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 /><Relationship Id="rId2" Type="http://schemas.openxmlformats.org/package/2006/relationships/metadata/core-properties" Target="docProps/core.xml" /><Relationship Id="rId1" Type="http://schemas.openxmlformats.org/officeDocument/2006/relationships/officeDocument" Target="xl/workbook.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628"/>
  <workbookPr/>
  <mc:AlternateContent xmlns:mc="http://schemas.openxmlformats.org/markup-compatibility/2006">
    <mc:Choice Requires="x15">
      <x15ac:absPath xmlns:x15ac="http://schemas.microsoft.com/office/spreadsheetml/2010/11/ac" url="C:\Users\emanu\OneDrive\Escritorio\SECRETARIA DE PLANEACIÓN 2026\CONTRATOS Y CONVENIOS INTERADMINISTRATIVOS\03_MANTENIMIENTO ACUEDUCTO - SER BURITICÁ\"/>
    </mc:Choice>
  </mc:AlternateContent>
  <xr:revisionPtr revIDLastSave="0" documentId="8_{9EDA53D6-05DE-C743-B41F-8A55A819365B}" xr6:coauthVersionLast="47" xr6:coauthVersionMax="47" xr10:uidLastSave="{00000000-0000-0000-0000-000000000000}"/>
  <bookViews>
    <workbookView xWindow="-108" yWindow="-108" windowWidth="23256" windowHeight="12456" tabRatio="762" activeTab="2" xr2:uid="{00000000-000D-0000-FFFF-FFFF00000000}"/>
  </bookViews>
  <sheets>
    <sheet name="CANTIDADES OBRA" sheetId="28" r:id="rId1"/>
    <sheet name="PPTO GRAL" sheetId="1" r:id="rId2"/>
    <sheet name="APU" sheetId="3" r:id="rId3"/>
    <sheet name="AUI" sheetId="26" r:id="rId4"/>
    <sheet name="EQ" sheetId="9" r:id="rId5"/>
    <sheet name="MAT" sheetId="8" r:id="rId6"/>
    <sheet name="MO" sheetId="5" r:id="rId7"/>
  </sheets>
  <externalReferences>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s>
  <definedNames>
    <definedName name="\a" localSheetId="0">#REF!</definedName>
    <definedName name="\a">#REF!</definedName>
    <definedName name="\b" localSheetId="0">#REF!</definedName>
    <definedName name="\b">#REF!</definedName>
    <definedName name="\eliminar" localSheetId="0">[1]RESUM96!#REF!</definedName>
    <definedName name="\eliminar">[1]RESUM96!#REF!</definedName>
    <definedName name="\eliminar1" localSheetId="0">[1]RESUM96!#REF!</definedName>
    <definedName name="\eliminar1">[1]RESUM96!#REF!</definedName>
    <definedName name="\q" localSheetId="0">#REF!</definedName>
    <definedName name="\q">#REF!</definedName>
    <definedName name="_______________EST1" localSheetId="0">#REF!</definedName>
    <definedName name="_______________EST1">#REF!</definedName>
    <definedName name="_______________EST10" localSheetId="0">#REF!</definedName>
    <definedName name="_______________EST10">#REF!</definedName>
    <definedName name="_______________EST11" localSheetId="0">#REF!</definedName>
    <definedName name="_______________EST11">#REF!</definedName>
    <definedName name="_______________EST12" localSheetId="0">#REF!</definedName>
    <definedName name="_______________EST12">#REF!</definedName>
    <definedName name="_______________EST13" localSheetId="0">#REF!</definedName>
    <definedName name="_______________EST13">#REF!</definedName>
    <definedName name="_______________EST14" localSheetId="0">#REF!</definedName>
    <definedName name="_______________EST14">#REF!</definedName>
    <definedName name="_______________EST15" localSheetId="0">#REF!</definedName>
    <definedName name="_______________EST15">#REF!</definedName>
    <definedName name="_______________EST16" localSheetId="0">#REF!</definedName>
    <definedName name="_______________EST16">#REF!</definedName>
    <definedName name="_______________EST17" localSheetId="0">#REF!</definedName>
    <definedName name="_______________EST17">#REF!</definedName>
    <definedName name="_______________EST18" localSheetId="0">#REF!</definedName>
    <definedName name="_______________EST18">#REF!</definedName>
    <definedName name="_______________EST19" localSheetId="0">#REF!</definedName>
    <definedName name="_______________EST19">#REF!</definedName>
    <definedName name="_______________EST2" localSheetId="0">#REF!</definedName>
    <definedName name="_______________EST2">#REF!</definedName>
    <definedName name="_______________EST3" localSheetId="0">#REF!</definedName>
    <definedName name="_______________EST3">#REF!</definedName>
    <definedName name="_______________EST4" localSheetId="0">#REF!</definedName>
    <definedName name="_______________EST4">#REF!</definedName>
    <definedName name="_______________EST5" localSheetId="0">#REF!</definedName>
    <definedName name="_______________EST5">#REF!</definedName>
    <definedName name="_______________EST6" localSheetId="0">#REF!</definedName>
    <definedName name="_______________EST6">#REF!</definedName>
    <definedName name="_______________EST7" localSheetId="0">#REF!</definedName>
    <definedName name="_______________EST7">#REF!</definedName>
    <definedName name="_______________EST8" localSheetId="0">#REF!</definedName>
    <definedName name="_______________EST8">#REF!</definedName>
    <definedName name="_______________EST9" localSheetId="0">#REF!</definedName>
    <definedName name="_______________EST9">#REF!</definedName>
    <definedName name="_______________EXC1" localSheetId="0">#REF!</definedName>
    <definedName name="_______________EXC1">#REF!</definedName>
    <definedName name="_______________EXC10" localSheetId="0">#REF!</definedName>
    <definedName name="_______________EXC10">#REF!</definedName>
    <definedName name="_______________EXC11" localSheetId="0">#REF!</definedName>
    <definedName name="_______________EXC11">#REF!</definedName>
    <definedName name="_______________EXC12" localSheetId="0">#REF!</definedName>
    <definedName name="_______________EXC12">#REF!</definedName>
    <definedName name="_______________EXC2" localSheetId="0">#REF!</definedName>
    <definedName name="_______________EXC2">#REF!</definedName>
    <definedName name="_______________EXC3" localSheetId="0">#REF!</definedName>
    <definedName name="_______________EXC3">#REF!</definedName>
    <definedName name="_______________EXC4" localSheetId="0">#REF!</definedName>
    <definedName name="_______________EXC4">#REF!</definedName>
    <definedName name="_______________EXC5" localSheetId="0">#REF!</definedName>
    <definedName name="_______________EXC5">#REF!</definedName>
    <definedName name="_______________EXC6" localSheetId="0">#REF!</definedName>
    <definedName name="_______________EXC6">#REF!</definedName>
    <definedName name="_______________EXC7" localSheetId="0">#REF!</definedName>
    <definedName name="_______________EXC7">#REF!</definedName>
    <definedName name="_______________EXC8" localSheetId="0">#REF!</definedName>
    <definedName name="_______________EXC8">#REF!</definedName>
    <definedName name="_______________EXC9" localSheetId="0">#REF!</definedName>
    <definedName name="_______________EXC9">#REF!</definedName>
    <definedName name="_____________EST1" localSheetId="0">#REF!</definedName>
    <definedName name="_____________EST1">#REF!</definedName>
    <definedName name="_____________EST10" localSheetId="0">#REF!</definedName>
    <definedName name="_____________EST10">#REF!</definedName>
    <definedName name="_____________EST11" localSheetId="0">#REF!</definedName>
    <definedName name="_____________EST11">#REF!</definedName>
    <definedName name="_____________EST12" localSheetId="0">#REF!</definedName>
    <definedName name="_____________EST12">#REF!</definedName>
    <definedName name="_____________EST13" localSheetId="0">#REF!</definedName>
    <definedName name="_____________EST13">#REF!</definedName>
    <definedName name="_____________EST14" localSheetId="0">#REF!</definedName>
    <definedName name="_____________EST14">#REF!</definedName>
    <definedName name="_____________EST15" localSheetId="0">#REF!</definedName>
    <definedName name="_____________EST15">#REF!</definedName>
    <definedName name="_____________EST16" localSheetId="0">#REF!</definedName>
    <definedName name="_____________EST16">#REF!</definedName>
    <definedName name="_____________EST17" localSheetId="0">#REF!</definedName>
    <definedName name="_____________EST17">#REF!</definedName>
    <definedName name="_____________EST18" localSheetId="0">#REF!</definedName>
    <definedName name="_____________EST18">#REF!</definedName>
    <definedName name="_____________EST19" localSheetId="0">#REF!</definedName>
    <definedName name="_____________EST19">#REF!</definedName>
    <definedName name="_____________EST2" localSheetId="0">#REF!</definedName>
    <definedName name="_____________EST2">#REF!</definedName>
    <definedName name="_____________EST3" localSheetId="0">#REF!</definedName>
    <definedName name="_____________EST3">#REF!</definedName>
    <definedName name="_____________EST4" localSheetId="0">#REF!</definedName>
    <definedName name="_____________EST4">#REF!</definedName>
    <definedName name="_____________EST5" localSheetId="0">#REF!</definedName>
    <definedName name="_____________EST5">#REF!</definedName>
    <definedName name="_____________EST6" localSheetId="0">#REF!</definedName>
    <definedName name="_____________EST6">#REF!</definedName>
    <definedName name="_____________EST7" localSheetId="0">#REF!</definedName>
    <definedName name="_____________EST7">#REF!</definedName>
    <definedName name="_____________EST8" localSheetId="0">#REF!</definedName>
    <definedName name="_____________EST8">#REF!</definedName>
    <definedName name="_____________EST9" localSheetId="0">#REF!</definedName>
    <definedName name="_____________EST9">#REF!</definedName>
    <definedName name="_____________EXC1" localSheetId="0">#REF!</definedName>
    <definedName name="_____________EXC1">#REF!</definedName>
    <definedName name="_____________EXC10" localSheetId="0">#REF!</definedName>
    <definedName name="_____________EXC10">#REF!</definedName>
    <definedName name="_____________EXC11" localSheetId="0">#REF!</definedName>
    <definedName name="_____________EXC11">#REF!</definedName>
    <definedName name="_____________EXC12" localSheetId="0">#REF!</definedName>
    <definedName name="_____________EXC12">#REF!</definedName>
    <definedName name="_____________EXC2" localSheetId="0">#REF!</definedName>
    <definedName name="_____________EXC2">#REF!</definedName>
    <definedName name="_____________EXC3" localSheetId="0">#REF!</definedName>
    <definedName name="_____________EXC3">#REF!</definedName>
    <definedName name="_____________EXC4" localSheetId="0">#REF!</definedName>
    <definedName name="_____________EXC4">#REF!</definedName>
    <definedName name="_____________EXC5" localSheetId="0">#REF!</definedName>
    <definedName name="_____________EXC5">#REF!</definedName>
    <definedName name="_____________EXC8" localSheetId="0">#REF!</definedName>
    <definedName name="_____________EXC8">#REF!</definedName>
    <definedName name="_____________EXC9" localSheetId="0">#REF!</definedName>
    <definedName name="_____________EXC9">#REF!</definedName>
    <definedName name="_____________ORO10" localSheetId="0">#REF!</definedName>
    <definedName name="_____________ORO10">#REF!</definedName>
    <definedName name="_____________ORO11" localSheetId="0">#REF!</definedName>
    <definedName name="_____________ORO11">#REF!</definedName>
    <definedName name="_____________ORO12" localSheetId="0">#REF!</definedName>
    <definedName name="_____________ORO12">#REF!</definedName>
    <definedName name="_____________ORO13" localSheetId="0">#REF!</definedName>
    <definedName name="_____________ORO13">#REF!</definedName>
    <definedName name="_____________ORO14" localSheetId="0">#REF!</definedName>
    <definedName name="_____________ORO14">#REF!</definedName>
    <definedName name="_____________ORO15" localSheetId="0">#REF!</definedName>
    <definedName name="_____________ORO15">#REF!</definedName>
    <definedName name="_____________ORO16" localSheetId="0">#REF!</definedName>
    <definedName name="_____________ORO16">#REF!</definedName>
    <definedName name="_____________ORO17" localSheetId="0">#REF!</definedName>
    <definedName name="_____________ORO17">#REF!</definedName>
    <definedName name="_____________ORO18" localSheetId="0">#REF!</definedName>
    <definedName name="_____________ORO18">#REF!</definedName>
    <definedName name="_____________ORO19" localSheetId="0">#REF!</definedName>
    <definedName name="_____________ORO19">#REF!</definedName>
    <definedName name="____________EXC6" localSheetId="0">#REF!</definedName>
    <definedName name="____________EXC6">#REF!</definedName>
    <definedName name="____________EXC7" localSheetId="0">#REF!</definedName>
    <definedName name="____________EXC7">#REF!</definedName>
    <definedName name="___________tab1" localSheetId="0">#REF!</definedName>
    <definedName name="___________tab1">#REF!</definedName>
    <definedName name="___________tab2" localSheetId="0">#REF!</definedName>
    <definedName name="___________tab2">#REF!</definedName>
    <definedName name="___________tab3" localSheetId="0">#REF!</definedName>
    <definedName name="___________tab3">#REF!</definedName>
    <definedName name="___________TAB4" localSheetId="0">#REF!</definedName>
    <definedName name="___________TAB4">#REF!</definedName>
    <definedName name="__________ORO10" localSheetId="0">#REF!</definedName>
    <definedName name="__________ORO10">#REF!</definedName>
    <definedName name="__________ORO11" localSheetId="0">#REF!</definedName>
    <definedName name="__________ORO11">#REF!</definedName>
    <definedName name="__________ORO12" localSheetId="0">#REF!</definedName>
    <definedName name="__________ORO12">#REF!</definedName>
    <definedName name="__________ORO13" localSheetId="0">#REF!</definedName>
    <definedName name="__________ORO13">#REF!</definedName>
    <definedName name="__________ORO14" localSheetId="0">#REF!</definedName>
    <definedName name="__________ORO14">#REF!</definedName>
    <definedName name="__________ORO15" localSheetId="0">#REF!</definedName>
    <definedName name="__________ORO15">#REF!</definedName>
    <definedName name="__________ORO16" localSheetId="0">#REF!</definedName>
    <definedName name="__________ORO16">#REF!</definedName>
    <definedName name="__________ORO17" localSheetId="0">#REF!</definedName>
    <definedName name="__________ORO17">#REF!</definedName>
    <definedName name="__________ORO18" localSheetId="0">#REF!</definedName>
    <definedName name="__________ORO18">#REF!</definedName>
    <definedName name="__________ORO19" localSheetId="0">#REF!</definedName>
    <definedName name="__________ORO19">#REF!</definedName>
    <definedName name="__________tab1" localSheetId="0">#REF!</definedName>
    <definedName name="__________tab1">#REF!</definedName>
    <definedName name="__________tab2" localSheetId="0">#REF!</definedName>
    <definedName name="__________tab2">#REF!</definedName>
    <definedName name="__________tab3" localSheetId="0">#REF!</definedName>
    <definedName name="__________tab3">#REF!</definedName>
    <definedName name="__________TAB4" localSheetId="0">#REF!</definedName>
    <definedName name="__________TAB4">#REF!</definedName>
    <definedName name="_________PMT5671" localSheetId="0">[2]MEMORIAS!#REF!</definedName>
    <definedName name="_________PMT5671">[2]MEMORIAS!#REF!</definedName>
    <definedName name="_________PMT5805" localSheetId="0">[2]MEMORIAS!#REF!</definedName>
    <definedName name="_________PMT5805">[2]MEMORIAS!#REF!</definedName>
    <definedName name="_________PMT5806" localSheetId="0">[2]MEMORIAS!#REF!</definedName>
    <definedName name="_________PMT5806">[2]MEMORIAS!#REF!</definedName>
    <definedName name="_________PMT5815" localSheetId="0">[2]MEMORIAS!#REF!</definedName>
    <definedName name="_________PMT5815">[2]MEMORIAS!#REF!</definedName>
    <definedName name="_________PMT5820" localSheetId="0">[2]MEMORIAS!#REF!</definedName>
    <definedName name="_________PMT5820">[2]MEMORIAS!#REF!</definedName>
    <definedName name="________aiu2">[3]AIU!$J$105</definedName>
    <definedName name="________EST10" localSheetId="0">#REF!</definedName>
    <definedName name="________EST10">#REF!</definedName>
    <definedName name="________EST11" localSheetId="0">#REF!</definedName>
    <definedName name="________EST11">#REF!</definedName>
    <definedName name="________EST12" localSheetId="0">#REF!</definedName>
    <definedName name="________EST12">#REF!</definedName>
    <definedName name="________EST13" localSheetId="0">#REF!</definedName>
    <definedName name="________EST13">#REF!</definedName>
    <definedName name="________EST14" localSheetId="0">#REF!</definedName>
    <definedName name="________EST14">#REF!</definedName>
    <definedName name="________EST16" localSheetId="0">#REF!</definedName>
    <definedName name="________EST16">#REF!</definedName>
    <definedName name="________EST17" localSheetId="0">#REF!</definedName>
    <definedName name="________EST17">#REF!</definedName>
    <definedName name="________EST18" localSheetId="0">#REF!</definedName>
    <definedName name="________EST18">#REF!</definedName>
    <definedName name="________EST19" localSheetId="0">#REF!</definedName>
    <definedName name="________EST19">#REF!</definedName>
    <definedName name="________EST2" localSheetId="0">#REF!</definedName>
    <definedName name="________EST2">#REF!</definedName>
    <definedName name="________EST3" localSheetId="0">#REF!</definedName>
    <definedName name="________EST3">#REF!</definedName>
    <definedName name="________EST4" localSheetId="0">#REF!</definedName>
    <definedName name="________EST4">#REF!</definedName>
    <definedName name="________EST5" localSheetId="0">#REF!</definedName>
    <definedName name="________EST5">#REF!</definedName>
    <definedName name="________EST6" localSheetId="0">#REF!</definedName>
    <definedName name="________EST6">#REF!</definedName>
    <definedName name="________EST7" localSheetId="0">#REF!</definedName>
    <definedName name="________EST7">#REF!</definedName>
    <definedName name="________EST8" localSheetId="0">#REF!</definedName>
    <definedName name="________EST8">#REF!</definedName>
    <definedName name="________EST9" localSheetId="0">#REF!</definedName>
    <definedName name="________EST9">#REF!</definedName>
    <definedName name="________EXC1" localSheetId="0">#REF!</definedName>
    <definedName name="________EXC1">#REF!</definedName>
    <definedName name="________EXC10" localSheetId="0">#REF!</definedName>
    <definedName name="________EXC10">#REF!</definedName>
    <definedName name="________EXC11" localSheetId="0">#REF!</definedName>
    <definedName name="________EXC11">#REF!</definedName>
    <definedName name="________EXC12" localSheetId="0">#REF!</definedName>
    <definedName name="________EXC12">#REF!</definedName>
    <definedName name="________EXC2" localSheetId="0">#REF!</definedName>
    <definedName name="________EXC2">#REF!</definedName>
    <definedName name="________EXC3" localSheetId="0">#REF!</definedName>
    <definedName name="________EXC3">#REF!</definedName>
    <definedName name="________EXC4" localSheetId="0">#REF!</definedName>
    <definedName name="________EXC4">#REF!</definedName>
    <definedName name="________EXC5" localSheetId="0">#REF!</definedName>
    <definedName name="________EXC5">#REF!</definedName>
    <definedName name="________EXC8" localSheetId="0">#REF!</definedName>
    <definedName name="________EXC8">#REF!</definedName>
    <definedName name="________EXC9" localSheetId="0">#REF!</definedName>
    <definedName name="________EXC9">#REF!</definedName>
    <definedName name="_______EST1" localSheetId="0">#REF!</definedName>
    <definedName name="_______EST1">#REF!</definedName>
    <definedName name="_______EST10" localSheetId="0">#REF!</definedName>
    <definedName name="_______EST10">#REF!</definedName>
    <definedName name="_______EST11" localSheetId="0">#REF!</definedName>
    <definedName name="_______EST11">#REF!</definedName>
    <definedName name="_______EST12" localSheetId="0">#REF!</definedName>
    <definedName name="_______EST12">#REF!</definedName>
    <definedName name="_______EST13" localSheetId="0">#REF!</definedName>
    <definedName name="_______EST13">#REF!</definedName>
    <definedName name="_______EST14" localSheetId="0">#REF!</definedName>
    <definedName name="_______EST14">#REF!</definedName>
    <definedName name="_______EST15" localSheetId="0">#REF!</definedName>
    <definedName name="_______EST15">#REF!</definedName>
    <definedName name="_______EST16" localSheetId="0">#REF!</definedName>
    <definedName name="_______EST16">#REF!</definedName>
    <definedName name="_______EST17" localSheetId="0">#REF!</definedName>
    <definedName name="_______EST17">#REF!</definedName>
    <definedName name="_______EST18" localSheetId="0">#REF!</definedName>
    <definedName name="_______EST18">#REF!</definedName>
    <definedName name="_______EST19" localSheetId="0">#REF!</definedName>
    <definedName name="_______EST19">#REF!</definedName>
    <definedName name="_______EST2" localSheetId="0">#REF!</definedName>
    <definedName name="_______EST2">#REF!</definedName>
    <definedName name="_______EST3" localSheetId="0">#REF!</definedName>
    <definedName name="_______EST3">#REF!</definedName>
    <definedName name="_______EST4" localSheetId="0">#REF!</definedName>
    <definedName name="_______EST4">#REF!</definedName>
    <definedName name="_______EST5" localSheetId="0">#REF!</definedName>
    <definedName name="_______EST5">#REF!</definedName>
    <definedName name="_______EST6" localSheetId="0">#REF!</definedName>
    <definedName name="_______EST6">#REF!</definedName>
    <definedName name="_______EST7" localSheetId="0">#REF!</definedName>
    <definedName name="_______EST7">#REF!</definedName>
    <definedName name="_______EST8" localSheetId="0">#REF!</definedName>
    <definedName name="_______EST8">#REF!</definedName>
    <definedName name="_______EST9" localSheetId="0">#REF!</definedName>
    <definedName name="_______EST9">#REF!</definedName>
    <definedName name="_______EXC1" localSheetId="0">#REF!</definedName>
    <definedName name="_______EXC1">#REF!</definedName>
    <definedName name="_______EXC10" localSheetId="0">#REF!</definedName>
    <definedName name="_______EXC10">#REF!</definedName>
    <definedName name="_______EXC11" localSheetId="0">#REF!</definedName>
    <definedName name="_______EXC11">#REF!</definedName>
    <definedName name="_______EXC12" localSheetId="0">#REF!</definedName>
    <definedName name="_______EXC12">#REF!</definedName>
    <definedName name="_______EXC2" localSheetId="0">#REF!</definedName>
    <definedName name="_______EXC2">#REF!</definedName>
    <definedName name="_______EXC3" localSheetId="0">#REF!</definedName>
    <definedName name="_______EXC3">#REF!</definedName>
    <definedName name="_______EXC4" localSheetId="0">#REF!</definedName>
    <definedName name="_______EXC4">#REF!</definedName>
    <definedName name="_______EXC5" localSheetId="0">#REF!</definedName>
    <definedName name="_______EXC5">#REF!</definedName>
    <definedName name="_______EXC6" localSheetId="0">#REF!</definedName>
    <definedName name="_______EXC6">#REF!</definedName>
    <definedName name="_______EXC7" localSheetId="0">#REF!</definedName>
    <definedName name="_______EXC7">#REF!</definedName>
    <definedName name="_______EXC8" localSheetId="0">#REF!</definedName>
    <definedName name="_______EXC8">#REF!</definedName>
    <definedName name="_______EXC9" localSheetId="0">#REF!</definedName>
    <definedName name="_______EXC9">#REF!</definedName>
    <definedName name="______EST1" localSheetId="0">#REF!</definedName>
    <definedName name="______EST1">#REF!</definedName>
    <definedName name="______EST10" localSheetId="0">#REF!</definedName>
    <definedName name="______EST10">#REF!</definedName>
    <definedName name="______EST11" localSheetId="0">#REF!</definedName>
    <definedName name="______EST11">#REF!</definedName>
    <definedName name="______EST12" localSheetId="0">#REF!</definedName>
    <definedName name="______EST12">#REF!</definedName>
    <definedName name="______EST13" localSheetId="0">#REF!</definedName>
    <definedName name="______EST13">#REF!</definedName>
    <definedName name="______EST14" localSheetId="0">#REF!</definedName>
    <definedName name="______EST14">#REF!</definedName>
    <definedName name="______EST15" localSheetId="0">#REF!</definedName>
    <definedName name="______EST15">#REF!</definedName>
    <definedName name="______EST16" localSheetId="0">#REF!</definedName>
    <definedName name="______EST16">#REF!</definedName>
    <definedName name="______EST17" localSheetId="0">#REF!</definedName>
    <definedName name="______EST17">#REF!</definedName>
    <definedName name="______EST18" localSheetId="0">#REF!</definedName>
    <definedName name="______EST18">#REF!</definedName>
    <definedName name="______EST19" localSheetId="0">#REF!</definedName>
    <definedName name="______EST19">#REF!</definedName>
    <definedName name="______EST2" localSheetId="0">#REF!</definedName>
    <definedName name="______EST2">#REF!</definedName>
    <definedName name="______EST3" localSheetId="0">#REF!</definedName>
    <definedName name="______EST3">#REF!</definedName>
    <definedName name="______EST4" localSheetId="0">#REF!</definedName>
    <definedName name="______EST4">#REF!</definedName>
    <definedName name="______EST5" localSheetId="0">#REF!</definedName>
    <definedName name="______EST5">#REF!</definedName>
    <definedName name="______EST6" localSheetId="0">#REF!</definedName>
    <definedName name="______EST6">#REF!</definedName>
    <definedName name="______EST7" localSheetId="0">#REF!</definedName>
    <definedName name="______EST7">#REF!</definedName>
    <definedName name="______EST8" localSheetId="0">#REF!</definedName>
    <definedName name="______EST8">#REF!</definedName>
    <definedName name="______EST9" localSheetId="0">#REF!</definedName>
    <definedName name="______EST9">#REF!</definedName>
    <definedName name="______EXC1" localSheetId="0">#REF!</definedName>
    <definedName name="______EXC1">#REF!</definedName>
    <definedName name="______EXC10" localSheetId="0">#REF!</definedName>
    <definedName name="______EXC10">#REF!</definedName>
    <definedName name="______EXC11" localSheetId="0">#REF!</definedName>
    <definedName name="______EXC11">#REF!</definedName>
    <definedName name="______EXC12" localSheetId="0">#REF!</definedName>
    <definedName name="______EXC12">#REF!</definedName>
    <definedName name="______EXC2" localSheetId="0">#REF!</definedName>
    <definedName name="______EXC2">#REF!</definedName>
    <definedName name="______EXC3" localSheetId="0">#REF!</definedName>
    <definedName name="______EXC3">#REF!</definedName>
    <definedName name="______EXC4" localSheetId="0">#REF!</definedName>
    <definedName name="______EXC4">#REF!</definedName>
    <definedName name="______EXC5" localSheetId="0">#REF!</definedName>
    <definedName name="______EXC5">#REF!</definedName>
    <definedName name="______EXC6" localSheetId="0">#REF!</definedName>
    <definedName name="______EXC6">#REF!</definedName>
    <definedName name="______EXC7" localSheetId="0">#REF!</definedName>
    <definedName name="______EXC7">#REF!</definedName>
    <definedName name="______EXC8" localSheetId="0">#REF!</definedName>
    <definedName name="______EXC8">#REF!</definedName>
    <definedName name="______EXC9" localSheetId="0">#REF!</definedName>
    <definedName name="______EXC9">#REF!</definedName>
    <definedName name="_____aiu2">[3]AIU!$J$105</definedName>
    <definedName name="_____EST1" localSheetId="0">#REF!</definedName>
    <definedName name="_____EST1">#REF!</definedName>
    <definedName name="_____EST10" localSheetId="0">#REF!</definedName>
    <definedName name="_____EST10">#REF!</definedName>
    <definedName name="_____EST11" localSheetId="0">#REF!</definedName>
    <definedName name="_____EST11">#REF!</definedName>
    <definedName name="_____EST12" localSheetId="0">#REF!</definedName>
    <definedName name="_____EST12">#REF!</definedName>
    <definedName name="_____EST13" localSheetId="0">#REF!</definedName>
    <definedName name="_____EST13">#REF!</definedName>
    <definedName name="_____EST14" localSheetId="0">#REF!</definedName>
    <definedName name="_____EST14">#REF!</definedName>
    <definedName name="_____EST15" localSheetId="0">#REF!</definedName>
    <definedName name="_____EST15">#REF!</definedName>
    <definedName name="_____EST16" localSheetId="0">#REF!</definedName>
    <definedName name="_____EST16">#REF!</definedName>
    <definedName name="_____EST17" localSheetId="0">#REF!</definedName>
    <definedName name="_____EST17">#REF!</definedName>
    <definedName name="_____EST18" localSheetId="0">#REF!</definedName>
    <definedName name="_____EST18">#REF!</definedName>
    <definedName name="_____EST19" localSheetId="0">#REF!</definedName>
    <definedName name="_____EST19">#REF!</definedName>
    <definedName name="_____EST2" localSheetId="0">#REF!</definedName>
    <definedName name="_____EST2">#REF!</definedName>
    <definedName name="_____EST3" localSheetId="0">#REF!</definedName>
    <definedName name="_____EST3">#REF!</definedName>
    <definedName name="_____EST4" localSheetId="0">#REF!</definedName>
    <definedName name="_____EST4">#REF!</definedName>
    <definedName name="_____EST5" localSheetId="0">#REF!</definedName>
    <definedName name="_____EST5">#REF!</definedName>
    <definedName name="_____EST6" localSheetId="0">#REF!</definedName>
    <definedName name="_____EST6">#REF!</definedName>
    <definedName name="_____EST7" localSheetId="0">#REF!</definedName>
    <definedName name="_____EST7">#REF!</definedName>
    <definedName name="_____EST8" localSheetId="0">#REF!</definedName>
    <definedName name="_____EST8">#REF!</definedName>
    <definedName name="_____EST9" localSheetId="0">#REF!</definedName>
    <definedName name="_____EST9">#REF!</definedName>
    <definedName name="_____EXC1" localSheetId="0">#REF!</definedName>
    <definedName name="_____EXC1">#REF!</definedName>
    <definedName name="_____EXC10" localSheetId="0">#REF!</definedName>
    <definedName name="_____EXC10">#REF!</definedName>
    <definedName name="_____EXC11" localSheetId="0">#REF!</definedName>
    <definedName name="_____EXC11">#REF!</definedName>
    <definedName name="_____EXC12" localSheetId="0">#REF!</definedName>
    <definedName name="_____EXC12">#REF!</definedName>
    <definedName name="_____EXC2" localSheetId="0">#REF!</definedName>
    <definedName name="_____EXC2">#REF!</definedName>
    <definedName name="_____EXC3" localSheetId="0">#REF!</definedName>
    <definedName name="_____EXC3">#REF!</definedName>
    <definedName name="_____EXC4" localSheetId="0">#REF!</definedName>
    <definedName name="_____EXC4">#REF!</definedName>
    <definedName name="_____EXC5" localSheetId="0">#REF!</definedName>
    <definedName name="_____EXC5">#REF!</definedName>
    <definedName name="_____EXC6" localSheetId="0">#REF!</definedName>
    <definedName name="_____EXC6">#REF!</definedName>
    <definedName name="_____EXC7" localSheetId="0">#REF!</definedName>
    <definedName name="_____EXC7">#REF!</definedName>
    <definedName name="_____EXC8" localSheetId="0">#REF!</definedName>
    <definedName name="_____EXC8">#REF!</definedName>
    <definedName name="_____EXC9" localSheetId="0">#REF!</definedName>
    <definedName name="_____EXC9">#REF!</definedName>
    <definedName name="_____ORO10" localSheetId="0">#REF!</definedName>
    <definedName name="_____ORO10">#REF!</definedName>
    <definedName name="_____ORO11" localSheetId="0">#REF!</definedName>
    <definedName name="_____ORO11">#REF!</definedName>
    <definedName name="_____ORO12" localSheetId="0">#REF!</definedName>
    <definedName name="_____ORO12">#REF!</definedName>
    <definedName name="_____ORO13" localSheetId="0">#REF!</definedName>
    <definedName name="_____ORO13">#REF!</definedName>
    <definedName name="_____ORO14" localSheetId="0">#REF!</definedName>
    <definedName name="_____ORO14">#REF!</definedName>
    <definedName name="_____ORO15" localSheetId="0">#REF!</definedName>
    <definedName name="_____ORO15">#REF!</definedName>
    <definedName name="_____ORO16" localSheetId="0">#REF!</definedName>
    <definedName name="_____ORO16">#REF!</definedName>
    <definedName name="_____ORO17" localSheetId="0">#REF!</definedName>
    <definedName name="_____ORO17">#REF!</definedName>
    <definedName name="_____ORO18" localSheetId="0">#REF!</definedName>
    <definedName name="_____ORO18">#REF!</definedName>
    <definedName name="_____ORO19" localSheetId="0">#REF!</definedName>
    <definedName name="_____ORO19">#REF!</definedName>
    <definedName name="_____PMT5671" localSheetId="0">[2]MEMORIAS!#REF!</definedName>
    <definedName name="_____PMT5671">[2]MEMORIAS!#REF!</definedName>
    <definedName name="_____PMT5805" localSheetId="0">[2]MEMORIAS!#REF!</definedName>
    <definedName name="_____PMT5805">[2]MEMORIAS!#REF!</definedName>
    <definedName name="_____PMT5806" localSheetId="0">[2]MEMORIAS!#REF!</definedName>
    <definedName name="_____PMT5806">[2]MEMORIAS!#REF!</definedName>
    <definedName name="_____PMT5815" localSheetId="0">[2]MEMORIAS!#REF!</definedName>
    <definedName name="_____PMT5815">[2]MEMORIAS!#REF!</definedName>
    <definedName name="_____PMT5820" localSheetId="0">[2]MEMORIAS!#REF!</definedName>
    <definedName name="_____PMT5820">[2]MEMORIAS!#REF!</definedName>
    <definedName name="_____r" localSheetId="0">#REF!</definedName>
    <definedName name="_____r">#REF!</definedName>
    <definedName name="_____tab1" localSheetId="0">#REF!</definedName>
    <definedName name="_____tab1">#REF!</definedName>
    <definedName name="_____tab2" localSheetId="0">#REF!</definedName>
    <definedName name="_____tab2">#REF!</definedName>
    <definedName name="_____tab3" localSheetId="0">#REF!</definedName>
    <definedName name="_____tab3">#REF!</definedName>
    <definedName name="_____TAB4" localSheetId="0">#REF!</definedName>
    <definedName name="_____TAB4">#REF!</definedName>
    <definedName name="_____Vol1">[4]Item!$A:$D</definedName>
    <definedName name="____aiu2">[3]AIU!$J$105</definedName>
    <definedName name="____EST1" localSheetId="0">#REF!</definedName>
    <definedName name="____EST1">#REF!</definedName>
    <definedName name="____EST10" localSheetId="0">#REF!</definedName>
    <definedName name="____EST10">#REF!</definedName>
    <definedName name="____EST11" localSheetId="0">#REF!</definedName>
    <definedName name="____EST11">#REF!</definedName>
    <definedName name="____EST12" localSheetId="0">#REF!</definedName>
    <definedName name="____EST12">#REF!</definedName>
    <definedName name="____EST13" localSheetId="0">#REF!</definedName>
    <definedName name="____EST13">#REF!</definedName>
    <definedName name="____EST14" localSheetId="0">#REF!</definedName>
    <definedName name="____EST14">#REF!</definedName>
    <definedName name="____EST15" localSheetId="0">#REF!</definedName>
    <definedName name="____EST15">#REF!</definedName>
    <definedName name="____EST16" localSheetId="0">#REF!</definedName>
    <definedName name="____EST16">#REF!</definedName>
    <definedName name="____EST17" localSheetId="0">#REF!</definedName>
    <definedName name="____EST17">#REF!</definedName>
    <definedName name="____EST18" localSheetId="0">#REF!</definedName>
    <definedName name="____EST18">#REF!</definedName>
    <definedName name="____EST19" localSheetId="0">#REF!</definedName>
    <definedName name="____EST19">#REF!</definedName>
    <definedName name="____EST2" localSheetId="0">#REF!</definedName>
    <definedName name="____EST2">#REF!</definedName>
    <definedName name="____EST3" localSheetId="0">#REF!</definedName>
    <definedName name="____EST3">#REF!</definedName>
    <definedName name="____EST4" localSheetId="0">#REF!</definedName>
    <definedName name="____EST4">#REF!</definedName>
    <definedName name="____EST5" localSheetId="0">#REF!</definedName>
    <definedName name="____EST5">#REF!</definedName>
    <definedName name="____EST6" localSheetId="0">#REF!</definedName>
    <definedName name="____EST6">#REF!</definedName>
    <definedName name="____EST7" localSheetId="0">#REF!</definedName>
    <definedName name="____EST7">#REF!</definedName>
    <definedName name="____EST8" localSheetId="0">#REF!</definedName>
    <definedName name="____EST8">#REF!</definedName>
    <definedName name="____EST9" localSheetId="0">#REF!</definedName>
    <definedName name="____EST9">#REF!</definedName>
    <definedName name="____EXC1" localSheetId="0">#REF!</definedName>
    <definedName name="____EXC1">#REF!</definedName>
    <definedName name="____EXC10" localSheetId="0">#REF!</definedName>
    <definedName name="____EXC10">#REF!</definedName>
    <definedName name="____EXC11" localSheetId="0">#REF!</definedName>
    <definedName name="____EXC11">#REF!</definedName>
    <definedName name="____EXC12" localSheetId="0">#REF!</definedName>
    <definedName name="____EXC12">#REF!</definedName>
    <definedName name="____EXC2" localSheetId="0">#REF!</definedName>
    <definedName name="____EXC2">#REF!</definedName>
    <definedName name="____EXC3" localSheetId="0">#REF!</definedName>
    <definedName name="____EXC3">#REF!</definedName>
    <definedName name="____EXC4" localSheetId="0">#REF!</definedName>
    <definedName name="____EXC4">#REF!</definedName>
    <definedName name="____EXC5" localSheetId="0">#REF!</definedName>
    <definedName name="____EXC5">#REF!</definedName>
    <definedName name="____EXC6" localSheetId="0">#REF!</definedName>
    <definedName name="____EXC6">#REF!</definedName>
    <definedName name="____EXC7" localSheetId="0">#REF!</definedName>
    <definedName name="____EXC7">#REF!</definedName>
    <definedName name="____EXC8" localSheetId="0">#REF!</definedName>
    <definedName name="____EXC8">#REF!</definedName>
    <definedName name="____EXC9" localSheetId="0">#REF!</definedName>
    <definedName name="____EXC9">#REF!</definedName>
    <definedName name="____ORO10" localSheetId="0">#REF!</definedName>
    <definedName name="____ORO10">#REF!</definedName>
    <definedName name="____ORO11" localSheetId="0">#REF!</definedName>
    <definedName name="____ORO11">#REF!</definedName>
    <definedName name="____ORO12" localSheetId="0">#REF!</definedName>
    <definedName name="____ORO12">#REF!</definedName>
    <definedName name="____ORO13" localSheetId="0">#REF!</definedName>
    <definedName name="____ORO13">#REF!</definedName>
    <definedName name="____ORO14" localSheetId="0">#REF!</definedName>
    <definedName name="____ORO14">#REF!</definedName>
    <definedName name="____ORO15" localSheetId="0">#REF!</definedName>
    <definedName name="____ORO15">#REF!</definedName>
    <definedName name="____ORO16" localSheetId="0">#REF!</definedName>
    <definedName name="____ORO16">#REF!</definedName>
    <definedName name="____ORO17" localSheetId="0">#REF!</definedName>
    <definedName name="____ORO17">#REF!</definedName>
    <definedName name="____ORO18" localSheetId="0">#REF!</definedName>
    <definedName name="____ORO18">#REF!</definedName>
    <definedName name="____ORO19" localSheetId="0">#REF!</definedName>
    <definedName name="____ORO19">#REF!</definedName>
    <definedName name="____PMT5671" localSheetId="0">[2]MEMORIAS!#REF!</definedName>
    <definedName name="____PMT5671">[2]MEMORIAS!#REF!</definedName>
    <definedName name="____PMT5805" localSheetId="0">[2]MEMORIAS!#REF!</definedName>
    <definedName name="____PMT5805">[2]MEMORIAS!#REF!</definedName>
    <definedName name="____PMT5806" localSheetId="0">[2]MEMORIAS!#REF!</definedName>
    <definedName name="____PMT5806">[2]MEMORIAS!#REF!</definedName>
    <definedName name="____PMT5815" localSheetId="0">[2]MEMORIAS!#REF!</definedName>
    <definedName name="____PMT5815">[2]MEMORIAS!#REF!</definedName>
    <definedName name="____PMT5820" localSheetId="0">[2]MEMORIAS!#REF!</definedName>
    <definedName name="____PMT5820">[2]MEMORIAS!#REF!</definedName>
    <definedName name="____r" localSheetId="0">#REF!</definedName>
    <definedName name="____r">#REF!</definedName>
    <definedName name="____SAL1" localSheetId="0">#REF!</definedName>
    <definedName name="____SAL1">#REF!</definedName>
    <definedName name="____tab1" localSheetId="0">#REF!</definedName>
    <definedName name="____tab1">#REF!</definedName>
    <definedName name="____tab2" localSheetId="0">#REF!</definedName>
    <definedName name="____tab2">#REF!</definedName>
    <definedName name="____tab3" localSheetId="0">#REF!</definedName>
    <definedName name="____tab3">#REF!</definedName>
    <definedName name="____TAB4" localSheetId="0">#REF!</definedName>
    <definedName name="____TAB4">#REF!</definedName>
    <definedName name="____Vol1">[4]Item!$A:$D</definedName>
    <definedName name="___aiu2">[3]AIU!$J$105</definedName>
    <definedName name="___EST1" localSheetId="0">#REF!</definedName>
    <definedName name="___EST1">#REF!</definedName>
    <definedName name="___EST10" localSheetId="0">#REF!</definedName>
    <definedName name="___EST10">#REF!</definedName>
    <definedName name="___EST11" localSheetId="0">#REF!</definedName>
    <definedName name="___EST11">#REF!</definedName>
    <definedName name="___EST12" localSheetId="3">#REF!</definedName>
    <definedName name="___EST12" localSheetId="0">#REF!</definedName>
    <definedName name="___EST12">#REF!</definedName>
    <definedName name="___EST13" localSheetId="0">#REF!</definedName>
    <definedName name="___EST13">#REF!</definedName>
    <definedName name="___EST14" localSheetId="0">#REF!</definedName>
    <definedName name="___EST14">#REF!</definedName>
    <definedName name="___EST15" localSheetId="0">#REF!</definedName>
    <definedName name="___EST15">#REF!</definedName>
    <definedName name="___EST16" localSheetId="0">#REF!</definedName>
    <definedName name="___EST16">#REF!</definedName>
    <definedName name="___EST17" localSheetId="0">#REF!</definedName>
    <definedName name="___EST17">#REF!</definedName>
    <definedName name="___EST18" localSheetId="0">#REF!</definedName>
    <definedName name="___EST18">#REF!</definedName>
    <definedName name="___EST19" localSheetId="0">#REF!</definedName>
    <definedName name="___EST19">#REF!</definedName>
    <definedName name="___EST2" localSheetId="0">#REF!</definedName>
    <definedName name="___EST2">#REF!</definedName>
    <definedName name="___EST3" localSheetId="0">#REF!</definedName>
    <definedName name="___EST3">#REF!</definedName>
    <definedName name="___EST4" localSheetId="0">#REF!</definedName>
    <definedName name="___EST4">#REF!</definedName>
    <definedName name="___EST5" localSheetId="0">#REF!</definedName>
    <definedName name="___EST5">#REF!</definedName>
    <definedName name="___EST6" localSheetId="0">#REF!</definedName>
    <definedName name="___EST6">#REF!</definedName>
    <definedName name="___EST7" localSheetId="0">#REF!</definedName>
    <definedName name="___EST7">#REF!</definedName>
    <definedName name="___EST8" localSheetId="0">#REF!</definedName>
    <definedName name="___EST8">#REF!</definedName>
    <definedName name="___EST9" localSheetId="0">#REF!</definedName>
    <definedName name="___EST9">#REF!</definedName>
    <definedName name="___ETR13" localSheetId="0">#REF!</definedName>
    <definedName name="___ETR13">#REF!</definedName>
    <definedName name="___EXC1" localSheetId="0">#REF!</definedName>
    <definedName name="___EXC1">#REF!</definedName>
    <definedName name="___EXC10" localSheetId="0">#REF!</definedName>
    <definedName name="___EXC10">#REF!</definedName>
    <definedName name="___EXC11" localSheetId="0">#REF!</definedName>
    <definedName name="___EXC11">#REF!</definedName>
    <definedName name="___EXC12" localSheetId="0">#REF!</definedName>
    <definedName name="___EXC12">#REF!</definedName>
    <definedName name="___EXC2" localSheetId="0">#REF!</definedName>
    <definedName name="___EXC2">#REF!</definedName>
    <definedName name="___EXC3" localSheetId="0">#REF!</definedName>
    <definedName name="___EXC3">#REF!</definedName>
    <definedName name="___EXC4" localSheetId="0">#REF!</definedName>
    <definedName name="___EXC4">#REF!</definedName>
    <definedName name="___EXC5" localSheetId="0">#REF!</definedName>
    <definedName name="___EXC5">#REF!</definedName>
    <definedName name="___EXC6" localSheetId="0">#REF!</definedName>
    <definedName name="___EXC6">#REF!</definedName>
    <definedName name="___EXC7" localSheetId="0">#REF!</definedName>
    <definedName name="___EXC7">#REF!</definedName>
    <definedName name="___EXC8" localSheetId="0">#REF!</definedName>
    <definedName name="___EXC8">#REF!</definedName>
    <definedName name="___EXC9" localSheetId="0">#REF!</definedName>
    <definedName name="___EXC9">#REF!</definedName>
    <definedName name="___ORO10" localSheetId="0">#REF!</definedName>
    <definedName name="___ORO10">#REF!</definedName>
    <definedName name="___ORO11" localSheetId="0">#REF!</definedName>
    <definedName name="___ORO11">#REF!</definedName>
    <definedName name="___ORO12" localSheetId="0">#REF!</definedName>
    <definedName name="___ORO12">#REF!</definedName>
    <definedName name="___ORO13" localSheetId="0">#REF!</definedName>
    <definedName name="___ORO13">#REF!</definedName>
    <definedName name="___ORO14" localSheetId="0">#REF!</definedName>
    <definedName name="___ORO14">#REF!</definedName>
    <definedName name="___ORO15" localSheetId="0">#REF!</definedName>
    <definedName name="___ORO15">#REF!</definedName>
    <definedName name="___ORO16" localSheetId="0">#REF!</definedName>
    <definedName name="___ORO16">#REF!</definedName>
    <definedName name="___ORO17" localSheetId="0">#REF!</definedName>
    <definedName name="___ORO17">#REF!</definedName>
    <definedName name="___ORO18" localSheetId="0">#REF!</definedName>
    <definedName name="___ORO18">#REF!</definedName>
    <definedName name="___ORO19" localSheetId="0">#REF!</definedName>
    <definedName name="___ORO19">#REF!</definedName>
    <definedName name="___PMT5671" localSheetId="0">[2]MEMORIAS!#REF!</definedName>
    <definedName name="___PMT5671">[2]MEMORIAS!#REF!</definedName>
    <definedName name="___PMT5805" localSheetId="0">[2]MEMORIAS!#REF!</definedName>
    <definedName name="___PMT5805">[2]MEMORIAS!#REF!</definedName>
    <definedName name="___PMT5806" localSheetId="0">[2]MEMORIAS!#REF!</definedName>
    <definedName name="___PMT5806">[2]MEMORIAS!#REF!</definedName>
    <definedName name="___PMT5815" localSheetId="0">[2]MEMORIAS!#REF!</definedName>
    <definedName name="___PMT5815">[2]MEMORIAS!#REF!</definedName>
    <definedName name="___PMT5820" localSheetId="0">[2]MEMORIAS!#REF!</definedName>
    <definedName name="___PMT5820">[2]MEMORIAS!#REF!</definedName>
    <definedName name="___r" localSheetId="0">#REF!</definedName>
    <definedName name="___r">#REF!</definedName>
    <definedName name="___tab1" localSheetId="0">#REF!</definedName>
    <definedName name="___tab1">#REF!</definedName>
    <definedName name="___tab2" localSheetId="0">#REF!</definedName>
    <definedName name="___tab2">#REF!</definedName>
    <definedName name="___tab3" localSheetId="0">#REF!</definedName>
    <definedName name="___tab3">#REF!</definedName>
    <definedName name="___TAB4" localSheetId="0">#REF!</definedName>
    <definedName name="___TAB4">#REF!</definedName>
    <definedName name="___Vol1">[4]Item!$A:$D</definedName>
    <definedName name="__1Excel_BuiltIn_Print_Area_1_1_1" localSheetId="0">#REF!</definedName>
    <definedName name="__1Excel_BuiltIn_Print_Area_1_1_1">#REF!</definedName>
    <definedName name="__2Excel_BuiltIn_Print_Titles_1_1_1_1" localSheetId="0">#REF!</definedName>
    <definedName name="__2Excel_BuiltIn_Print_Titles_1_1_1_1">#REF!</definedName>
    <definedName name="__aiu2">[3]AIU!$J$105</definedName>
    <definedName name="__EST1" localSheetId="3">#REF!</definedName>
    <definedName name="__EST1" localSheetId="0">#REF!</definedName>
    <definedName name="__EST1">#REF!</definedName>
    <definedName name="__EST10" localSheetId="3">#REF!</definedName>
    <definedName name="__EST10" localSheetId="0">#REF!</definedName>
    <definedName name="__EST10">#REF!</definedName>
    <definedName name="__EST11" localSheetId="3">#REF!</definedName>
    <definedName name="__EST11" localSheetId="0">#REF!</definedName>
    <definedName name="__EST11">#REF!</definedName>
    <definedName name="__EST12" localSheetId="3">#REF!</definedName>
    <definedName name="__EST12" localSheetId="0">#REF!</definedName>
    <definedName name="__EST12">#REF!</definedName>
    <definedName name="__EST13" localSheetId="3">#REF!</definedName>
    <definedName name="__EST13" localSheetId="0">#REF!</definedName>
    <definedName name="__EST13">#REF!</definedName>
    <definedName name="__EST14" localSheetId="3">#REF!</definedName>
    <definedName name="__EST14" localSheetId="0">#REF!</definedName>
    <definedName name="__EST14">#REF!</definedName>
    <definedName name="__EST15" localSheetId="3">#REF!</definedName>
    <definedName name="__EST15" localSheetId="0">#REF!</definedName>
    <definedName name="__EST15">#REF!</definedName>
    <definedName name="__EST16" localSheetId="3">#REF!</definedName>
    <definedName name="__EST16" localSheetId="0">#REF!</definedName>
    <definedName name="__EST16">#REF!</definedName>
    <definedName name="__EST17" localSheetId="3">#REF!</definedName>
    <definedName name="__EST17" localSheetId="0">#REF!</definedName>
    <definedName name="__EST17">#REF!</definedName>
    <definedName name="__EST18" localSheetId="3">#REF!</definedName>
    <definedName name="__EST18" localSheetId="0">#REF!</definedName>
    <definedName name="__EST18">#REF!</definedName>
    <definedName name="__EST19" localSheetId="3">#REF!</definedName>
    <definedName name="__EST19" localSheetId="0">#REF!</definedName>
    <definedName name="__EST19">#REF!</definedName>
    <definedName name="__EST2" localSheetId="3">#REF!</definedName>
    <definedName name="__EST2" localSheetId="0">#REF!</definedName>
    <definedName name="__EST2">#REF!</definedName>
    <definedName name="__EST23" localSheetId="3">#REF!</definedName>
    <definedName name="__EST23" localSheetId="0">#REF!</definedName>
    <definedName name="__EST23">#REF!</definedName>
    <definedName name="__EST3" localSheetId="3">#REF!</definedName>
    <definedName name="__EST3" localSheetId="0">#REF!</definedName>
    <definedName name="__EST3">#REF!</definedName>
    <definedName name="__EST4" localSheetId="3">#REF!</definedName>
    <definedName name="__EST4" localSheetId="0">#REF!</definedName>
    <definedName name="__EST4">#REF!</definedName>
    <definedName name="__EST5" localSheetId="3">#REF!</definedName>
    <definedName name="__EST5" localSheetId="0">#REF!</definedName>
    <definedName name="__EST5">#REF!</definedName>
    <definedName name="__EST6" localSheetId="3">#REF!</definedName>
    <definedName name="__EST6" localSheetId="0">#REF!</definedName>
    <definedName name="__EST6">#REF!</definedName>
    <definedName name="__EST7" localSheetId="3">#REF!</definedName>
    <definedName name="__EST7" localSheetId="0">#REF!</definedName>
    <definedName name="__EST7">#REF!</definedName>
    <definedName name="__EST8" localSheetId="3">#REF!</definedName>
    <definedName name="__EST8" localSheetId="0">#REF!</definedName>
    <definedName name="__EST8">#REF!</definedName>
    <definedName name="__EST9" localSheetId="3">#REF!</definedName>
    <definedName name="__EST9" localSheetId="0">#REF!</definedName>
    <definedName name="__EST9">#REF!</definedName>
    <definedName name="__ETR13" localSheetId="0">#REF!</definedName>
    <definedName name="__ETR13">#REF!</definedName>
    <definedName name="__EXC1" localSheetId="3">#REF!</definedName>
    <definedName name="__EXC1" localSheetId="0">#REF!</definedName>
    <definedName name="__EXC1">#REF!</definedName>
    <definedName name="__EXC10" localSheetId="3">#REF!</definedName>
    <definedName name="__EXC10" localSheetId="0">#REF!</definedName>
    <definedName name="__EXC10">#REF!</definedName>
    <definedName name="__EXC11" localSheetId="3">#REF!</definedName>
    <definedName name="__EXC11" localSheetId="0">#REF!</definedName>
    <definedName name="__EXC11">#REF!</definedName>
    <definedName name="__EXC12" localSheetId="3">#REF!</definedName>
    <definedName name="__EXC12" localSheetId="0">#REF!</definedName>
    <definedName name="__EXC12">#REF!</definedName>
    <definedName name="__EXC2" localSheetId="3">#REF!</definedName>
    <definedName name="__EXC2" localSheetId="0">#REF!</definedName>
    <definedName name="__EXC2">#REF!</definedName>
    <definedName name="__EXC3" localSheetId="3">#REF!</definedName>
    <definedName name="__EXC3" localSheetId="0">#REF!</definedName>
    <definedName name="__EXC3">#REF!</definedName>
    <definedName name="__EXC4" localSheetId="3">#REF!</definedName>
    <definedName name="__EXC4" localSheetId="0">#REF!</definedName>
    <definedName name="__EXC4">#REF!</definedName>
    <definedName name="__EXC5" localSheetId="3">#REF!</definedName>
    <definedName name="__EXC5" localSheetId="0">#REF!</definedName>
    <definedName name="__EXC5">#REF!</definedName>
    <definedName name="__EXC6" localSheetId="3">#REF!</definedName>
    <definedName name="__EXC6" localSheetId="0">#REF!</definedName>
    <definedName name="__EXC6">#REF!</definedName>
    <definedName name="__EXC7" localSheetId="3">#REF!</definedName>
    <definedName name="__EXC7" localSheetId="0">#REF!</definedName>
    <definedName name="__EXC7">#REF!</definedName>
    <definedName name="__EXC8" localSheetId="3">#REF!</definedName>
    <definedName name="__EXC8" localSheetId="0">#REF!</definedName>
    <definedName name="__EXC8">#REF!</definedName>
    <definedName name="__EXC9" localSheetId="3">#REF!</definedName>
    <definedName name="__EXC9" localSheetId="0">#REF!</definedName>
    <definedName name="__EXC9">#REF!</definedName>
    <definedName name="__ORO10" localSheetId="0">#REF!</definedName>
    <definedName name="__ORO10">#REF!</definedName>
    <definedName name="__ORO11" localSheetId="0">#REF!</definedName>
    <definedName name="__ORO11">#REF!</definedName>
    <definedName name="__ORO12" localSheetId="0">#REF!</definedName>
    <definedName name="__ORO12">#REF!</definedName>
    <definedName name="__ORO13" localSheetId="0">#REF!</definedName>
    <definedName name="__ORO13">#REF!</definedName>
    <definedName name="__ORO14" localSheetId="0">#REF!</definedName>
    <definedName name="__ORO14">#REF!</definedName>
    <definedName name="__ORO15" localSheetId="0">#REF!</definedName>
    <definedName name="__ORO15">#REF!</definedName>
    <definedName name="__ORO16" localSheetId="0">#REF!</definedName>
    <definedName name="__ORO16">#REF!</definedName>
    <definedName name="__ORO17" localSheetId="0">#REF!</definedName>
    <definedName name="__ORO17">#REF!</definedName>
    <definedName name="__ORO18" localSheetId="0">#REF!</definedName>
    <definedName name="__ORO18">#REF!</definedName>
    <definedName name="__ORO19" localSheetId="0">#REF!</definedName>
    <definedName name="__ORO19">#REF!</definedName>
    <definedName name="__PMT5671" localSheetId="0">[2]MEMORIAS!#REF!</definedName>
    <definedName name="__PMT5671">[2]MEMORIAS!#REF!</definedName>
    <definedName name="__PMT5805" localSheetId="0">[2]MEMORIAS!#REF!</definedName>
    <definedName name="__PMT5805">[2]MEMORIAS!#REF!</definedName>
    <definedName name="__PMT5806" localSheetId="0">[2]MEMORIAS!#REF!</definedName>
    <definedName name="__PMT5806">[2]MEMORIAS!#REF!</definedName>
    <definedName name="__PMT5815" localSheetId="0">[2]MEMORIAS!#REF!</definedName>
    <definedName name="__PMT5815">[2]MEMORIAS!#REF!</definedName>
    <definedName name="__PMT5820" localSheetId="0">[2]MEMORIAS!#REF!</definedName>
    <definedName name="__PMT5820">[2]MEMORIAS!#REF!</definedName>
    <definedName name="__r" localSheetId="0">#REF!</definedName>
    <definedName name="__r">#REF!</definedName>
    <definedName name="__tab1" localSheetId="0">#REF!</definedName>
    <definedName name="__tab1">#REF!</definedName>
    <definedName name="__tab2" localSheetId="0">#REF!</definedName>
    <definedName name="__tab2">#REF!</definedName>
    <definedName name="__tab3" localSheetId="0">#REF!</definedName>
    <definedName name="__tab3">#REF!</definedName>
    <definedName name="__TAB4" localSheetId="0">#REF!</definedName>
    <definedName name="__TAB4">#REF!</definedName>
    <definedName name="__Vol1">[4]Item!$A:$D</definedName>
    <definedName name="_19Excel_BuiltIn_Print_Area_1_1_1" localSheetId="0">#REF!</definedName>
    <definedName name="_19Excel_BuiltIn_Print_Area_1_1_1">#REF!</definedName>
    <definedName name="_1Excel_BuiltIn_Print_Area_1_1" localSheetId="0">#REF!</definedName>
    <definedName name="_1Excel_BuiltIn_Print_Area_1_1">#REF!</definedName>
    <definedName name="_1Excel_BuiltIn_Print_Area_1_1_1" localSheetId="0">#REF!</definedName>
    <definedName name="_1Excel_BuiltIn_Print_Area_1_1_1">#REF!</definedName>
    <definedName name="_25Excel_BuiltIn_Print_Titles_1_1_1_1" localSheetId="0">#REF!</definedName>
    <definedName name="_25Excel_BuiltIn_Print_Titles_1_1_1_1">#REF!</definedName>
    <definedName name="_2Excel_BuiltIn_Print_Titles_1_1_1_1" localSheetId="0">#REF!</definedName>
    <definedName name="_2Excel_BuiltIn_Print_Titles_1_1_1_1">#REF!</definedName>
    <definedName name="_aiu2">[3]AIU!$J$105</definedName>
    <definedName name="_EST1" localSheetId="3">#REF!</definedName>
    <definedName name="_EST1" localSheetId="0">#REF!</definedName>
    <definedName name="_EST1">#REF!</definedName>
    <definedName name="_EST10" localSheetId="3">#REF!</definedName>
    <definedName name="_EST10" localSheetId="0">#REF!</definedName>
    <definedName name="_EST10">#REF!</definedName>
    <definedName name="_EST11" localSheetId="3">#REF!</definedName>
    <definedName name="_EST11" localSheetId="0">#REF!</definedName>
    <definedName name="_EST11">#REF!</definedName>
    <definedName name="_EST12" localSheetId="3">#REF!</definedName>
    <definedName name="_EST12" localSheetId="0">#REF!</definedName>
    <definedName name="_EST12">#REF!</definedName>
    <definedName name="_EST13" localSheetId="3">#REF!</definedName>
    <definedName name="_EST13" localSheetId="0">#REF!</definedName>
    <definedName name="_EST13">#REF!</definedName>
    <definedName name="_EST14" localSheetId="3">#REF!</definedName>
    <definedName name="_EST14" localSheetId="0">#REF!</definedName>
    <definedName name="_EST14">#REF!</definedName>
    <definedName name="_EST15" localSheetId="3">#REF!</definedName>
    <definedName name="_EST15" localSheetId="0">#REF!</definedName>
    <definedName name="_EST15">#REF!</definedName>
    <definedName name="_EST16" localSheetId="3">#REF!</definedName>
    <definedName name="_EST16" localSheetId="0">#REF!</definedName>
    <definedName name="_EST16">#REF!</definedName>
    <definedName name="_EST17" localSheetId="3">#REF!</definedName>
    <definedName name="_EST17" localSheetId="0">#REF!</definedName>
    <definedName name="_EST17">#REF!</definedName>
    <definedName name="_EST18" localSheetId="3">#REF!</definedName>
    <definedName name="_EST18" localSheetId="0">#REF!</definedName>
    <definedName name="_EST18">#REF!</definedName>
    <definedName name="_EST19" localSheetId="3">#REF!</definedName>
    <definedName name="_EST19" localSheetId="0">#REF!</definedName>
    <definedName name="_EST19">#REF!</definedName>
    <definedName name="_EST2" localSheetId="3">#REF!</definedName>
    <definedName name="_EST2" localSheetId="0">#REF!</definedName>
    <definedName name="_EST2">#REF!</definedName>
    <definedName name="_EST23" localSheetId="3">#REF!</definedName>
    <definedName name="_EST23" localSheetId="0">#REF!</definedName>
    <definedName name="_EST23">#REF!</definedName>
    <definedName name="_EST3" localSheetId="3">#REF!</definedName>
    <definedName name="_EST3" localSheetId="0">#REF!</definedName>
    <definedName name="_EST3">#REF!</definedName>
    <definedName name="_EST4" localSheetId="3">#REF!</definedName>
    <definedName name="_EST4" localSheetId="0">#REF!</definedName>
    <definedName name="_EST4">#REF!</definedName>
    <definedName name="_EST5" localSheetId="3">#REF!</definedName>
    <definedName name="_EST5" localSheetId="0">#REF!</definedName>
    <definedName name="_EST5">#REF!</definedName>
    <definedName name="_EST6" localSheetId="3">#REF!</definedName>
    <definedName name="_EST6" localSheetId="0">#REF!</definedName>
    <definedName name="_EST6">#REF!</definedName>
    <definedName name="_EST7" localSheetId="3">#REF!</definedName>
    <definedName name="_EST7" localSheetId="0">#REF!</definedName>
    <definedName name="_EST7">#REF!</definedName>
    <definedName name="_EST8" localSheetId="3">#REF!</definedName>
    <definedName name="_EST8" localSheetId="0">#REF!</definedName>
    <definedName name="_EST8">#REF!</definedName>
    <definedName name="_EST9" localSheetId="3">#REF!</definedName>
    <definedName name="_EST9" localSheetId="0">#REF!</definedName>
    <definedName name="_EST9">#REF!</definedName>
    <definedName name="_ETR13" localSheetId="0">#REF!</definedName>
    <definedName name="_ETR13">#REF!</definedName>
    <definedName name="_EXC1" localSheetId="3">#REF!</definedName>
    <definedName name="_EXC1" localSheetId="0">#REF!</definedName>
    <definedName name="_EXC1">#REF!</definedName>
    <definedName name="_EXC10" localSheetId="3">#REF!</definedName>
    <definedName name="_EXC10" localSheetId="0">#REF!</definedName>
    <definedName name="_EXC10">#REF!</definedName>
    <definedName name="_EXC11" localSheetId="3">#REF!</definedName>
    <definedName name="_EXC11" localSheetId="0">#REF!</definedName>
    <definedName name="_EXC11">#REF!</definedName>
    <definedName name="_EXC12" localSheetId="3">#REF!</definedName>
    <definedName name="_EXC12" localSheetId="0">#REF!</definedName>
    <definedName name="_EXC12">#REF!</definedName>
    <definedName name="_EXC2" localSheetId="3">#REF!</definedName>
    <definedName name="_EXC2" localSheetId="0">#REF!</definedName>
    <definedName name="_EXC2">#REF!</definedName>
    <definedName name="_EXC3" localSheetId="3">#REF!</definedName>
    <definedName name="_EXC3" localSheetId="0">#REF!</definedName>
    <definedName name="_EXC3">#REF!</definedName>
    <definedName name="_EXC4" localSheetId="3">#REF!</definedName>
    <definedName name="_EXC4" localSheetId="0">#REF!</definedName>
    <definedName name="_EXC4">#REF!</definedName>
    <definedName name="_EXC5" localSheetId="3">#REF!</definedName>
    <definedName name="_EXC5" localSheetId="0">#REF!</definedName>
    <definedName name="_EXC5">#REF!</definedName>
    <definedName name="_EXC6" localSheetId="3">#REF!</definedName>
    <definedName name="_EXC6" localSheetId="0">#REF!</definedName>
    <definedName name="_EXC6">#REF!</definedName>
    <definedName name="_EXC7" localSheetId="3">#REF!</definedName>
    <definedName name="_EXC7" localSheetId="0">#REF!</definedName>
    <definedName name="_EXC7">#REF!</definedName>
    <definedName name="_EXC8" localSheetId="3">#REF!</definedName>
    <definedName name="_EXC8" localSheetId="0">#REF!</definedName>
    <definedName name="_EXC8">#REF!</definedName>
    <definedName name="_EXC9" localSheetId="3">#REF!</definedName>
    <definedName name="_EXC9" localSheetId="0">#REF!</definedName>
    <definedName name="_EXC9">#REF!</definedName>
    <definedName name="_Fill" localSheetId="3" hidden="1">#REF!</definedName>
    <definedName name="_Fill" localSheetId="0" hidden="1">#REF!</definedName>
    <definedName name="_Fill" hidden="1">#REF!</definedName>
    <definedName name="_xlnm._FilterDatabase" localSheetId="4" hidden="1">EQ!$G$7:$G$25</definedName>
    <definedName name="_xlnm._FilterDatabase" localSheetId="5" hidden="1">MAT!$G$7:$G$43</definedName>
    <definedName name="_Key1" localSheetId="3" hidden="1">#REF!</definedName>
    <definedName name="_Key1" localSheetId="0" hidden="1">#REF!</definedName>
    <definedName name="_Key1" hidden="1">#REF!</definedName>
    <definedName name="_Key2" localSheetId="3" hidden="1">#REF!</definedName>
    <definedName name="_Key2" localSheetId="0" hidden="1">#REF!</definedName>
    <definedName name="_Key2" hidden="1">#REF!</definedName>
    <definedName name="_Order1" hidden="1">0</definedName>
    <definedName name="_Order2" hidden="1">255</definedName>
    <definedName name="_ORO10" localSheetId="0">#REF!</definedName>
    <definedName name="_ORO10">#REF!</definedName>
    <definedName name="_ORO11" localSheetId="0">#REF!</definedName>
    <definedName name="_ORO11">#REF!</definedName>
    <definedName name="_ORO12" localSheetId="0">#REF!</definedName>
    <definedName name="_ORO12">#REF!</definedName>
    <definedName name="_ORO13" localSheetId="0">#REF!</definedName>
    <definedName name="_ORO13">#REF!</definedName>
    <definedName name="_ORO14" localSheetId="0">#REF!</definedName>
    <definedName name="_ORO14">#REF!</definedName>
    <definedName name="_ORO15" localSheetId="0">#REF!</definedName>
    <definedName name="_ORO15">#REF!</definedName>
    <definedName name="_ORO16" localSheetId="0">#REF!</definedName>
    <definedName name="_ORO16">#REF!</definedName>
    <definedName name="_ORO17" localSheetId="0">#REF!</definedName>
    <definedName name="_ORO17">#REF!</definedName>
    <definedName name="_ORO18" localSheetId="0">#REF!</definedName>
    <definedName name="_ORO18">#REF!</definedName>
    <definedName name="_ORO19" localSheetId="0">#REF!</definedName>
    <definedName name="_ORO19">#REF!</definedName>
    <definedName name="_PMT5671" localSheetId="0">[2]MEMORIAS!#REF!</definedName>
    <definedName name="_PMT5671">[2]MEMORIAS!#REF!</definedName>
    <definedName name="_PMT5805" localSheetId="0">[2]MEMORIAS!#REF!</definedName>
    <definedName name="_PMT5805">[2]MEMORIAS!#REF!</definedName>
    <definedName name="_PMT5806" localSheetId="0">[2]MEMORIAS!#REF!</definedName>
    <definedName name="_PMT5806">[2]MEMORIAS!#REF!</definedName>
    <definedName name="_PMT5815" localSheetId="0">[2]MEMORIAS!#REF!</definedName>
    <definedName name="_PMT5815">[2]MEMORIAS!#REF!</definedName>
    <definedName name="_PMT5820" localSheetId="0">[2]MEMORIAS!#REF!</definedName>
    <definedName name="_PMT5820">[2]MEMORIAS!#REF!</definedName>
    <definedName name="_r" localSheetId="0">#REF!</definedName>
    <definedName name="_r">#REF!</definedName>
    <definedName name="_SAL1" localSheetId="0">#REF!</definedName>
    <definedName name="_SAL1">#REF!</definedName>
    <definedName name="_Sort" localSheetId="3" hidden="1">#REF!</definedName>
    <definedName name="_Sort" localSheetId="0" hidden="1">#REF!</definedName>
    <definedName name="_Sort" hidden="1">#REF!</definedName>
    <definedName name="_tab1" localSheetId="0">#REF!</definedName>
    <definedName name="_tab1">#REF!</definedName>
    <definedName name="_tab2" localSheetId="0">#REF!</definedName>
    <definedName name="_tab2">#REF!</definedName>
    <definedName name="_tab3" localSheetId="0">#REF!</definedName>
    <definedName name="_tab3">#REF!</definedName>
    <definedName name="_TAB4" localSheetId="0">#REF!</definedName>
    <definedName name="_TAB4">#REF!</definedName>
    <definedName name="_Vol1">[4]Item!$A:$D</definedName>
    <definedName name="a" localSheetId="3">#REF!</definedName>
    <definedName name="a" localSheetId="0">#REF!</definedName>
    <definedName name="a">#REF!</definedName>
    <definedName name="A_impresión_IM" localSheetId="0">#REF!</definedName>
    <definedName name="A_impresión_IM">#REF!</definedName>
    <definedName name="AAA" localSheetId="0">#REF!</definedName>
    <definedName name="AAA">#REF!</definedName>
    <definedName name="AAAAAAAAAA" localSheetId="0">#REF!</definedName>
    <definedName name="AAAAAAAAAA">#REF!</definedName>
    <definedName name="AAAAAAAAAAAAAAAAAAAA" localSheetId="0">#REF!</definedName>
    <definedName name="AAAAAAAAAAAAAAAAAAAA">#REF!</definedName>
    <definedName name="AADOQUINVEH" localSheetId="0">#REF!</definedName>
    <definedName name="AADOQUINVEH">#REF!</definedName>
    <definedName name="AANDENES" localSheetId="0">#REF!</definedName>
    <definedName name="AANDENES">#REF!</definedName>
    <definedName name="ab" localSheetId="3">#REF!</definedName>
    <definedName name="ab" localSheetId="0">#REF!</definedName>
    <definedName name="ab">#REF!</definedName>
    <definedName name="abc" localSheetId="0">#REF!</definedName>
    <definedName name="abc">#REF!</definedName>
    <definedName name="ABR" localSheetId="0">#REF!</definedName>
    <definedName name="ABR">#REF!</definedName>
    <definedName name="ACALZADA" localSheetId="0">#REF!</definedName>
    <definedName name="ACALZADA">#REF!</definedName>
    <definedName name="AccessDatabase" hidden="1">"A:\SAIN.mdb"</definedName>
    <definedName name="ACERO_DE_REFUERZO_60000">'[5]Acero de 60.000psi'!$I$53</definedName>
    <definedName name="AGO" localSheetId="0">#REF!</definedName>
    <definedName name="AGO">#REF!</definedName>
    <definedName name="aiu" localSheetId="0">#REF!</definedName>
    <definedName name="aiu">#REF!</definedName>
    <definedName name="AIU_ADMON">[6]DATOS!$D$8</definedName>
    <definedName name="AIU_IMP">[6]DATOS!$D$9</definedName>
    <definedName name="AIU_UTIL">[6]DATOS!$D$10</definedName>
    <definedName name="Ajuste">[7]Datos!$B$11</definedName>
    <definedName name="AMBIENTAL" localSheetId="0">#REF!</definedName>
    <definedName name="AMBIENTAL">#REF!</definedName>
    <definedName name="Ao" localSheetId="0">[8]Indices!#REF!</definedName>
    <definedName name="Ao">[8]Indices!#REF!</definedName>
    <definedName name="AREA" localSheetId="0">#REF!</definedName>
    <definedName name="AREA">#REF!</definedName>
    <definedName name="_xlnm.Extract" localSheetId="0">#REF!</definedName>
    <definedName name="_xlnm.Extract">#REF!</definedName>
    <definedName name="_xlnm.Print_Area" localSheetId="3">AUI!$A$1:$J$65</definedName>
    <definedName name="_xlnm.Print_Area" localSheetId="0">'CANTIDADES OBRA'!$A$1:$M$258</definedName>
    <definedName name="_xlnm.Print_Area" localSheetId="4">EQ!$B$1:$F$155</definedName>
    <definedName name="_xlnm.Print_Area" localSheetId="5">MAT!$B$1:$F$1664</definedName>
    <definedName name="_xlnm.Print_Area" localSheetId="6">MO!$B$1:$H$206</definedName>
    <definedName name="_xlnm.Print_Area">#N/A</definedName>
    <definedName name="ATenerEnCuenta" localSheetId="0">#REF!</definedName>
    <definedName name="ATenerEnCuenta">#REF!</definedName>
    <definedName name="AU" localSheetId="0">'[9]CIRCUITOS CODENSA'!#REF!</definedName>
    <definedName name="AU">'[9]CIRCUITOS CODENSA'!#REF!</definedName>
    <definedName name="AUTOPISTA" localSheetId="0">'[9]CIRCUITOS CODENSA'!#REF!</definedName>
    <definedName name="AUTOPISTA">'[9]CIRCUITOS CODENSA'!#REF!</definedName>
    <definedName name="b" localSheetId="3">#REF!</definedName>
    <definedName name="b" localSheetId="0">#REF!</definedName>
    <definedName name="b">#REF!</definedName>
    <definedName name="B_impresión_IM" localSheetId="0">#REF!</definedName>
    <definedName name="B_impresión_IM">#REF!</definedName>
    <definedName name="BANCO" localSheetId="0">#REF!</definedName>
    <definedName name="BANCO">#REF!</definedName>
    <definedName name="BASE" localSheetId="0">#REF!</definedName>
    <definedName name="BASE">#REF!</definedName>
    <definedName name="BASE2" localSheetId="0">#REF!</definedName>
    <definedName name="BASE2">#REF!</definedName>
    <definedName name="_xlnm.Database" localSheetId="0">#REF!</definedName>
    <definedName name="_xlnm.Database">#REF!</definedName>
    <definedName name="BL" localSheetId="0">'[9]CIRCUITOS CODENSA'!#REF!</definedName>
    <definedName name="BL">'[9]CIRCUITOS CODENSA'!#REF!</definedName>
    <definedName name="BO" localSheetId="0">'[9]CIRCUITOS CODENSA'!#REF!</definedName>
    <definedName name="BO">'[9]CIRCUITOS CODENSA'!#REF!</definedName>
    <definedName name="C_Apus" comment="Codigo Apus">'[10]1_Preliminares'!$A$26</definedName>
    <definedName name="Calidad" localSheetId="0">#REF!</definedName>
    <definedName name="Calidad">#REF!</definedName>
    <definedName name="Campamento" localSheetId="0">#REF!</definedName>
    <definedName name="Campamento">#REF!</definedName>
    <definedName name="CANT1.1" localSheetId="0">#REF!</definedName>
    <definedName name="CANT1.1">#REF!</definedName>
    <definedName name="CANT1.2" localSheetId="0">#REF!</definedName>
    <definedName name="CANT1.2">#REF!</definedName>
    <definedName name="CANT1.3" localSheetId="0">#REF!</definedName>
    <definedName name="CANT1.3">#REF!</definedName>
    <definedName name="CANT1.5" localSheetId="0">#REF!</definedName>
    <definedName name="CANT1.5">#REF!</definedName>
    <definedName name="CANT1.6" localSheetId="0">#REF!</definedName>
    <definedName name="CANT1.6">#REF!</definedName>
    <definedName name="CANT1.7" localSheetId="0">#REF!</definedName>
    <definedName name="CANT1.7">#REF!</definedName>
    <definedName name="CANT1.9" localSheetId="0">#REF!</definedName>
    <definedName name="CANT1.9">#REF!</definedName>
    <definedName name="CANT2.11" localSheetId="0">#REF!</definedName>
    <definedName name="CANT2.11">#REF!</definedName>
    <definedName name="CANT2.12" localSheetId="0">#REF!</definedName>
    <definedName name="CANT2.12">#REF!</definedName>
    <definedName name="CANT2.2" localSheetId="0">#REF!</definedName>
    <definedName name="CANT2.2">#REF!</definedName>
    <definedName name="CANT2.3" localSheetId="0">#REF!</definedName>
    <definedName name="CANT2.3">#REF!</definedName>
    <definedName name="CANT2.4" localSheetId="0">#REF!</definedName>
    <definedName name="CANT2.4">#REF!</definedName>
    <definedName name="CANT8.1" localSheetId="0">#REF!</definedName>
    <definedName name="CANT8.1">#REF!</definedName>
    <definedName name="CANT8.2" localSheetId="0">#REF!</definedName>
    <definedName name="CANT8.2">#REF!</definedName>
    <definedName name="CANT8.3" localSheetId="0">#REF!</definedName>
    <definedName name="CANT8.3">#REF!</definedName>
    <definedName name="CANT8.4" localSheetId="0">#REF!</definedName>
    <definedName name="CANT8.4">#REF!</definedName>
    <definedName name="CANT8.5" localSheetId="0">#REF!</definedName>
    <definedName name="CANT8.5">#REF!</definedName>
    <definedName name="CANT8.6" localSheetId="0">#REF!</definedName>
    <definedName name="CANT8.6">#REF!</definedName>
    <definedName name="CANT8.7" localSheetId="0">#REF!</definedName>
    <definedName name="CANT8.7">#REF!</definedName>
    <definedName name="CAPITULO1" localSheetId="0">#REF!</definedName>
    <definedName name="CAPITULO1">#REF!</definedName>
    <definedName name="CAPITULO10" localSheetId="0">#REF!</definedName>
    <definedName name="CAPITULO10">#REF!</definedName>
    <definedName name="CAPITULO11" localSheetId="0">#REF!</definedName>
    <definedName name="CAPITULO11">#REF!</definedName>
    <definedName name="CAPITULO12" localSheetId="0">#REF!</definedName>
    <definedName name="CAPITULO12">#REF!</definedName>
    <definedName name="CAPITULO13" localSheetId="0">#REF!</definedName>
    <definedName name="CAPITULO13">#REF!</definedName>
    <definedName name="CAPITULO14" localSheetId="0">#REF!</definedName>
    <definedName name="CAPITULO14">#REF!</definedName>
    <definedName name="CAPITULO15" localSheetId="0">#REF!</definedName>
    <definedName name="CAPITULO15">#REF!</definedName>
    <definedName name="CAPITULO16" localSheetId="0">#REF!</definedName>
    <definedName name="CAPITULO16">#REF!</definedName>
    <definedName name="CAPITULO17" localSheetId="0">#REF!</definedName>
    <definedName name="CAPITULO17">#REF!</definedName>
    <definedName name="CAPITULO18" localSheetId="0">#REF!</definedName>
    <definedName name="CAPITULO18">#REF!</definedName>
    <definedName name="CAPITULO19" localSheetId="0">#REF!</definedName>
    <definedName name="CAPITULO19">#REF!</definedName>
    <definedName name="CAPITULO2" localSheetId="0">#REF!</definedName>
    <definedName name="CAPITULO2">#REF!</definedName>
    <definedName name="CAPITULO20" localSheetId="0">#REF!</definedName>
    <definedName name="CAPITULO20">#REF!</definedName>
    <definedName name="CAPITULO21" localSheetId="0">#REF!</definedName>
    <definedName name="CAPITULO21">#REF!</definedName>
    <definedName name="CAPITULO3" localSheetId="0">#REF!</definedName>
    <definedName name="CAPITULO3">#REF!</definedName>
    <definedName name="CAPITULO4" localSheetId="0">#REF!</definedName>
    <definedName name="CAPITULO4">#REF!</definedName>
    <definedName name="CAPITULO5" localSheetId="0">#REF!</definedName>
    <definedName name="CAPITULO5">#REF!</definedName>
    <definedName name="CAPITULO6" localSheetId="0">#REF!</definedName>
    <definedName name="CAPITULO6">#REF!</definedName>
    <definedName name="CAPITULO7" localSheetId="0">#REF!</definedName>
    <definedName name="CAPITULO7">#REF!</definedName>
    <definedName name="CAPITULO8" localSheetId="0">#REF!</definedName>
    <definedName name="CAPITULO8">#REF!</definedName>
    <definedName name="CAPITULO9" localSheetId="0">#REF!</definedName>
    <definedName name="CAPITULO9">#REF!</definedName>
    <definedName name="cc">[11]PERSONAL!$D$8</definedName>
    <definedName name="CdadCalidad" localSheetId="0">#REF!</definedName>
    <definedName name="CdadCalidad">#REF!</definedName>
    <definedName name="CdadCalidades" localSheetId="0">#REF!</definedName>
    <definedName name="CdadCalidades">#REF!</definedName>
    <definedName name="CdadNoFactura" localSheetId="0">#REF!</definedName>
    <definedName name="CdadNoFactura">#REF!</definedName>
    <definedName name="CdadNoFacturables" localSheetId="0">#REF!</definedName>
    <definedName name="CdadNoFacturables">#REF!</definedName>
    <definedName name="CdadProfesional" localSheetId="0">#REF!</definedName>
    <definedName name="CdadProfesional">#REF!</definedName>
    <definedName name="CdadProfesionales" localSheetId="0">#REF!</definedName>
    <definedName name="CdadProfesionales">#REF!</definedName>
    <definedName name="CdadTecnico" localSheetId="0">#REF!</definedName>
    <definedName name="CdadTecnico">#REF!</definedName>
    <definedName name="CdadTecnicos" localSheetId="0">#REF!</definedName>
    <definedName name="CdadTecnicos">#REF!</definedName>
    <definedName name="CDS_V_INDICES_CIRCUITO_CAUSA" localSheetId="0">#REF!</definedName>
    <definedName name="CDS_V_INDICES_CIRCUITO_CAUSA">#REF!</definedName>
    <definedName name="CIRCUITOS">[12]Circuitos!$C$2:$C$891</definedName>
    <definedName name="CIRCUNVALAR" localSheetId="0">#REF!</definedName>
    <definedName name="CIRCUNVALAR">#REF!</definedName>
    <definedName name="Ciudades">[13]Insumos!$B$1813:$B$1912</definedName>
    <definedName name="CL" localSheetId="0">'[9]CIRCUITOS CODENSA'!#REF!</definedName>
    <definedName name="CL">'[9]CIRCUITOS CODENSA'!#REF!</definedName>
    <definedName name="Codigo" comment="Codigo Insumo">[10]Insumos!$A$4:$A$1772</definedName>
    <definedName name="Codigo_M.Obra" comment="Mano de obra ">[10]M.Obra!$A$35:$A$43</definedName>
    <definedName name="codigos">[14]Banderas!$A:$A</definedName>
    <definedName name="CONCRETO_2000">'[5]Concreto de 2000 psi'!$I$53</definedName>
    <definedName name="CONDI1" localSheetId="0">#REF!</definedName>
    <definedName name="CONDI1">#REF!</definedName>
    <definedName name="Consultor">[15]Datos!$B$3</definedName>
    <definedName name="Contrato">[15]Datos!$B$2</definedName>
    <definedName name="Coordinador">[15]Datos!$B$6</definedName>
    <definedName name="CosteoConsultoria" localSheetId="0">#REF!</definedName>
    <definedName name="CosteoConsultoria">#REF!</definedName>
    <definedName name="CostoDirecto" localSheetId="0">#REF!</definedName>
    <definedName name="CostoDirecto">#REF!</definedName>
    <definedName name="CostoDirectoObra">[16]Hoja1!$D$7</definedName>
    <definedName name="Costopérdidas" localSheetId="0">[17]Modelo!#REF!</definedName>
    <definedName name="Costopérdidas">[17]Modelo!#REF!</definedName>
    <definedName name="CotizacionARP" localSheetId="0">#REF!</definedName>
    <definedName name="CotizacionARP">#REF!</definedName>
    <definedName name="CT" localSheetId="0">'[9]CIRCUITOS CODENSA'!#REF!</definedName>
    <definedName name="CT">'[9]CIRCUITOS CODENSA'!#REF!</definedName>
    <definedName name="CU" localSheetId="0">'[9]CIRCUITOS CODENSA'!#REF!</definedName>
    <definedName name="CU">'[9]CIRCUITOS CODENSA'!#REF!</definedName>
    <definedName name="cuad1" localSheetId="0">#REF!</definedName>
    <definedName name="cuad1">#REF!</definedName>
    <definedName name="cuad2" localSheetId="0">#REF!</definedName>
    <definedName name="cuad2">#REF!</definedName>
    <definedName name="cuad3" localSheetId="0">#REF!</definedName>
    <definedName name="cuad3">#REF!</definedName>
    <definedName name="cuad4" localSheetId="0">#REF!</definedName>
    <definedName name="cuad4">#REF!</definedName>
    <definedName name="CUAD5" localSheetId="0">#REF!</definedName>
    <definedName name="CUAD5">#REF!</definedName>
    <definedName name="cuado" localSheetId="0">#REF!</definedName>
    <definedName name="cuado">#REF!</definedName>
    <definedName name="cuadrilla">[7]Cuadrillas!$C$13:$F$43</definedName>
    <definedName name="Cuadrillas">[18]Cuadrillas!$A$11:$I$77</definedName>
    <definedName name="D" localSheetId="3">#REF!</definedName>
    <definedName name="D" localSheetId="0">#REF!</definedName>
    <definedName name="D">#REF!</definedName>
    <definedName name="DADADAD" localSheetId="3" hidden="1">{#N/A,#N/A,TRUE,"CODIGO DEPENDENCIA"}</definedName>
    <definedName name="DADADAD" localSheetId="0" hidden="1">{#N/A,#N/A,TRUE,"CODIGO DEPENDENCIA"}</definedName>
    <definedName name="DADADAD" hidden="1">{#N/A,#N/A,TRUE,"CODIGO DEPENDENCIA"}</definedName>
    <definedName name="Datos" localSheetId="0">#REF!</definedName>
    <definedName name="Datos">#REF!</definedName>
    <definedName name="Decision" localSheetId="0">#REF!</definedName>
    <definedName name="Decision">#REF!</definedName>
    <definedName name="Departamento" localSheetId="0">#REF!</definedName>
    <definedName name="Departamento">#REF!</definedName>
    <definedName name="DESC1">[19]ITEMS!$B$2</definedName>
    <definedName name="DESC521">[20]ITEMS!$B$522</definedName>
    <definedName name="Descrip_cuadrillas">[18]Cuadrillas!$A$15:$A$77</definedName>
    <definedName name="Descrip_equipos">[18]Equ!$A$15:$A$102</definedName>
    <definedName name="Descrip_transporte">[18]Trans!$A$18:$A$65</definedName>
    <definedName name="Descripción">[18]Mat!$A$11:$A$1041</definedName>
    <definedName name="DESCRP1">[6]DATOS!$D$2</definedName>
    <definedName name="DESCRP2">[6]DATOS!$D$3</definedName>
    <definedName name="DestinoConsultoria" localSheetId="0">#REF!</definedName>
    <definedName name="DestinoConsultoria">#REF!</definedName>
    <definedName name="DestinoObra" localSheetId="0">#REF!</definedName>
    <definedName name="DestinoObra">#REF!</definedName>
    <definedName name="DIC" localSheetId="0">#REF!</definedName>
    <definedName name="DIC">#REF!</definedName>
    <definedName name="DifConsultoriaFM" localSheetId="0">#REF!</definedName>
    <definedName name="DifConsultoriaFM">#REF!</definedName>
    <definedName name="DIRECTO1">[21]APU!$U$132</definedName>
    <definedName name="DIRECTO10">[21]APU!$U$681</definedName>
    <definedName name="DIRECTO100">[21]APU!$U$6171</definedName>
    <definedName name="DIRECTO101">[21]APU!$U$6232</definedName>
    <definedName name="DIRECTO102">[21]APU!$U$6293</definedName>
    <definedName name="DIRECTO103">[21]APU!$U$6354</definedName>
    <definedName name="DIRECTO104">[21]APU!$U$6415</definedName>
    <definedName name="DIRECTO105">[21]APU!$U$6476</definedName>
    <definedName name="DIRECTO11">[21]APU!$U$742</definedName>
    <definedName name="DIRECTO12">[21]APU!$U$803</definedName>
    <definedName name="DIRECTO124">[21]APU!$U$7635</definedName>
    <definedName name="DIRECTO125">[21]APU!$U$7696</definedName>
    <definedName name="DIRECTO126">[21]APU!$U$7757</definedName>
    <definedName name="DIRECTO127">[21]APU!$U$7818</definedName>
    <definedName name="DIRECTO128">[21]APU!$U$7879</definedName>
    <definedName name="DIRECTO129">[21]APU!$U$7940</definedName>
    <definedName name="DIRECTO13">[21]APU!$U$864</definedName>
    <definedName name="DIRECTO130">[21]APU!$U$8001</definedName>
    <definedName name="DIRECTO131">[21]APU!$U$8062</definedName>
    <definedName name="DIRECTO132">[21]APU!$U$8123</definedName>
    <definedName name="DIRECTO133">[21]APU!$U$8184</definedName>
    <definedName name="DIRECTO134">[21]APU!$U$8245</definedName>
    <definedName name="DIRECTO14">[21]APU!$U$925</definedName>
    <definedName name="DIRECTO15">[21]APU!$U$986</definedName>
    <definedName name="DIRECTO16">[21]APU!$U$1047</definedName>
    <definedName name="DIRECTO17">[21]APU!$U$1108</definedName>
    <definedName name="DIRECTO18">[21]APU!$U$1169</definedName>
    <definedName name="DIRECTO2">[21]APU!$U$193</definedName>
    <definedName name="DIRECTO2.10">[21]APU!$U$14889</definedName>
    <definedName name="DIRECTO2.11">[21]APU!$U$14950</definedName>
    <definedName name="DIRECTO2.12">[21]APU!$U$15011</definedName>
    <definedName name="DIRECTO2.9">[21]APU!$U$11839</definedName>
    <definedName name="DIRECTO21">[21]APU!$U$1352</definedName>
    <definedName name="DIRECTO22">[21]APU!$U$1413</definedName>
    <definedName name="DIRECTO23">[21]APU!$U$1474</definedName>
    <definedName name="DIRECTO24">[21]APU!$U$1535</definedName>
    <definedName name="DIRECTO25">[21]APU!$U$1596</definedName>
    <definedName name="DIRECTO26">[21]APU!$U$1657</definedName>
    <definedName name="DIRECTO27">[21]APU!$U$1718</definedName>
    <definedName name="DIRECTO28">[21]APU!$U$1779</definedName>
    <definedName name="DIRECTO29">[21]APU!$U$1840</definedName>
    <definedName name="DIRECTO3">[21]APU!$U$254</definedName>
    <definedName name="DIRECTO3.15">[21]APU!$U$8667</definedName>
    <definedName name="DIRECTO3.16">[21]APU!$U$8728</definedName>
    <definedName name="DIRECTO3.17">[21]APU!$U$8789</definedName>
    <definedName name="DIRECTO3.18">[21]APU!$U$8850</definedName>
    <definedName name="DIRECTO3.19">[21]APU!$U$8911</definedName>
    <definedName name="DIRECTO3.20">[21]APU!$U$8972</definedName>
    <definedName name="DIRECTO3.21">[21]APU!$U$11961</definedName>
    <definedName name="DIRECTO3.22">[21]APU!$U$14523</definedName>
    <definedName name="DIRECTO3.23">[21]APU!$U$15133</definedName>
    <definedName name="DIRECTO3.24">[21]APU!$U$16292</definedName>
    <definedName name="DIRECTO3.25">[21]APU!$U$16353</definedName>
    <definedName name="DIRECTO3.26">[21]APU!$U$16414</definedName>
    <definedName name="DIRECTO3.27">[21]APU!$U$16475</definedName>
    <definedName name="DIRECTO3.28">[21]APU!$U$16536</definedName>
    <definedName name="DIRECTO30">[21]APU!$U$1901</definedName>
    <definedName name="DIRECTO31">[21]APU!$U$1962</definedName>
    <definedName name="DIRECTO32">[21]APU!$U$2023</definedName>
    <definedName name="DIRECTO33">[21]APU!$U$2084</definedName>
    <definedName name="DIRECTO34">[21]APU!$U$2145</definedName>
    <definedName name="DIRECTO35">[21]APU!$U$2206</definedName>
    <definedName name="DIRECTO36">[21]APU!$U$2267</definedName>
    <definedName name="DIRECTO37">[21]APU!$U$2328</definedName>
    <definedName name="DIRECTO38">[21]APU!$U$2389</definedName>
    <definedName name="DIRECTO39">[21]APU!$U$2450</definedName>
    <definedName name="DIRECTO4">[21]APU!$U$315</definedName>
    <definedName name="DIRECTO4.20">[21]APU!$U$9216</definedName>
    <definedName name="DIRECTO4.21">[21]APU!$U$9277</definedName>
    <definedName name="DIRECTO4.22">[21]APU!$U$9338</definedName>
    <definedName name="DIRECTO4.23">[21]APU!$U$9399</definedName>
    <definedName name="DIRECTO4.24">[21]APU!$U$9460</definedName>
    <definedName name="DIRECTO4.25">[21]APU!$U$9521</definedName>
    <definedName name="DIRECTO4.26">[21]APU!$U$9582</definedName>
    <definedName name="DIRECTO4.27">[21]APU!$U$9643</definedName>
    <definedName name="DIRECTO4.28">[21]APU!$U$9704</definedName>
    <definedName name="DIRECTO4.29">[21]APU!$U$9765</definedName>
    <definedName name="DIRECTO4.30">[21]APU!$U$9826</definedName>
    <definedName name="DIRECTO4.31">[21]APU!$U$9887</definedName>
    <definedName name="DIRECTO4.32">[21]APU!$U$9948</definedName>
    <definedName name="DIRECTO4.33">[21]APU!$U$10009</definedName>
    <definedName name="DIRECTO4.34">[21]APU!$U$10070</definedName>
    <definedName name="DIRECTO4.35">[21]APU!$U$11595</definedName>
    <definedName name="DIRECTO4.36">[21]APU!$U$11656</definedName>
    <definedName name="DIRECTO4.37">[21]APU!$U$15987</definedName>
    <definedName name="DIRECTO4.38">[21]APU!$U$15194</definedName>
    <definedName name="DIRECTO4.39">[21]APU!$U$14279</definedName>
    <definedName name="DIRECTO4.40">[21]APU!$U$14340</definedName>
    <definedName name="DIRECTO4.41">[21]APU!$U$14401</definedName>
    <definedName name="DIRECTO4.42">[21]APU!$U$14462</definedName>
    <definedName name="DIRECTO4.43">[21]APU!$U$14584</definedName>
    <definedName name="DIRECTO4.44">[21]APU!$U$16048</definedName>
    <definedName name="DIRECTO4.45">[21]APU!$U$16109</definedName>
    <definedName name="DIRECTO4.46">[21]APU!$U$14706</definedName>
    <definedName name="DIRECTO4.47">[21]APU!$U$15926</definedName>
    <definedName name="DIRECTO4.48">[21]APU!$U$16170</definedName>
    <definedName name="DIRECTO4.49">[21]APU!$U$16231</definedName>
    <definedName name="DIRECTO4.50">[21]APU!$U$16902</definedName>
    <definedName name="DIRECTO4.51">[21]APU!$U$17634</definedName>
    <definedName name="DIRECTO4.52">[21]APU!$U$17695</definedName>
    <definedName name="DIRECTO40">[21]APU!$U$2511</definedName>
    <definedName name="DIRECTO41">[21]APU!$U$2572</definedName>
    <definedName name="DIRECTO42">[21]APU!$U$2633</definedName>
    <definedName name="DIRECTO43">[21]APU!$U$2694</definedName>
    <definedName name="DIRECTO44">[21]APU!$U$2755</definedName>
    <definedName name="DIRECTO45">[21]APU!$U$2816</definedName>
    <definedName name="DIRECTO46">[21]APU!$U$2877</definedName>
    <definedName name="DIRECTO47">[21]APU!$U$2938</definedName>
    <definedName name="DIRECTO48">[21]APU!$U$2999</definedName>
    <definedName name="DIRECTO49">[21]APU!$U$3060</definedName>
    <definedName name="DIRECTO5">[21]APU!$U$376</definedName>
    <definedName name="DIRECTO5.100">[21]APU!$U$12449</definedName>
    <definedName name="DIRECTO5.101">[21]APU!$U$12510</definedName>
    <definedName name="DIRECTO5.104">[21]APU!$U$12571</definedName>
    <definedName name="DIRECTO5.105">[21]APU!$U$12632</definedName>
    <definedName name="DIRECTO5.106">[21]APU!$U$12693</definedName>
    <definedName name="DIRECTO5.107">[21]APU!$U$12754</definedName>
    <definedName name="DIRECTO5.108">[21]APU!$U$12815</definedName>
    <definedName name="DIRECTO5.109">[21]APU!$U$12876</definedName>
    <definedName name="DIRECTO5.111">[21]APU!$U$12937</definedName>
    <definedName name="DIRECTO5.112">[21]APU!$U$12998</definedName>
    <definedName name="DIRECTO5.113">[21]APU!$U$14767</definedName>
    <definedName name="DIRECTO5.114">[21]APU!$U$14828</definedName>
    <definedName name="DIRECTO5.115">[21]APU!$U$15072</definedName>
    <definedName name="DIRECTO5.53">[21]APU!$U$10131</definedName>
    <definedName name="DIRECTO5.54">[21]APU!$U$10192</definedName>
    <definedName name="DIRECTO5.55">[21]APU!$U$10253</definedName>
    <definedName name="DIRECTO5.56">[21]APU!$U$10314</definedName>
    <definedName name="DIRECTO5.57">[21]APU!$U$10375</definedName>
    <definedName name="DIRECTO5.58">[21]APU!$U$10436</definedName>
    <definedName name="DIRECTO5.59">[21]APU!$U$10497</definedName>
    <definedName name="DIRECTO5.60">[21]APU!$U$10558</definedName>
    <definedName name="DIRECTO5.61">[21]APU!$U$10619</definedName>
    <definedName name="DIRECTO5.62">[21]APU!$U$10680</definedName>
    <definedName name="DIRECTO5.63">[21]APU!$U$10741</definedName>
    <definedName name="DIRECTO5.64">[21]APU!$U$10802</definedName>
    <definedName name="DIRECTO5.65">[21]APU!$U$10863</definedName>
    <definedName name="DIRECTO5.66">[21]APU!$U$10924</definedName>
    <definedName name="DIRECTO5.67">[21]APU!$U$10985</definedName>
    <definedName name="DIRECTO5.68">[21]APU!$U$11046</definedName>
    <definedName name="DIRECTO5.69">[21]APU!$U$11107</definedName>
    <definedName name="DIRECTO5.70">[21]APU!$U$11168</definedName>
    <definedName name="DIRECTO5.71">[21]APU!$U$11229</definedName>
    <definedName name="DIRECTO5.72">[21]APU!$U$12022</definedName>
    <definedName name="DIRECTO5.73">[21]APU!$U$12083</definedName>
    <definedName name="DIRECTO5.74">[21]APU!$U$12144</definedName>
    <definedName name="DIRECTO5.77">[21]APU!$U$12205</definedName>
    <definedName name="DIRECTO5.78">[21]APU!$U$12327</definedName>
    <definedName name="DIRECTO5.79">[21]APU!$U$12388</definedName>
    <definedName name="DIRECTO5.80">[21]APU!$U$12266</definedName>
    <definedName name="DIRECTO5.82">[21]APU!$U$14035</definedName>
    <definedName name="DIRECTO5.83">[21]APU!$U$14096</definedName>
    <definedName name="DIRECTO5.84">[21]APU!$U$13364</definedName>
    <definedName name="DIRECTO5.85">[21]APU!$U$13425</definedName>
    <definedName name="DIRECTO5.86">[21]APU!$U$13486</definedName>
    <definedName name="DIRECTO5.87">[21]APU!$U$13547</definedName>
    <definedName name="DIRECTO5.88">[21]APU!$U$13608</definedName>
    <definedName name="DIRECTO5.89">[21]APU!$U$13669</definedName>
    <definedName name="DIRECTO5.90">[21]APU!$U$13730</definedName>
    <definedName name="DIRECTO5.91">[21]APU!$U$13791</definedName>
    <definedName name="DIRECTO5.92">[21]APU!$U$13852</definedName>
    <definedName name="DIRECTO5.93">[21]APU!$U$13913</definedName>
    <definedName name="DIRECTO5.94">[21]APU!$U$13974</definedName>
    <definedName name="DIRECTO5.95">[21]APU!$U$13059</definedName>
    <definedName name="DIRECTO5.96">[21]APU!$U$13120</definedName>
    <definedName name="DIRECTO5.97">[21]APU!$U$13181</definedName>
    <definedName name="DIRECTO5.98">[21]APU!$U$13242</definedName>
    <definedName name="DIRECTO5.99">[21]APU!$U$13303</definedName>
    <definedName name="DIRECTO50">[21]APU!$U$3121</definedName>
    <definedName name="DIRECTO51">[21]APU!$U$3182</definedName>
    <definedName name="DIRECTO52">[21]APU!$U$3243</definedName>
    <definedName name="DIRECTO53">[21]APU!$U$3304</definedName>
    <definedName name="DIRECTO54">[21]APU!$U$3365</definedName>
    <definedName name="DIRECTO55">[21]APU!$U$3426</definedName>
    <definedName name="DIRECTO56">[21]APU!$U$3487</definedName>
    <definedName name="DIRECTO57">[21]APU!$U$3548</definedName>
    <definedName name="DIRECTO58">[21]APU!$U$3609</definedName>
    <definedName name="DIRECTO59">[21]APU!$U$3670</definedName>
    <definedName name="DIRECTO6">[21]APU!$U$437</definedName>
    <definedName name="DIRECTO60">[21]APU!$U$3731</definedName>
    <definedName name="DIRECTO61">[21]APU!$U$3792</definedName>
    <definedName name="DIRECTO62">[21]APU!$U$3853</definedName>
    <definedName name="DIRECTO63">[21]APU!$U$3914</definedName>
    <definedName name="DIRECTO64">[21]APU!$U$3975</definedName>
    <definedName name="DIRECTO65">[21]APU!$U$4036</definedName>
    <definedName name="DIRECTO66">[21]APU!$U$4097</definedName>
    <definedName name="DIRECTO67">[21]APU!$U$4158</definedName>
    <definedName name="DIRECTO68">[21]APU!$U$4219</definedName>
    <definedName name="DIRECTO69">[21]APU!$U$4280</definedName>
    <definedName name="DIRECTO7">[21]APU!$U$498</definedName>
    <definedName name="DIRECTO7.12">[21]APU!$U$8305</definedName>
    <definedName name="DIRECTO7.13">[21]APU!$U$8366</definedName>
    <definedName name="DIRECTO7.14">[21]APU!$U$8427</definedName>
    <definedName name="DIRECTO7.15">[21]APU!$U$8488</definedName>
    <definedName name="DIRECTO7.16">[21]APU!$U$8606</definedName>
    <definedName name="DIRECTO7.17">[21]APU!$U$11290</definedName>
    <definedName name="DIRECTO7.18">[21]APU!$U$11351</definedName>
    <definedName name="DIRECTO7.19">[21]APU!$U$11412</definedName>
    <definedName name="DIRECTO7.20">[21]APU!$U$11473</definedName>
    <definedName name="DIRECTO7.21">[21]APU!$U$11534</definedName>
    <definedName name="DIRECTO7.22">[21]APU!$U$11717</definedName>
    <definedName name="DIRECTO7.23">[21]APU!$U$11778</definedName>
    <definedName name="DIRECTO7.24">[21]APU!$U$14645</definedName>
    <definedName name="DIRECTO7.25">[21]APU!$U$15255</definedName>
    <definedName name="DIRECTO7.26">[21]APU!$U$15316</definedName>
    <definedName name="DIRECTO7.27">[21]APU!$U$15377</definedName>
    <definedName name="DIRECTO7.28">[21]APU!$U$15438</definedName>
    <definedName name="DIRECTO7.29">[21]APU!$U$15499</definedName>
    <definedName name="DIRECTO7.30">[21]APU!$U$15560</definedName>
    <definedName name="DIRECTO7.31">[21]APU!$U$15621</definedName>
    <definedName name="DIRECTO7.32">[21]APU!$U$15682</definedName>
    <definedName name="DIRECTO7.33">[21]APU!$U$15743</definedName>
    <definedName name="DIRECTO7.34">[21]APU!$U$15804</definedName>
    <definedName name="DIRECTO7.35">[21]APU!$U$15865</definedName>
    <definedName name="DIRECTO7.36">[21]APU!$U$17085</definedName>
    <definedName name="DIRECTO7.37">[21]APU!$U$17268</definedName>
    <definedName name="DIRECTO7.38">[21]APU!$U$17207</definedName>
    <definedName name="DIRECTO7.39">[21]APU!$U$17390</definedName>
    <definedName name="DIRECTO7.40">[21]APU!$U$17451</definedName>
    <definedName name="DIRECTO7.41">[21]APU!$U$17512</definedName>
    <definedName name="DIRECTO7.42">[21]APU!$U$17146</definedName>
    <definedName name="DIRECTO7.43">[21]APU!$U$17573</definedName>
    <definedName name="DIRECTO7.44">[21]APU!$U$17329</definedName>
    <definedName name="DIRECTO70">[21]APU!$U$4341</definedName>
    <definedName name="DIRECTO71">[21]APU!$U$4402</definedName>
    <definedName name="DIRECTO72">[21]APU!$U$4463</definedName>
    <definedName name="DIRECTO73">[21]APU!$U$4524</definedName>
    <definedName name="DIRECTO74">[21]APU!$U$4585</definedName>
    <definedName name="DIRECTO75">[21]APU!$U$4646</definedName>
    <definedName name="DIRECTO76">[21]APU!$U$4707</definedName>
    <definedName name="DIRECTO77">[21]APU!$U$4768</definedName>
    <definedName name="DIRECTO78">[21]APU!$U$4829</definedName>
    <definedName name="DIRECTO79">[21]APU!$U$4890</definedName>
    <definedName name="DIRECTO8">[21]APU!$U$559</definedName>
    <definedName name="DIRECTO80">[21]APU!$U$4951</definedName>
    <definedName name="DIRECTO81">[21]APU!$U$5012</definedName>
    <definedName name="DIRECTO82">[21]APU!$U$5073</definedName>
    <definedName name="DIRECTO83">[21]APU!$U$5134</definedName>
    <definedName name="DIRECTO84">[21]APU!$U$5195</definedName>
    <definedName name="DIRECTO85">[21]APU!$U$5256</definedName>
    <definedName name="DIRECTO86">[21]APU!$U$5317</definedName>
    <definedName name="DIRECTO87">[21]APU!$U$5378</definedName>
    <definedName name="DIRECTO88">[21]APU!$U$5439</definedName>
    <definedName name="DIRECTO89">[21]APU!$U$5500</definedName>
    <definedName name="DIRECTO9">[21]APU!$U$620</definedName>
    <definedName name="DIRECTO9.1">[21]APU!$U$16597</definedName>
    <definedName name="DIRECTO9.2">[21]APU!$U$16658</definedName>
    <definedName name="DIRECTO9.3">[21]APU!$U$16719</definedName>
    <definedName name="DIRECTO9.4">[21]APU!$U$16780</definedName>
    <definedName name="DIRECTO9.5">[21]APU!$U$16841</definedName>
    <definedName name="DIRECTO90">[21]APU!$U$5561</definedName>
    <definedName name="DIRECTO91">[21]APU!$U$5622</definedName>
    <definedName name="DIRECTO92">[21]APU!$U$5683</definedName>
    <definedName name="DIRECTO93">[21]APU!$U$5744</definedName>
    <definedName name="DIRECTO94">[21]APU!$U$5805</definedName>
    <definedName name="DIRECTO95">[21]APU!$U$5866</definedName>
    <definedName name="DIRECTO96">[21]APU!$U$5927</definedName>
    <definedName name="DIRECTO97">[21]APU!$U$5988</definedName>
    <definedName name="DIRECTO98">[21]APU!$U$6049</definedName>
    <definedName name="DIRECTO99">[21]APU!$U$6110</definedName>
    <definedName name="DuracionMeses" localSheetId="0">#REF!</definedName>
    <definedName name="DuracionMeses">#REF!</definedName>
    <definedName name="DuracionSemanas" localSheetId="0">#REF!</definedName>
    <definedName name="DuracionSemanas">#REF!</definedName>
    <definedName name="e" localSheetId="3">#REF!</definedName>
    <definedName name="E" localSheetId="0">#REF!</definedName>
    <definedName name="E">#REF!</definedName>
    <definedName name="EF">[22]AIU!$A$1:$IU$4</definedName>
    <definedName name="ENE" localSheetId="0">#REF!</definedName>
    <definedName name="ENE">#REF!</definedName>
    <definedName name="Ensayos" localSheetId="0">#REF!</definedName>
    <definedName name="Ensayos">#REF!</definedName>
    <definedName name="EQUI">[23]EQUIPO!$B$2:$B$36</definedName>
    <definedName name="EQUIPO" comment="EQUIPO Y TRANSPORTE">'[10]Equipo_Trans '!$A$1:$A$51</definedName>
    <definedName name="EQUIPO_1">[23]EQUIPO!$B$2:$D$36</definedName>
    <definedName name="EQUIPOS">[5]Equipo!$A$16:$G$79</definedName>
    <definedName name="EREE" localSheetId="0">#REF!</definedName>
    <definedName name="EREE">#REF!</definedName>
    <definedName name="ES" localSheetId="0">'[9]CIRCUITOS CODENSA'!#REF!</definedName>
    <definedName name="ES">'[9]CIRCUITOS CODENSA'!#REF!</definedName>
    <definedName name="EST10A" localSheetId="0">#REF!</definedName>
    <definedName name="EST10A">#REF!</definedName>
    <definedName name="EST10V1" localSheetId="0">#REF!</definedName>
    <definedName name="EST10V1">#REF!</definedName>
    <definedName name="EST11A" localSheetId="0">#REF!</definedName>
    <definedName name="EST11A">#REF!</definedName>
    <definedName name="Excel_BuiltIn__FilterDatabase_2">'[24]Presup Av 1o de mayo con 73a '!$A$17:$N$110</definedName>
    <definedName name="Excel_BuiltIn_Print_Area_1" localSheetId="3">#REF!</definedName>
    <definedName name="Excel_BuiltIn_Print_Area_1" localSheetId="0">#REF!</definedName>
    <definedName name="Excel_BuiltIn_Print_Area_1">#REF!</definedName>
    <definedName name="Excel_BuiltIn_Print_Area_1_1" localSheetId="3">#REF!</definedName>
    <definedName name="Excel_BuiltIn_Print_Area_1_1" localSheetId="0">#REF!</definedName>
    <definedName name="Excel_BuiltIn_Print_Area_1_1">#REF!</definedName>
    <definedName name="Excel_BuiltIn_Print_Area_1_1_1" localSheetId="3">#REF!</definedName>
    <definedName name="Excel_BuiltIn_Print_Area_1_1_1" localSheetId="0">#REF!</definedName>
    <definedName name="Excel_BuiltIn_Print_Area_1_1_1">#REF!</definedName>
    <definedName name="Excel_BuiltIn_Print_Area_1_1_1_1" localSheetId="3">#REF!</definedName>
    <definedName name="Excel_BuiltIn_Print_Area_1_1_1_1" localSheetId="0">#REF!</definedName>
    <definedName name="Excel_BuiltIn_Print_Area_1_1_1_1">#REF!</definedName>
    <definedName name="Excel_BuiltIn_Print_Area_1_1_1_1_1" localSheetId="0">#REF!</definedName>
    <definedName name="Excel_BuiltIn_Print_Area_1_1_1_1_1">#REF!</definedName>
    <definedName name="Excel_BuiltIn_Print_Area_1_1_1_1_1_1" localSheetId="0">#REF!</definedName>
    <definedName name="Excel_BuiltIn_Print_Area_1_1_1_1_1_1">#REF!</definedName>
    <definedName name="Excel_BuiltIn_Print_Area_7" localSheetId="3">#REF!</definedName>
    <definedName name="Excel_BuiltIn_Print_Area_7" localSheetId="0">#REF!</definedName>
    <definedName name="Excel_BuiltIn_Print_Area_7">#REF!</definedName>
    <definedName name="Excel_BuiltIn_Print_Titles_1" localSheetId="3">#REF!</definedName>
    <definedName name="Excel_BuiltIn_Print_Titles_1" localSheetId="0">#REF!</definedName>
    <definedName name="Excel_BuiltIn_Print_Titles_1">#REF!</definedName>
    <definedName name="Excel_BuiltIn_Print_Titles_1_1" localSheetId="3">#REF!</definedName>
    <definedName name="Excel_BuiltIn_Print_Titles_1_1" localSheetId="0">#REF!</definedName>
    <definedName name="Excel_BuiltIn_Print_Titles_1_1">#REF!</definedName>
    <definedName name="Excel_BuiltIn_Print_Titles_1_1_1" localSheetId="3">#REF!</definedName>
    <definedName name="Excel_BuiltIn_Print_Titles_1_1_1" localSheetId="0">#REF!</definedName>
    <definedName name="Excel_BuiltIn_Print_Titles_1_1_1">#REF!</definedName>
    <definedName name="Excel_BuiltIn_Print_Titles_1_1_1_1" localSheetId="0">#REF!</definedName>
    <definedName name="Excel_BuiltIn_Print_Titles_1_1_1_1">#REF!</definedName>
    <definedName name="Excel_BuiltIn_Print_Titles_3" localSheetId="3">'[25]COSTOS OFICINA'!#REF!</definedName>
    <definedName name="Excel_BuiltIn_Print_Titles_3" localSheetId="0">'[25]COSTOS OFICINA'!#REF!</definedName>
    <definedName name="Excel_BuiltIn_Print_Titles_3">'[25]COSTOS OFICINA'!#REF!</definedName>
    <definedName name="Excel_BuiltIn_Print_Titles_4" localSheetId="3">'[25]COSTOS CAMPAMENTO'!#REF!</definedName>
    <definedName name="Excel_BuiltIn_Print_Titles_4" localSheetId="0">'[25]COSTOS CAMPAMENTO'!#REF!</definedName>
    <definedName name="Excel_BuiltIn_Print_Titles_4">'[25]COSTOS CAMPAMENTO'!#REF!</definedName>
    <definedName name="FactorCostoPotencia" localSheetId="0">[17]Modelo!#REF!</definedName>
    <definedName name="FactorCostoPotencia">[17]Modelo!#REF!</definedName>
    <definedName name="FactorMultFinal" localSheetId="0">#REF!</definedName>
    <definedName name="FactorMultFinal">#REF!</definedName>
    <definedName name="FactorMultiplicaCalculado" localSheetId="0">#REF!</definedName>
    <definedName name="FactorMultiplicaCalculado">#REF!</definedName>
    <definedName name="FEB" localSheetId="0">#REF!</definedName>
    <definedName name="FEB">#REF!</definedName>
    <definedName name="FECH">[6]DATOS!$D$6</definedName>
    <definedName name="Fecha">[15]Datos!$B$7</definedName>
    <definedName name="Festivos">'[26]días habiles 2015'!$D$2:$D$21</definedName>
    <definedName name="Fin_de_semana">'[26]días habiles 2015'!$M$1:$M$2</definedName>
    <definedName name="FO" localSheetId="0">'[9]CIRCUITOS CODENSA'!#REF!</definedName>
    <definedName name="FO">'[9]CIRCUITOS CODENSA'!#REF!</definedName>
    <definedName name="GastosViajes" localSheetId="0">#REF!</definedName>
    <definedName name="GastosViajes">#REF!</definedName>
    <definedName name="GG" localSheetId="0">'[9]CIRCUITOS CODENSA'!#REF!</definedName>
    <definedName name="GG">'[9]CIRCUITOS CODENSA'!#REF!</definedName>
    <definedName name="_xlnm.Recorder" localSheetId="0">#REF!</definedName>
    <definedName name="_xlnm.Recorder">#REF!</definedName>
    <definedName name="h" localSheetId="0">#REF!</definedName>
    <definedName name="h">#REF!</definedName>
    <definedName name="HonoraProfesionales" localSheetId="0">#REF!</definedName>
    <definedName name="HonoraProfesionales">#REF!</definedName>
    <definedName name="HonoraTecnicos" localSheetId="0">#REF!</definedName>
    <definedName name="HonoraTecnicos">#REF!</definedName>
    <definedName name="i" localSheetId="0">#REF!</definedName>
    <definedName name="i">#REF!</definedName>
    <definedName name="Impacto" localSheetId="0">#REF!</definedName>
    <definedName name="Impacto">#REF!</definedName>
    <definedName name="ImpPolizasConsultoria" localSheetId="0">#REF!</definedName>
    <definedName name="ImpPolizasConsultoria">#REF!</definedName>
    <definedName name="ImpPolizasObra" localSheetId="0">#REF!</definedName>
    <definedName name="ImpPolizasObra">#REF!</definedName>
    <definedName name="Instalacion" localSheetId="0">#REF!</definedName>
    <definedName name="Instalacion">#REF!</definedName>
    <definedName name="Insumos" localSheetId="0">#REF!</definedName>
    <definedName name="Insumos">#REF!</definedName>
    <definedName name="Interventor">[15]Datos!$B$5</definedName>
    <definedName name="Io" localSheetId="0">#REF!</definedName>
    <definedName name="Io">#REF!</definedName>
    <definedName name="item">[18]PRESUPUESTO!$A$10:$G$830</definedName>
    <definedName name="ITEM2.10">[21]APU!$E$14843</definedName>
    <definedName name="ITEM2.11">[21]APU!$E$14904</definedName>
    <definedName name="ITEM2.12">[21]APU!$E$14965</definedName>
    <definedName name="ITEM3.15">[21]APU!$E$8621</definedName>
    <definedName name="ITEM3.16">[21]APU!$E$8682</definedName>
    <definedName name="ITEM3.17">[21]APU!$E$8743</definedName>
    <definedName name="ITEM3.18">[21]APU!$E$8804</definedName>
    <definedName name="ITEM3.19">[21]APU!$E$8865</definedName>
    <definedName name="ITEM3.20">[21]APU!$E$8926</definedName>
    <definedName name="ITEM3.21">[21]APU!$E$11915</definedName>
    <definedName name="ITEM3.22">[21]APU!$E$14477</definedName>
    <definedName name="ITEM3.23">[21]APU!$E$15087</definedName>
    <definedName name="ITEM4.20">[21]APU!$E$9170</definedName>
    <definedName name="ITEM4.21">[21]APU!$E$9231</definedName>
    <definedName name="ITEM4.22">[21]APU!$E$9292</definedName>
    <definedName name="ITEM4.23">[21]APU!$E$9353</definedName>
    <definedName name="ITEM4.24">[21]APU!$E$9414</definedName>
    <definedName name="ITEM4.25">[21]APU!$E$9475</definedName>
    <definedName name="ITEM4.26">[21]APU!$E$9536</definedName>
    <definedName name="ITEM4.27">[21]APU!$E$9597</definedName>
    <definedName name="ITEM4.28">[21]APU!$E$9658</definedName>
    <definedName name="ITEM4.29">[21]APU!$E$9719</definedName>
    <definedName name="ITEM4.30">[21]APU!$E$9780</definedName>
    <definedName name="ITEM4.31">[21]APU!$E$9841</definedName>
    <definedName name="ITEM4.32">[21]APU!$E$9902</definedName>
    <definedName name="ITEM4.33">[21]APU!$E$9963</definedName>
    <definedName name="ITEM4.34">[21]APU!$E$10024</definedName>
    <definedName name="ITEM4.35">[21]APU!$E$11549</definedName>
    <definedName name="ITEM4.36">[21]APU!$E$11610</definedName>
    <definedName name="ITEM4.37">[21]APU!$E$15941</definedName>
    <definedName name="ITEM4.38">[21]APU!$E$15148</definedName>
    <definedName name="ITEM4.39">[21]APU!$E$14233</definedName>
    <definedName name="ITEM4.40">[21]APU!$E$14294</definedName>
    <definedName name="ITEM4.41">[21]APU!$E$14355</definedName>
    <definedName name="ITEM4.42">[21]APU!$E$14416</definedName>
    <definedName name="ITEM4.43">[21]APU!$E$14538</definedName>
    <definedName name="ITEM4.44">[21]APU!$E$16002</definedName>
    <definedName name="ITEM4.45">[21]APU!$E$16063</definedName>
    <definedName name="ITEM4.46">[21]APU!$E$14660</definedName>
    <definedName name="ITEM5.100">[21]APU!$E$12403</definedName>
    <definedName name="ITEM5.101">[21]APU!$E$12464</definedName>
    <definedName name="ITEM5.104">[21]APU!$E$12525</definedName>
    <definedName name="ITEM5.105">[21]APU!$E$12586</definedName>
    <definedName name="ITEM5.106">[21]APU!$E$12647</definedName>
    <definedName name="ITEM5.107">[21]APU!$E$12708</definedName>
    <definedName name="ITEM5.108">[21]APU!$E$12769</definedName>
    <definedName name="ITEM5.109">[21]APU!$E$12830</definedName>
    <definedName name="ITEM5.111">[21]APU!$E$12891</definedName>
    <definedName name="ITEM5.112">[21]APU!$E$12952</definedName>
    <definedName name="ITEM5.113">[21]APU!$E$14721</definedName>
    <definedName name="ITEM5.114">[21]APU!$E$14782</definedName>
    <definedName name="ITEM5.115">[21]APU!$E$15026</definedName>
    <definedName name="ITEM5.53">[21]APU!$E$10085</definedName>
    <definedName name="ITEM5.54">[21]APU!$E$10146</definedName>
    <definedName name="ITEM5.55">[21]APU!$E$10207</definedName>
    <definedName name="ITEM5.56">[21]APU!$E$10268</definedName>
    <definedName name="ITEM5.57">[21]APU!$E$10329</definedName>
    <definedName name="ITEM5.58">[21]APU!$E$10390</definedName>
    <definedName name="ITEM5.59">[21]APU!$E$10451</definedName>
    <definedName name="ITEM5.60">[21]APU!$E$10512</definedName>
    <definedName name="ITEM5.61">[21]APU!$E$10573</definedName>
    <definedName name="ITEM5.62">[21]APU!$E$10634</definedName>
    <definedName name="ITEM5.63">[21]APU!$E$10695</definedName>
    <definedName name="ITEM5.64">[21]APU!$E$10756</definedName>
    <definedName name="ITEM5.65">[21]APU!$E$10817</definedName>
    <definedName name="ITEM5.66">[21]APU!$E$10878</definedName>
    <definedName name="ITEM5.67">[21]APU!$E$10939</definedName>
    <definedName name="ITEM5.68">[21]APU!$E$11000</definedName>
    <definedName name="ITEM5.69">[21]APU!$E$11061</definedName>
    <definedName name="ITEM5.70">[21]APU!$E$11122</definedName>
    <definedName name="ITEM5.71">[21]APU!$E$11183</definedName>
    <definedName name="ITEM5.72">[21]APU!$E$11976</definedName>
    <definedName name="ITEM5.73">[21]APU!$E$12037</definedName>
    <definedName name="ITEM5.74">[21]APU!$E$12098</definedName>
    <definedName name="ITEM5.77">[21]APU!$E$12159</definedName>
    <definedName name="ITEM5.78">[21]APU!$E$12281</definedName>
    <definedName name="ITEM5.79">[21]APU!$E$12342</definedName>
    <definedName name="ITEM5.80">[21]APU!$E$12220</definedName>
    <definedName name="ITEM5.82">[21]APU!$E$13989</definedName>
    <definedName name="ITEM5.83">[21]APU!$E$14050</definedName>
    <definedName name="ITEM5.84">[21]APU!$E$13318</definedName>
    <definedName name="ITEM5.85">[21]APU!$E$13379</definedName>
    <definedName name="ITEM5.86">[21]APU!$E$13440</definedName>
    <definedName name="ITEM5.87">[21]APU!$E$13501</definedName>
    <definedName name="ITEM5.88">[21]APU!$E$13562</definedName>
    <definedName name="ITEM5.89">[21]APU!$E$13623</definedName>
    <definedName name="ITEM5.90">[21]APU!$E$13684</definedName>
    <definedName name="ITEM5.91">[21]APU!$E$13745</definedName>
    <definedName name="ITEM5.92">[21]APU!$E$13806</definedName>
    <definedName name="ITEM5.93">[21]APU!$E$13867</definedName>
    <definedName name="ITEM5.94">[21]APU!$E$13928</definedName>
    <definedName name="ITEM5.95">[21]APU!$E$13013</definedName>
    <definedName name="ITEM5.96">[21]APU!$E$13074</definedName>
    <definedName name="ITEM5.97">[21]APU!$E$13135</definedName>
    <definedName name="ITEM5.98">[21]APU!$E$13196</definedName>
    <definedName name="ITEM5.99">[21]APU!$E$13257</definedName>
    <definedName name="ITEM521">[20]ITEMS!$A$522</definedName>
    <definedName name="ITEM7.1">[21]APU!$E$7589</definedName>
    <definedName name="ITEM7.10">[21]APU!$E$8138</definedName>
    <definedName name="ITEM7.11">[21]APU!$E$8199</definedName>
    <definedName name="ITEM7.12">[21]APU!$E$8259</definedName>
    <definedName name="ITEM7.13">[21]APU!$E$8320</definedName>
    <definedName name="ITEM7.14">[21]APU!$E$8381</definedName>
    <definedName name="ITEM7.15">[21]APU!$E$8442</definedName>
    <definedName name="ITEM7.16">[21]APU!$E$8560</definedName>
    <definedName name="ITEM7.17">[21]APU!$E$11244</definedName>
    <definedName name="ITEM7.18">[21]APU!$E$11305</definedName>
    <definedName name="ITEM7.19">[21]APU!$E$11366</definedName>
    <definedName name="ITEM7.2">[21]APU!$E$7650</definedName>
    <definedName name="ITEM7.20">[21]APU!$E$11427</definedName>
    <definedName name="ITEM7.21">[21]APU!$E$11488</definedName>
    <definedName name="ITEM7.22">[21]APU!$E$11671</definedName>
    <definedName name="ITEM7.23">[21]APU!$E$11732</definedName>
    <definedName name="ITEM7.24">[21]APU!$E$14599</definedName>
    <definedName name="ITEM7.25">[21]APU!$E$15209</definedName>
    <definedName name="ITEM7.26">[21]APU!$E$15270</definedName>
    <definedName name="ITEM7.27">[21]APU!$E$15331</definedName>
    <definedName name="ITEM7.28">[21]APU!$E$15392</definedName>
    <definedName name="ITEM7.29">[21]APU!$E$15453</definedName>
    <definedName name="ITEM7.3">[21]APU!$E$7711</definedName>
    <definedName name="ITEM7.30">[21]APU!$E$15514</definedName>
    <definedName name="ITEM7.31">[21]APU!$E$15575</definedName>
    <definedName name="ITEM7.32">[21]APU!$E$15636</definedName>
    <definedName name="ITEM7.33">[21]APU!$E$15697</definedName>
    <definedName name="ITEM7.34">[21]APU!$E$15758</definedName>
    <definedName name="ITEM7.35">[21]APU!$E$15819</definedName>
    <definedName name="ITEM7.4">[21]APU!$E$7772</definedName>
    <definedName name="ITEM7.5">[21]APU!$E$7833</definedName>
    <definedName name="ITEM7.6">[21]APU!$E$7894</definedName>
    <definedName name="ITEM7.7">[21]APU!$E$7955</definedName>
    <definedName name="ITEM7.8">[21]APU!$E$8016</definedName>
    <definedName name="ITEM7.9">[21]APU!$E$8077</definedName>
    <definedName name="IVA_UTIL">[6]DATOS!$D$11</definedName>
    <definedName name="IVAConsultoria" localSheetId="0">#REF!</definedName>
    <definedName name="IVAConsultoria">#REF!</definedName>
    <definedName name="IVASobreUtilidad" localSheetId="0">#REF!</definedName>
    <definedName name="IVASobreUtilidad">#REF!</definedName>
    <definedName name="j" localSheetId="3" hidden="1">'[27]Datos-Gráfica'!#REF!</definedName>
    <definedName name="j" localSheetId="0" hidden="1">'[27]Datos-Gráfica'!#REF!</definedName>
    <definedName name="j" hidden="1">'[27]Datos-Gráfica'!#REF!</definedName>
    <definedName name="Jornal">[7]Jornal!$A$12:$I$31</definedName>
    <definedName name="JUL" localSheetId="0">#REF!</definedName>
    <definedName name="JUL">#REF!</definedName>
    <definedName name="JUN" localSheetId="0">#REF!</definedName>
    <definedName name="JUN">#REF!</definedName>
    <definedName name="K0F1" localSheetId="3">#REF!</definedName>
    <definedName name="K0F1" localSheetId="0">#REF!</definedName>
    <definedName name="K0F1">#REF!</definedName>
    <definedName name="K0F2" localSheetId="3">#REF!</definedName>
    <definedName name="K0F2" localSheetId="0">#REF!</definedName>
    <definedName name="K0F2">#REF!</definedName>
    <definedName name="K10ALO" localSheetId="3">#REF!</definedName>
    <definedName name="K10ALO" localSheetId="0">#REF!</definedName>
    <definedName name="K10ALO">#REF!</definedName>
    <definedName name="K11ALO" localSheetId="3">#REF!</definedName>
    <definedName name="K11ALO" localSheetId="0">#REF!</definedName>
    <definedName name="K11ALO">#REF!</definedName>
    <definedName name="K1F1" localSheetId="3">#REF!</definedName>
    <definedName name="K1F1" localSheetId="0">#REF!</definedName>
    <definedName name="K1F1">#REF!</definedName>
    <definedName name="K1F2" localSheetId="3">#REF!</definedName>
    <definedName name="K1F2" localSheetId="0">#REF!</definedName>
    <definedName name="K1F2">#REF!</definedName>
    <definedName name="K2F1" localSheetId="3">#REF!</definedName>
    <definedName name="K2F1" localSheetId="0">#REF!</definedName>
    <definedName name="K2F1">#REF!</definedName>
    <definedName name="K2F2" localSheetId="3">#REF!</definedName>
    <definedName name="K2F2" localSheetId="0">#REF!</definedName>
    <definedName name="K2F2">#REF!</definedName>
    <definedName name="K3F1" localSheetId="3">#REF!</definedName>
    <definedName name="K3F1" localSheetId="0">#REF!</definedName>
    <definedName name="K3F1">#REF!</definedName>
    <definedName name="K3F2" localSheetId="3">#REF!</definedName>
    <definedName name="K3F2" localSheetId="0">#REF!</definedName>
    <definedName name="K3F2">#REF!</definedName>
    <definedName name="K4F1" localSheetId="3">#REF!</definedName>
    <definedName name="K4F1" localSheetId="0">#REF!</definedName>
    <definedName name="K4F1">#REF!</definedName>
    <definedName name="K4F2" localSheetId="3">#REF!</definedName>
    <definedName name="K4F2" localSheetId="0">#REF!</definedName>
    <definedName name="K4F2">#REF!</definedName>
    <definedName name="K5F1" localSheetId="3">#REF!</definedName>
    <definedName name="K5F1" localSheetId="0">#REF!</definedName>
    <definedName name="K5F1">#REF!</definedName>
    <definedName name="K5F2" localSheetId="3">#REF!</definedName>
    <definedName name="K5F2" localSheetId="0">#REF!</definedName>
    <definedName name="K5F2">#REF!</definedName>
    <definedName name="K6F1" localSheetId="3">#REF!</definedName>
    <definedName name="K6F1" localSheetId="0">#REF!</definedName>
    <definedName name="K6F1">#REF!</definedName>
    <definedName name="K6F2" localSheetId="3">#REF!</definedName>
    <definedName name="K6F2" localSheetId="0">#REF!</definedName>
    <definedName name="K6F2">#REF!</definedName>
    <definedName name="K7F1" localSheetId="3">#REF!</definedName>
    <definedName name="K7F1" localSheetId="0">#REF!</definedName>
    <definedName name="K7F1">#REF!</definedName>
    <definedName name="K7F2" localSheetId="3">#REF!</definedName>
    <definedName name="K7F2" localSheetId="0">#REF!</definedName>
    <definedName name="K7F2">#REF!</definedName>
    <definedName name="K8ALO" localSheetId="3">#REF!</definedName>
    <definedName name="K8ALO" localSheetId="0">#REF!</definedName>
    <definedName name="K8ALO">#REF!</definedName>
    <definedName name="K8F1" localSheetId="3">#REF!</definedName>
    <definedName name="K8F1" localSheetId="0">#REF!</definedName>
    <definedName name="K8F1">#REF!</definedName>
    <definedName name="K8F2" localSheetId="3">#REF!</definedName>
    <definedName name="K8F2" localSheetId="0">#REF!</definedName>
    <definedName name="K8F2">#REF!</definedName>
    <definedName name="K9ALO" localSheetId="3">#REF!</definedName>
    <definedName name="K9ALO" localSheetId="0">#REF!</definedName>
    <definedName name="K9ALO">#REF!</definedName>
    <definedName name="KK" localSheetId="0">#REF!</definedName>
    <definedName name="KK">#REF!</definedName>
    <definedName name="KO" localSheetId="3" hidden="1">#REF!</definedName>
    <definedName name="KO" localSheetId="0" hidden="1">#REF!</definedName>
    <definedName name="KO" hidden="1">#REF!</definedName>
    <definedName name="l" comment="Codigo Insumo">[28]Insumos!$A$4:$A$1761</definedName>
    <definedName name="LISBASE1">'[29]Lista Base'!$A$4:$C$2691</definedName>
    <definedName name="LISBASE2">'[30]Lista Base'!$A$4:$D$1999</definedName>
    <definedName name="List_cuadrillas">[18]Salarios!$D$8:$P$8</definedName>
    <definedName name="LISTADOEQUIPOS">[5]Equipo!$A$16:$A$80</definedName>
    <definedName name="LISTADOMATERIALES">[5]Material!$A$11:$A$1009</definedName>
    <definedName name="LISTADOMO">[5]M.Obra!$A$21:$A$50</definedName>
    <definedName name="LISTADOTRANSPORTES">[5]Transp.!$A$16:$A$50</definedName>
    <definedName name="ll" localSheetId="0">[18]PRESUPUESTO!#REF!</definedName>
    <definedName name="ll">[18]PRESUPUESTO!#REF!</definedName>
    <definedName name="Longitud" localSheetId="0">#REF!</definedName>
    <definedName name="Longitud">#REF!</definedName>
    <definedName name="Longitud1" localSheetId="0">#REF!</definedName>
    <definedName name="Longitud1">#REF!</definedName>
    <definedName name="Longitud2" localSheetId="0">#REF!</definedName>
    <definedName name="Longitud2">#REF!</definedName>
    <definedName name="LP" localSheetId="0">'[9]CIRCUITOS CODENSA'!#REF!</definedName>
    <definedName name="LP">'[9]CIRCUITOS CODENSA'!#REF!</definedName>
    <definedName name="M.O" comment="Mano de obra">[10]M.Obra!$B$35:$B$42</definedName>
    <definedName name="mac" localSheetId="3">#REF!</definedName>
    <definedName name="mac" localSheetId="0">#REF!</definedName>
    <definedName name="mac">#REF!</definedName>
    <definedName name="mama" localSheetId="3" hidden="1">'[31]Datos-Gráfica-Apartada'!#REF!</definedName>
    <definedName name="mama" localSheetId="0" hidden="1">'[31]Datos-Gráfica-Apartada'!#REF!</definedName>
    <definedName name="mama" hidden="1">'[31]Datos-Gráfica-Apartada'!#REF!</definedName>
    <definedName name="MANODEOBRA">[5]M.Obra!$A$21:$I$50</definedName>
    <definedName name="mantenimiento" localSheetId="0">'[32]COSTOS OFICINA'!#REF!</definedName>
    <definedName name="mantenimiento">'[32]COSTOS OFICINA'!#REF!</definedName>
    <definedName name="MAR" localSheetId="0">#REF!</definedName>
    <definedName name="MAR">#REF!</definedName>
    <definedName name="MATER">[23]MATERIAL!$B$3:$B$580</definedName>
    <definedName name="MATERIALES">[23]MATERIAL!$B$2:$D$580</definedName>
    <definedName name="MAY" localSheetId="0">#REF!</definedName>
    <definedName name="MAY">#REF!</definedName>
    <definedName name="meses" localSheetId="0">#REF!</definedName>
    <definedName name="meses">#REF!</definedName>
    <definedName name="Mínimo" localSheetId="0">#REF!</definedName>
    <definedName name="Mínimo">#REF!</definedName>
    <definedName name="MO" localSheetId="0">'[9]CIRCUITOS CODENSA'!#REF!</definedName>
    <definedName name="MO">'[9]CIRCUITOS CODENSA'!#REF!</definedName>
    <definedName name="MU" localSheetId="0">'[9]CIRCUITOS CODENSA'!#REF!</definedName>
    <definedName name="MU">'[9]CIRCUITOS CODENSA'!#REF!</definedName>
    <definedName name="MZ" localSheetId="0">'[9]CIRCUITOS CODENSA'!#REF!</definedName>
    <definedName name="MZ">'[9]CIRCUITOS CODENSA'!#REF!</definedName>
    <definedName name="ninguno" localSheetId="0">#REF!</definedName>
    <definedName name="ninguno">#REF!</definedName>
    <definedName name="NoFacturable" localSheetId="0">#REF!</definedName>
    <definedName name="NoFacturable">#REF!</definedName>
    <definedName name="NOV" localSheetId="0">#REF!</definedName>
    <definedName name="NOV">#REF!</definedName>
    <definedName name="NUNI" localSheetId="0">#REF!</definedName>
    <definedName name="NUNI">#REF!</definedName>
    <definedName name="Obra">[15]Datos!$B$1</definedName>
    <definedName name="OCT" localSheetId="0">#REF!</definedName>
    <definedName name="OCT">#REF!</definedName>
    <definedName name="Oficina" localSheetId="0">#REF!</definedName>
    <definedName name="Oficina">#REF!</definedName>
    <definedName name="OrigenConsultoria" localSheetId="0">#REF!</definedName>
    <definedName name="OrigenConsultoria">#REF!</definedName>
    <definedName name="OrigenObra" localSheetId="0">#REF!</definedName>
    <definedName name="OrigenObra">#REF!</definedName>
    <definedName name="ORO" localSheetId="0">#REF!</definedName>
    <definedName name="ORO">#REF!</definedName>
    <definedName name="PA" localSheetId="0">[18]PRESUPUESTO!#REF!</definedName>
    <definedName name="PA">[18]PRESUPUESTO!#REF!</definedName>
    <definedName name="pasamanos" localSheetId="0">#REF!</definedName>
    <definedName name="pasamanos">#REF!</definedName>
    <definedName name="PB" localSheetId="0">[18]PRESUPUESTO!#REF!</definedName>
    <definedName name="PB">[18]PRESUPUESTO!#REF!</definedName>
    <definedName name="PC" localSheetId="0">[18]PRESUPUESTO!#REF!</definedName>
    <definedName name="PC">[18]PRESUPUESTO!#REF!</definedName>
    <definedName name="PE" localSheetId="0">[18]PRESUPUESTO!#REF!</definedName>
    <definedName name="PE">[18]PRESUPUESTO!#REF!</definedName>
    <definedName name="PersonalProfesional" localSheetId="0">#REF!</definedName>
    <definedName name="PersonalProfesional">#REF!</definedName>
    <definedName name="PersonalTecnico" localSheetId="0">#REF!</definedName>
    <definedName name="PersonalTecnico">#REF!</definedName>
    <definedName name="PESO14.2" localSheetId="0">#REF!</definedName>
    <definedName name="PESO14.2">#REF!</definedName>
    <definedName name="PESO14.3" localSheetId="0">#REF!</definedName>
    <definedName name="PESO14.3">#REF!</definedName>
    <definedName name="PESO14.4" localSheetId="0">#REF!</definedName>
    <definedName name="PESO14.4">#REF!</definedName>
    <definedName name="PIA" localSheetId="3" hidden="1">#REF!</definedName>
    <definedName name="PIA" localSheetId="0" hidden="1">#REF!</definedName>
    <definedName name="PIA" hidden="1">#REF!</definedName>
    <definedName name="PL" localSheetId="0">[18]PRESUPUESTO!#REF!</definedName>
    <definedName name="PL">[18]PRESUPUESTO!#REF!</definedName>
    <definedName name="PlazoEnMeses" localSheetId="0">#REF!</definedName>
    <definedName name="PlazoEnMeses">#REF!</definedName>
    <definedName name="Plegable" localSheetId="0">#REF!</definedName>
    <definedName name="Plegable">#REF!</definedName>
    <definedName name="PMT" localSheetId="0">#REF!</definedName>
    <definedName name="PMT">#REF!</definedName>
    <definedName name="pre" localSheetId="0">#REF!</definedName>
    <definedName name="pre">#REF!</definedName>
    <definedName name="PrestacionesSeguridadOtros" localSheetId="0">#REF!</definedName>
    <definedName name="PrestacionesSeguridadOtros">#REF!</definedName>
    <definedName name="PRESUPUESTADO" localSheetId="0">#REF!</definedName>
    <definedName name="PRESUPUESTADO">#REF!</definedName>
    <definedName name="Profesional" localSheetId="0">#REF!</definedName>
    <definedName name="Profesional">#REF!</definedName>
    <definedName name="PROP">[6]DATOS!$D$7</definedName>
    <definedName name="prueba" localSheetId="3">#REF!</definedName>
    <definedName name="prueba" localSheetId="0">#REF!</definedName>
    <definedName name="prueba">#REF!</definedName>
    <definedName name="Q" localSheetId="3">#REF!</definedName>
    <definedName name="q" localSheetId="0">#REF!</definedName>
    <definedName name="q">#REF!</definedName>
    <definedName name="qqq" localSheetId="0">#REF!</definedName>
    <definedName name="qqq">#REF!</definedName>
    <definedName name="Regional" localSheetId="0">#REF!</definedName>
    <definedName name="Regional">#REF!</definedName>
    <definedName name="Resistenciaconductor" localSheetId="0">[17]Modelo!#REF!</definedName>
    <definedName name="Resistenciaconductor">[17]Modelo!#REF!</definedName>
    <definedName name="rfref" localSheetId="3">#REF!</definedName>
    <definedName name="rfref" localSheetId="0">#REF!</definedName>
    <definedName name="rfref">#REF!</definedName>
    <definedName name="rrrr" localSheetId="0">#REF!</definedName>
    <definedName name="rrrr">#REF!</definedName>
    <definedName name="S" localSheetId="3">#REF!</definedName>
    <definedName name="S" localSheetId="0">#REF!</definedName>
    <definedName name="S">#REF!</definedName>
    <definedName name="SA" localSheetId="0">[18]PRESUPUESTO!#REF!</definedName>
    <definedName name="SA">[18]PRESUPUESTO!#REF!</definedName>
    <definedName name="Salarios" localSheetId="0">#REF!</definedName>
    <definedName name="Salarios">#REF!</definedName>
    <definedName name="SB" localSheetId="0">[18]PRESUPUESTO!#REF!</definedName>
    <definedName name="SB">[18]PRESUPUESTO!#REF!</definedName>
    <definedName name="SC" localSheetId="0">[18]PRESUPUESTO!#REF!</definedName>
    <definedName name="SC">[18]PRESUPUESTO!#REF!</definedName>
    <definedName name="sdf" localSheetId="3">#REF!</definedName>
    <definedName name="sdf" localSheetId="0">#REF!</definedName>
    <definedName name="sdf">#REF!</definedName>
    <definedName name="SE" localSheetId="0">[18]PRESUPUESTO!#REF!</definedName>
    <definedName name="SE">[18]PRESUPUESTO!#REF!</definedName>
    <definedName name="SEP" localSheetId="0">#REF!</definedName>
    <definedName name="SEP">#REF!</definedName>
    <definedName name="SF" localSheetId="0">'[9]CIRCUITOS CODENSA'!#REF!</definedName>
    <definedName name="SF">'[9]CIRCUITOS CODENSA'!#REF!</definedName>
    <definedName name="SGI_V_INDICES_CIRCUITO_CAUSA" localSheetId="0">#REF!</definedName>
    <definedName name="SGI_V_INDICES_CIRCUITO_CAUSA">#REF!</definedName>
    <definedName name="SJ" localSheetId="0">'[9]CIRCUITOS CODENSA'!#REF!</definedName>
    <definedName name="SJ">'[9]CIRCUITOS CODENSA'!#REF!</definedName>
    <definedName name="SL" localSheetId="0">[18]PRESUPUESTO!#REF!</definedName>
    <definedName name="SL">[18]PRESUPUESTO!#REF!</definedName>
    <definedName name="SM" localSheetId="0">'[9]CIRCUITOS CODENSA'!#REF!</definedName>
    <definedName name="SM">'[9]CIRCUITOS CODENSA'!#REF!</definedName>
    <definedName name="SOCIAL" localSheetId="0">#REF!</definedName>
    <definedName name="SOCIAL">#REF!</definedName>
    <definedName name="st" localSheetId="0">#REF!</definedName>
    <definedName name="st">#REF!</definedName>
    <definedName name="SU" localSheetId="0">'[9]CIRCUITOS CODENSA'!#REF!</definedName>
    <definedName name="SU">'[9]CIRCUITOS CODENSA'!#REF!</definedName>
    <definedName name="SUBESTACIONES" localSheetId="0">'[33]OBRAS SES'!#REF!</definedName>
    <definedName name="SUBESTACIONES">'[33]OBRAS SES'!#REF!</definedName>
    <definedName name="SUBPRODUCTOS" localSheetId="0">#REF!</definedName>
    <definedName name="SUBPRODUCTOS">#REF!</definedName>
    <definedName name="SUBTOTALMAT">'[18]2,2,6,1 Pilotes 0,30'!$I$19</definedName>
    <definedName name="TA" localSheetId="0">[18]PRESUPUESTO!#REF!</definedName>
    <definedName name="TA">[18]PRESUPUESTO!#REF!</definedName>
    <definedName name="tabla2" localSheetId="0">#REF!</definedName>
    <definedName name="tabla2">#REF!</definedName>
    <definedName name="TB" localSheetId="0">[18]PRESUPUESTO!#REF!</definedName>
    <definedName name="TB">[18]PRESUPUESTO!#REF!</definedName>
    <definedName name="TC" localSheetId="0">[18]PRESUPUESTO!#REF!</definedName>
    <definedName name="TC">[18]PRESUPUESTO!#REF!</definedName>
    <definedName name="TE" localSheetId="0">[18]PRESUPUESTO!#REF!</definedName>
    <definedName name="TE">[18]PRESUPUESTO!#REF!</definedName>
    <definedName name="Tecnico" localSheetId="0">#REF!</definedName>
    <definedName name="Tecnico">#REF!</definedName>
    <definedName name="TipoCosteo" localSheetId="0">#REF!</definedName>
    <definedName name="TipoCosteo">#REF!</definedName>
    <definedName name="TipoCosteoNivelRiesgo" localSheetId="0">#REF!</definedName>
    <definedName name="TipoCosteoNivelRiesgo">#REF!</definedName>
    <definedName name="TiposCampamentos" localSheetId="0">#REF!</definedName>
    <definedName name="TiposCampamentos">#REF!</definedName>
    <definedName name="TiposEnsayos" localSheetId="0">#REF!</definedName>
    <definedName name="TiposEnsayos">#REF!</definedName>
    <definedName name="TiposEquipos" localSheetId="0">#REF!</definedName>
    <definedName name="TiposEquipos">#REF!</definedName>
    <definedName name="TiposOficina" localSheetId="0">#REF!</definedName>
    <definedName name="TiposOficina">#REF!</definedName>
    <definedName name="TiposPersonalProfesional" localSheetId="0">#REF!</definedName>
    <definedName name="TiposPersonalProfesional">#REF!</definedName>
    <definedName name="TiposPersonalTecnico" localSheetId="0">#REF!</definedName>
    <definedName name="TiposPersonalTecnico">#REF!</definedName>
    <definedName name="TL" localSheetId="0">[18]PRESUPUESTO!#REF!</definedName>
    <definedName name="TL">[18]PRESUPUESTO!#REF!</definedName>
    <definedName name="To" localSheetId="0">#REF!</definedName>
    <definedName name="To">#REF!</definedName>
    <definedName name="Total" localSheetId="0">#REF!</definedName>
    <definedName name="Total">#REF!</definedName>
    <definedName name="Total_Kilometro_típico_aereo_11.4_kV" localSheetId="0">'[34]c2.5y2.6'!#REF!</definedName>
    <definedName name="Total_Kilometro_típico_aereo_11.4_kV">'[34]c2.5y2.6'!#REF!</definedName>
    <definedName name="Total_Kilometro_típico_aereo_34.5_kV" localSheetId="0">'[34]c2.5y2.6'!#REF!</definedName>
    <definedName name="Total_Kilometro_típico_aereo_34.5_kV">'[34]c2.5y2.6'!#REF!</definedName>
    <definedName name="Total_Kilometro_típico_aereo_rural_11.4kV" localSheetId="0">'[34]c2.5y2.6'!#REF!</definedName>
    <definedName name="Total_Kilometro_típico_aereo_rural_11.4kV">'[34]c2.5y2.6'!#REF!</definedName>
    <definedName name="Total_Kilometro_típico_aereo_rural_34.5kV" localSheetId="0">'[34]c2.5y2.6'!#REF!</definedName>
    <definedName name="Total_Kilometro_típico_aereo_rural_34.5kV">'[34]c2.5y2.6'!#REF!</definedName>
    <definedName name="Total_Kilometro_típico_subterraneo_11.4_kV" localSheetId="0">'[34]c2.5y2.6'!#REF!</definedName>
    <definedName name="Total_Kilometro_típico_subterraneo_11.4_kV">'[34]c2.5y2.6'!#REF!</definedName>
    <definedName name="Total_Kilometro_típico_subterraneo_34.5_kV" localSheetId="0">'[34]c2.5y2.6'!#REF!</definedName>
    <definedName name="Total_Kilometro_típico_subterraneo_34.5_kV">'[34]c2.5y2.6'!#REF!</definedName>
    <definedName name="TotalCalidad" localSheetId="0">#REF!</definedName>
    <definedName name="TotalCalidad">#REF!</definedName>
    <definedName name="TotalCam" localSheetId="0">#REF!</definedName>
    <definedName name="TotalCam">#REF!</definedName>
    <definedName name="TotalContratoConIva">[16]Hoja1!$D$37</definedName>
    <definedName name="TotalContratoSinIVA">[16]Hoja1!$D$33</definedName>
    <definedName name="TotalEns" localSheetId="0">#REF!</definedName>
    <definedName name="TotalEns">#REF!</definedName>
    <definedName name="TotalEqu" localSheetId="0">#REF!</definedName>
    <definedName name="TotalEqu">#REF!</definedName>
    <definedName name="TotalImpuestosObra" localSheetId="0">#REF!</definedName>
    <definedName name="TotalImpuestosObra">#REF!</definedName>
    <definedName name="TotalNoFacturable" localSheetId="0">#REF!</definedName>
    <definedName name="TotalNoFacturable">#REF!</definedName>
    <definedName name="TotalOfi" localSheetId="0">#REF!</definedName>
    <definedName name="TotalOfi">#REF!</definedName>
    <definedName name="TotalPaginaPersonal" localSheetId="0">#REF!</definedName>
    <definedName name="TotalPaginaPersonal">#REF!</definedName>
    <definedName name="TotalPro" localSheetId="0">#REF!</definedName>
    <definedName name="TotalPro">#REF!</definedName>
    <definedName name="TotalTec" localSheetId="0">#REF!</definedName>
    <definedName name="TotalTec">#REF!</definedName>
    <definedName name="TotalTram" localSheetId="0">#REF!</definedName>
    <definedName name="TotalTram">#REF!</definedName>
    <definedName name="TotalVia" localSheetId="0">#REF!</definedName>
    <definedName name="TotalVia">#REF!</definedName>
    <definedName name="Tramite" localSheetId="0">#REF!</definedName>
    <definedName name="Tramite">#REF!</definedName>
    <definedName name="Transporte">[18]Trans!$A$12:$I$65</definedName>
    <definedName name="TTA" localSheetId="0">[18]PRESUPUESTO!#REF!</definedName>
    <definedName name="TTA">[18]PRESUPUESTO!#REF!</definedName>
    <definedName name="TTB" localSheetId="0">[18]PRESUPUESTO!#REF!</definedName>
    <definedName name="TTB">[18]PRESUPUESTO!#REF!</definedName>
    <definedName name="TTC" localSheetId="0">[18]PRESUPUESTO!#REF!</definedName>
    <definedName name="TTC">[18]PRESUPUESTO!#REF!</definedName>
    <definedName name="TTE" localSheetId="0">[18]PRESUPUESTO!#REF!</definedName>
    <definedName name="TTE">[18]PRESUPUESTO!#REF!</definedName>
    <definedName name="TTL" localSheetId="0">[18]PRESUPUESTO!#REF!</definedName>
    <definedName name="TTL">[18]PRESUPUESTO!#REF!</definedName>
    <definedName name="TTT" localSheetId="0">#REF!</definedName>
    <definedName name="TTT">#REF!</definedName>
    <definedName name="TU" localSheetId="0">'[9]CIRCUITOS CODENSA'!#REF!</definedName>
    <definedName name="TU">'[9]CIRCUITOS CODENSA'!#REF!</definedName>
    <definedName name="UM" localSheetId="0">'[9]CIRCUITOS CODENSA'!#REF!</definedName>
    <definedName name="UM">'[9]CIRCUITOS CODENSA'!#REF!</definedName>
    <definedName name="UNIDAD1">[19]ITEMS!$C$2</definedName>
    <definedName name="UNIDAD521">[20]ITEMS!$C$522</definedName>
    <definedName name="Unidades">[35]Presup_Cancha!$J$14:$J$18</definedName>
    <definedName name="US" localSheetId="0">'[9]CIRCUITOS CODENSA'!#REF!</definedName>
    <definedName name="US">'[9]CIRCUITOS CODENSA'!#REF!</definedName>
    <definedName name="UtilidadObra" localSheetId="0">#REF!</definedName>
    <definedName name="UtilidadObra">#REF!</definedName>
    <definedName name="v" localSheetId="3">#REF!</definedName>
    <definedName name="V" localSheetId="0">#REF!</definedName>
    <definedName name="V">#REF!</definedName>
    <definedName name="Valoracion" localSheetId="0">#REF!</definedName>
    <definedName name="Valoracion">#REF!</definedName>
    <definedName name="VALORACIÓN" localSheetId="0">#REF!</definedName>
    <definedName name="VALORACIÓN">#REF!</definedName>
    <definedName name="ValorTotConsultoria" localSheetId="0">#REF!</definedName>
    <definedName name="ValorTotConsultoria">#REF!</definedName>
    <definedName name="variacion">[7]Datos!$B$8</definedName>
    <definedName name="VE" localSheetId="0">'[9]CIRCUITOS CODENSA'!#REF!</definedName>
    <definedName name="VE">'[9]CIRCUITOS CODENSA'!#REF!</definedName>
    <definedName name="VI" localSheetId="0">'[9]CIRCUITOS CODENSA'!#REF!</definedName>
    <definedName name="VI">'[9]CIRCUITOS CODENSA'!#REF!</definedName>
    <definedName name="Viajes" localSheetId="0">#REF!</definedName>
    <definedName name="Viajes">#REF!</definedName>
    <definedName name="w" localSheetId="3" hidden="1">#REF!</definedName>
    <definedName name="w" localSheetId="0" hidden="1">#REF!</definedName>
    <definedName name="w" hidden="1">#REF!</definedName>
    <definedName name="wrn.ar." localSheetId="3" hidden="1">{#N/A,#N/A,TRUE,"CODIGO DEPENDENCIA"}</definedName>
    <definedName name="wrn.ar." localSheetId="0" hidden="1">{#N/A,#N/A,TRUE,"CODIGO DEPENDENCIA"}</definedName>
    <definedName name="wrn.ar." hidden="1">{#N/A,#N/A,TRUE,"CODIGO DEPENDENCIA"}</definedName>
    <definedName name="WSERWEER" localSheetId="3">'[25]COSTOS OFICINA'!#REF!</definedName>
    <definedName name="WSERWEER" localSheetId="0">'[25]COSTOS OFICINA'!#REF!</definedName>
    <definedName name="WSERWEER">'[25]COSTOS OFICINA'!#REF!</definedName>
    <definedName name="www" localSheetId="0">#REF!</definedName>
    <definedName name="www">#REF!</definedName>
    <definedName name="x" localSheetId="0">#REF!</definedName>
    <definedName name="x">#REF!</definedName>
    <definedName name="XMesCalidades" localSheetId="0">#REF!</definedName>
    <definedName name="XMesCalidades">#REF!</definedName>
    <definedName name="XMesNoFacturables" localSheetId="0">#REF!</definedName>
    <definedName name="XMesNoFacturables">#REF!</definedName>
    <definedName name="XMesPersonalPromedio" localSheetId="0">#REF!</definedName>
    <definedName name="XMesPersonalPromedio">#REF!</definedName>
    <definedName name="XMesProfesionales" localSheetId="0">#REF!</definedName>
    <definedName name="XMesProfesionales">#REF!</definedName>
    <definedName name="XMesTecnicos" localSheetId="0">#REF!</definedName>
    <definedName name="XMesTecnicos">#REF!</definedName>
    <definedName name="xx">[36]PERSONAL!$D$10</definedName>
    <definedName name="xxx" localSheetId="0">#REF!</definedName>
    <definedName name="xxx">#REF!</definedName>
    <definedName name="y" localSheetId="0">#REF!</definedName>
    <definedName name="y">#REF!</definedName>
    <definedName name="z" localSheetId="3">#REF!</definedName>
    <definedName name="z" localSheetId="0">#REF!</definedName>
    <definedName name="z">#REF!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173" i="3" l="1"/>
  <c r="C173" i="3"/>
  <c r="B173" i="3"/>
  <c r="I9" i="3"/>
  <c r="C9" i="3"/>
  <c r="B9" i="3"/>
  <c r="I147" i="3"/>
  <c r="C147" i="3"/>
  <c r="M78" i="28"/>
  <c r="C76" i="28"/>
  <c r="B76" i="28"/>
  <c r="A76" i="28"/>
  <c r="B147" i="3"/>
  <c r="I201" i="3"/>
  <c r="B201" i="3"/>
  <c r="B14" i="1"/>
  <c r="C201" i="3"/>
  <c r="J98" i="3"/>
  <c r="I89" i="3"/>
  <c r="C89" i="3"/>
  <c r="B89" i="3"/>
  <c r="C234" i="28"/>
  <c r="B234" i="28"/>
  <c r="A234" i="28"/>
  <c r="L249" i="28"/>
  <c r="D126" i="28"/>
  <c r="D129" i="28"/>
  <c r="A2" i="1"/>
  <c r="I324" i="3"/>
  <c r="C324" i="3"/>
  <c r="B324" i="3"/>
  <c r="C247" i="28"/>
  <c r="C249" i="28"/>
  <c r="B247" i="28"/>
  <c r="A247" i="28"/>
  <c r="M247" i="28"/>
  <c r="D16" i="1"/>
  <c r="E15" i="1"/>
  <c r="H214" i="28"/>
  <c r="D21" i="28"/>
  <c r="B35" i="28"/>
  <c r="A1" i="26"/>
  <c r="I66" i="28"/>
  <c r="H150" i="28"/>
  <c r="H162" i="28"/>
  <c r="L162" i="28"/>
  <c r="H177" i="28"/>
  <c r="L177" i="28"/>
  <c r="L150" i="28"/>
  <c r="D10" i="28"/>
  <c r="H178" i="28"/>
  <c r="L178" i="28"/>
  <c r="E8" i="8"/>
  <c r="H339" i="3"/>
  <c r="G339" i="3"/>
  <c r="G311" i="3"/>
  <c r="G275" i="3"/>
  <c r="G246" i="3"/>
  <c r="G216" i="3"/>
  <c r="G188" i="3"/>
  <c r="G161" i="3"/>
  <c r="I134" i="3"/>
  <c r="G134" i="3"/>
  <c r="I77" i="3"/>
  <c r="G77" i="3"/>
  <c r="J339" i="3"/>
  <c r="H179" i="28"/>
  <c r="L179" i="28"/>
  <c r="D66" i="28"/>
  <c r="M66" i="28"/>
  <c r="D93" i="28"/>
  <c r="M93" i="28"/>
  <c r="D35" i="28"/>
  <c r="D49" i="28"/>
  <c r="M21" i="28"/>
  <c r="E10" i="5"/>
  <c r="E8" i="9"/>
  <c r="J52" i="26"/>
  <c r="E19" i="26"/>
  <c r="H194" i="28"/>
  <c r="E72" i="8"/>
  <c r="H77" i="3"/>
  <c r="D135" i="28"/>
  <c r="L194" i="28"/>
  <c r="M192" i="28"/>
  <c r="H216" i="28"/>
  <c r="L236" i="28"/>
  <c r="M234" i="28"/>
  <c r="D17" i="1"/>
  <c r="H215" i="28"/>
  <c r="B288" i="3"/>
  <c r="B259" i="3"/>
  <c r="B228" i="3"/>
  <c r="B115" i="3"/>
  <c r="B62" i="3"/>
  <c r="E13" i="26"/>
  <c r="E14" i="26"/>
  <c r="M175" i="28"/>
  <c r="M120" i="28"/>
  <c r="M35" i="28"/>
  <c r="M49" i="28"/>
  <c r="C259" i="3"/>
  <c r="I115" i="3"/>
  <c r="C115" i="3"/>
  <c r="I62" i="3"/>
  <c r="A119" i="28"/>
  <c r="A107" i="28"/>
  <c r="A93" i="28"/>
  <c r="D107" i="28"/>
  <c r="M77" i="28"/>
  <c r="M76" i="28"/>
  <c r="D13" i="1"/>
  <c r="C10" i="28"/>
  <c r="C119" i="28"/>
  <c r="C93" i="28"/>
  <c r="C66" i="28"/>
  <c r="C21" i="28"/>
  <c r="C107" i="28"/>
  <c r="B107" i="28"/>
  <c r="B93" i="28"/>
  <c r="B66" i="28"/>
  <c r="B49" i="28"/>
  <c r="B21" i="28"/>
  <c r="C236" i="28"/>
  <c r="L216" i="28"/>
  <c r="L215" i="28"/>
  <c r="L214" i="28"/>
  <c r="L213" i="28"/>
  <c r="A211" i="28"/>
  <c r="C197" i="28"/>
  <c r="A195" i="28"/>
  <c r="D11" i="1"/>
  <c r="C192" i="28"/>
  <c r="C194" i="28"/>
  <c r="B192" i="28"/>
  <c r="A192" i="28"/>
  <c r="C175" i="28"/>
  <c r="C179" i="28"/>
  <c r="B175" i="28"/>
  <c r="F141" i="28"/>
  <c r="C139" i="28"/>
  <c r="C150" i="28"/>
  <c r="B139" i="28"/>
  <c r="A139" i="28"/>
  <c r="A66" i="28"/>
  <c r="A49" i="28"/>
  <c r="A35" i="28"/>
  <c r="B10" i="28"/>
  <c r="B9" i="28"/>
  <c r="A9" i="28"/>
  <c r="L141" i="28"/>
  <c r="M211" i="28"/>
  <c r="I107" i="28"/>
  <c r="D12" i="1"/>
  <c r="C177" i="28"/>
  <c r="L197" i="28"/>
  <c r="M195" i="28"/>
  <c r="D14" i="1"/>
  <c r="C178" i="28"/>
  <c r="C214" i="28"/>
  <c r="C216" i="28"/>
  <c r="C141" i="28"/>
  <c r="C213" i="28"/>
  <c r="C215" i="28"/>
  <c r="M139" i="28"/>
  <c r="E13" i="28"/>
  <c r="M107" i="28"/>
  <c r="M121" i="28"/>
  <c r="M119" i="28"/>
  <c r="D15" i="1"/>
  <c r="D10" i="1"/>
  <c r="E12" i="8"/>
  <c r="E18" i="26"/>
  <c r="C4" i="8"/>
  <c r="C4" i="5"/>
  <c r="E33" i="26"/>
  <c r="E32" i="26"/>
  <c r="E31" i="26"/>
  <c r="E30" i="26"/>
  <c r="E29" i="26"/>
  <c r="H30" i="26"/>
  <c r="H31" i="26"/>
  <c r="H32" i="26"/>
  <c r="H33" i="26"/>
  <c r="H29" i="26"/>
  <c r="H18" i="26"/>
  <c r="H14" i="26"/>
  <c r="H13" i="26"/>
  <c r="G334" i="3"/>
  <c r="C334" i="3"/>
  <c r="J340" i="3"/>
  <c r="J334" i="3"/>
  <c r="G304" i="3"/>
  <c r="G303" i="3"/>
  <c r="G302" i="3"/>
  <c r="H301" i="3"/>
  <c r="J301" i="3"/>
  <c r="G301" i="3"/>
  <c r="G300" i="3"/>
  <c r="I288" i="3"/>
  <c r="C288" i="3"/>
  <c r="G316" i="3"/>
  <c r="G306" i="3"/>
  <c r="G305" i="3"/>
  <c r="G299" i="3"/>
  <c r="G293" i="3"/>
  <c r="G292" i="3"/>
  <c r="G270" i="3"/>
  <c r="G263" i="3"/>
  <c r="I228" i="3"/>
  <c r="C228" i="3"/>
  <c r="G251" i="3"/>
  <c r="J241" i="3"/>
  <c r="G241" i="3"/>
  <c r="G240" i="3"/>
  <c r="G239" i="3"/>
  <c r="G234" i="3"/>
  <c r="G233" i="3"/>
  <c r="G232" i="3"/>
  <c r="G193" i="3"/>
  <c r="J183" i="3"/>
  <c r="G178" i="3"/>
  <c r="G177" i="3"/>
  <c r="J156" i="3"/>
  <c r="H129" i="3"/>
  <c r="J129" i="3"/>
  <c r="G129" i="3"/>
  <c r="G128" i="3"/>
  <c r="G127" i="3"/>
  <c r="G126" i="3"/>
  <c r="G121" i="3"/>
  <c r="G36" i="3"/>
  <c r="G37" i="3"/>
  <c r="G38" i="3"/>
  <c r="G39" i="3"/>
  <c r="G40" i="3"/>
  <c r="J47" i="3"/>
  <c r="J50" i="3"/>
  <c r="J51" i="3"/>
  <c r="G55" i="3"/>
  <c r="J347" i="3"/>
  <c r="J336" i="3"/>
  <c r="J331" i="3"/>
  <c r="J349" i="3"/>
  <c r="J324" i="3"/>
  <c r="E16" i="1"/>
  <c r="F16" i="1"/>
  <c r="F15" i="1"/>
  <c r="G120" i="3"/>
  <c r="G221" i="3"/>
  <c r="G206" i="3"/>
  <c r="G205" i="3"/>
  <c r="G151" i="3"/>
  <c r="G139" i="3"/>
  <c r="G119" i="3"/>
  <c r="J103" i="3"/>
  <c r="J104" i="3"/>
  <c r="G93" i="3"/>
  <c r="G72" i="3"/>
  <c r="G82" i="3"/>
  <c r="G66" i="3"/>
  <c r="J77" i="3"/>
  <c r="J78" i="3"/>
  <c r="G67" i="3"/>
  <c r="G14" i="3"/>
  <c r="J24" i="3"/>
  <c r="J25" i="3"/>
  <c r="J21" i="3"/>
  <c r="G13" i="3"/>
  <c r="E1598" i="8"/>
  <c r="E1599" i="8"/>
  <c r="E1600" i="8"/>
  <c r="E1601" i="8"/>
  <c r="E1602" i="8"/>
  <c r="E1603" i="8"/>
  <c r="E1604" i="8"/>
  <c r="E1605" i="8"/>
  <c r="E1606" i="8"/>
  <c r="E1607" i="8"/>
  <c r="E1608" i="8"/>
  <c r="E1609" i="8"/>
  <c r="E1610" i="8"/>
  <c r="E1611" i="8"/>
  <c r="E1612" i="8"/>
  <c r="E1613" i="8"/>
  <c r="E1614" i="8"/>
  <c r="E1615" i="8"/>
  <c r="E1616" i="8"/>
  <c r="E1617" i="8"/>
  <c r="E1618" i="8"/>
  <c r="E1619" i="8"/>
  <c r="E1620" i="8"/>
  <c r="E1621" i="8"/>
  <c r="E1622" i="8"/>
  <c r="E1623" i="8"/>
  <c r="E1624" i="8"/>
  <c r="E1625" i="8"/>
  <c r="E1626" i="8"/>
  <c r="E1627" i="8"/>
  <c r="E1628" i="8"/>
  <c r="E1629" i="8"/>
  <c r="E1630" i="8"/>
  <c r="E1631" i="8"/>
  <c r="E1632" i="8"/>
  <c r="E1633" i="8"/>
  <c r="E1634" i="8"/>
  <c r="E1635" i="8"/>
  <c r="E1636" i="8"/>
  <c r="E1637" i="8"/>
  <c r="E1638" i="8"/>
  <c r="E1639" i="8"/>
  <c r="E1640" i="8"/>
  <c r="E1641" i="8"/>
  <c r="E1642" i="8"/>
  <c r="E1643" i="8"/>
  <c r="E1644" i="8"/>
  <c r="E1645" i="8"/>
  <c r="E1646" i="8"/>
  <c r="E1647" i="8"/>
  <c r="E1648" i="8"/>
  <c r="E1649" i="8"/>
  <c r="E1650" i="8"/>
  <c r="C67" i="5"/>
  <c r="D66" i="5"/>
  <c r="C63" i="5"/>
  <c r="C65" i="5"/>
  <c r="D64" i="5"/>
  <c r="D62" i="5"/>
  <c r="D191" i="5"/>
  <c r="C193" i="5"/>
  <c r="C192" i="5"/>
  <c r="D188" i="5"/>
  <c r="C190" i="5"/>
  <c r="C189" i="5"/>
  <c r="D185" i="5"/>
  <c r="C187" i="5"/>
  <c r="C186" i="5"/>
  <c r="C184" i="5"/>
  <c r="C183" i="5"/>
  <c r="D179" i="5"/>
  <c r="C181" i="5"/>
  <c r="C180" i="5"/>
  <c r="D182" i="5"/>
  <c r="D176" i="5"/>
  <c r="C178" i="5"/>
  <c r="C177" i="5"/>
  <c r="D173" i="5"/>
  <c r="C175" i="5"/>
  <c r="C174" i="5"/>
  <c r="D170" i="5"/>
  <c r="C172" i="5"/>
  <c r="C171" i="5"/>
  <c r="D167" i="5"/>
  <c r="C169" i="5"/>
  <c r="C168" i="5"/>
  <c r="D164" i="5"/>
  <c r="C166" i="5"/>
  <c r="C165" i="5"/>
  <c r="D161" i="5"/>
  <c r="C163" i="5"/>
  <c r="C162" i="5"/>
  <c r="D158" i="5"/>
  <c r="C160" i="5"/>
  <c r="C159" i="5"/>
  <c r="D155" i="5"/>
  <c r="C157" i="5"/>
  <c r="C156" i="5"/>
  <c r="C154" i="5"/>
  <c r="C153" i="5"/>
  <c r="D152" i="5"/>
  <c r="D149" i="5"/>
  <c r="C151" i="5"/>
  <c r="C150" i="5"/>
  <c r="D146" i="5"/>
  <c r="C148" i="5"/>
  <c r="C147" i="5"/>
  <c r="D143" i="5"/>
  <c r="C145" i="5"/>
  <c r="C144" i="5"/>
  <c r="D140" i="5"/>
  <c r="C142" i="5"/>
  <c r="C141" i="5"/>
  <c r="D137" i="5"/>
  <c r="C139" i="5"/>
  <c r="C138" i="5"/>
  <c r="C136" i="5"/>
  <c r="C135" i="5"/>
  <c r="D131" i="5"/>
  <c r="C133" i="5"/>
  <c r="C132" i="5"/>
  <c r="D128" i="5"/>
  <c r="D125" i="5"/>
  <c r="D122" i="5"/>
  <c r="D119" i="5"/>
  <c r="D116" i="5"/>
  <c r="D113" i="5"/>
  <c r="C115" i="5"/>
  <c r="C114" i="5"/>
  <c r="C112" i="5"/>
  <c r="C111" i="5"/>
  <c r="D110" i="5"/>
  <c r="D107" i="5"/>
  <c r="C108" i="5"/>
  <c r="D104" i="5"/>
  <c r="D101" i="5"/>
  <c r="D98" i="5"/>
  <c r="D95" i="5"/>
  <c r="C94" i="5"/>
  <c r="C93" i="5"/>
  <c r="C91" i="5"/>
  <c r="C90" i="5"/>
  <c r="D92" i="5"/>
  <c r="D89" i="5"/>
  <c r="D86" i="5"/>
  <c r="C87" i="5"/>
  <c r="D83" i="5"/>
  <c r="C84" i="5"/>
  <c r="C81" i="5"/>
  <c r="D80" i="5"/>
  <c r="D77" i="5"/>
  <c r="C78" i="5"/>
  <c r="D74" i="5"/>
  <c r="C75" i="5"/>
  <c r="D71" i="5"/>
  <c r="D68" i="5"/>
  <c r="C61" i="5"/>
  <c r="C59" i="5"/>
  <c r="C57" i="5"/>
  <c r="C55" i="5"/>
  <c r="C53" i="5"/>
  <c r="C88" i="5"/>
  <c r="C130" i="5"/>
  <c r="C52" i="5"/>
  <c r="C129" i="5"/>
  <c r="D51" i="5"/>
  <c r="D54" i="5"/>
  <c r="C50" i="5"/>
  <c r="C85" i="5"/>
  <c r="C127" i="5"/>
  <c r="C49" i="5"/>
  <c r="C105" i="5"/>
  <c r="C47" i="5"/>
  <c r="C103" i="5"/>
  <c r="C46" i="5"/>
  <c r="C102" i="5"/>
  <c r="C44" i="5"/>
  <c r="C79" i="5"/>
  <c r="C121" i="5"/>
  <c r="C43" i="5"/>
  <c r="C120" i="5"/>
  <c r="C41" i="5"/>
  <c r="C97" i="5"/>
  <c r="C40" i="5"/>
  <c r="C117" i="5"/>
  <c r="E29" i="5"/>
  <c r="E67" i="5"/>
  <c r="E66" i="5"/>
  <c r="E26" i="5"/>
  <c r="E23" i="5"/>
  <c r="E187" i="5"/>
  <c r="E22" i="5"/>
  <c r="E81" i="5"/>
  <c r="E20" i="5"/>
  <c r="E184" i="5"/>
  <c r="E19" i="5"/>
  <c r="E78" i="5"/>
  <c r="E17" i="5"/>
  <c r="E16" i="5"/>
  <c r="E14" i="5"/>
  <c r="E73" i="5"/>
  <c r="E13" i="5"/>
  <c r="E72" i="5"/>
  <c r="E30" i="8"/>
  <c r="E31" i="8"/>
  <c r="E32" i="8"/>
  <c r="H302" i="3"/>
  <c r="J302" i="3"/>
  <c r="E33" i="8"/>
  <c r="E34" i="8"/>
  <c r="E35" i="8"/>
  <c r="E36" i="8"/>
  <c r="E37" i="8"/>
  <c r="E38" i="8"/>
  <c r="E39" i="8"/>
  <c r="E40" i="8"/>
  <c r="E41" i="8"/>
  <c r="E42" i="8"/>
  <c r="E43" i="8"/>
  <c r="E44" i="8"/>
  <c r="E45" i="8"/>
  <c r="E46" i="8"/>
  <c r="E47" i="8"/>
  <c r="E48" i="8"/>
  <c r="E49" i="8"/>
  <c r="E50" i="8"/>
  <c r="E51" i="8"/>
  <c r="E52" i="8"/>
  <c r="E53" i="8"/>
  <c r="E54" i="8"/>
  <c r="E55" i="8"/>
  <c r="E56" i="8"/>
  <c r="E57" i="8"/>
  <c r="E58" i="8"/>
  <c r="E59" i="8"/>
  <c r="E60" i="8"/>
  <c r="E61" i="8"/>
  <c r="E62" i="8"/>
  <c r="E63" i="8"/>
  <c r="E64" i="8"/>
  <c r="E65" i="8"/>
  <c r="E66" i="8"/>
  <c r="E67" i="8"/>
  <c r="E68" i="8"/>
  <c r="E69" i="8"/>
  <c r="E70" i="8"/>
  <c r="E71" i="8"/>
  <c r="J72" i="3"/>
  <c r="E73" i="8"/>
  <c r="E74" i="8"/>
  <c r="E75" i="8"/>
  <c r="E76" i="8"/>
  <c r="E77" i="8"/>
  <c r="E78" i="8"/>
  <c r="E79" i="8"/>
  <c r="E80" i="8"/>
  <c r="E81" i="8"/>
  <c r="E82" i="8"/>
  <c r="E83" i="8"/>
  <c r="E84" i="8"/>
  <c r="E85" i="8"/>
  <c r="E86" i="8"/>
  <c r="E87" i="8"/>
  <c r="E88" i="8"/>
  <c r="E89" i="8"/>
  <c r="E90" i="8"/>
  <c r="E91" i="8"/>
  <c r="E92" i="8"/>
  <c r="E93" i="8"/>
  <c r="E94" i="8"/>
  <c r="E95" i="8"/>
  <c r="E96" i="8"/>
  <c r="E97" i="8"/>
  <c r="E98" i="8"/>
  <c r="E99" i="8"/>
  <c r="E100" i="8"/>
  <c r="E101" i="8"/>
  <c r="E102" i="8"/>
  <c r="E103" i="8"/>
  <c r="E104" i="8"/>
  <c r="E105" i="8"/>
  <c r="E106" i="8"/>
  <c r="E107" i="8"/>
  <c r="E108" i="8"/>
  <c r="E109" i="8"/>
  <c r="E110" i="8"/>
  <c r="E111" i="8"/>
  <c r="E112" i="8"/>
  <c r="E113" i="8"/>
  <c r="E114" i="8"/>
  <c r="E115" i="8"/>
  <c r="E116" i="8"/>
  <c r="E117" i="8"/>
  <c r="E118" i="8"/>
  <c r="E119" i="8"/>
  <c r="E120" i="8"/>
  <c r="E121" i="8"/>
  <c r="E122" i="8"/>
  <c r="E123" i="8"/>
  <c r="E124" i="8"/>
  <c r="E125" i="8"/>
  <c r="E126" i="8"/>
  <c r="E127" i="8"/>
  <c r="E128" i="8"/>
  <c r="E129" i="8"/>
  <c r="E130" i="8"/>
  <c r="E131" i="8"/>
  <c r="E132" i="8"/>
  <c r="E133" i="8"/>
  <c r="E134" i="8"/>
  <c r="E135" i="8"/>
  <c r="E136" i="8"/>
  <c r="E137" i="8"/>
  <c r="E138" i="8"/>
  <c r="E139" i="8"/>
  <c r="E140" i="8"/>
  <c r="E141" i="8"/>
  <c r="E142" i="8"/>
  <c r="E143" i="8"/>
  <c r="E144" i="8"/>
  <c r="E145" i="8"/>
  <c r="E146" i="8"/>
  <c r="E147" i="8"/>
  <c r="E148" i="8"/>
  <c r="E149" i="8"/>
  <c r="E150" i="8"/>
  <c r="E151" i="8"/>
  <c r="E152" i="8"/>
  <c r="E153" i="8"/>
  <c r="E154" i="8"/>
  <c r="E155" i="8"/>
  <c r="E156" i="8"/>
  <c r="E157" i="8"/>
  <c r="E158" i="8"/>
  <c r="E159" i="8"/>
  <c r="E160" i="8"/>
  <c r="E161" i="8"/>
  <c r="E162" i="8"/>
  <c r="E163" i="8"/>
  <c r="E164" i="8"/>
  <c r="E165" i="8"/>
  <c r="E166" i="8"/>
  <c r="E167" i="8"/>
  <c r="E168" i="8"/>
  <c r="E169" i="8"/>
  <c r="E170" i="8"/>
  <c r="E171" i="8"/>
  <c r="E172" i="8"/>
  <c r="E173" i="8"/>
  <c r="E174" i="8"/>
  <c r="E175" i="8"/>
  <c r="E176" i="8"/>
  <c r="E177" i="8"/>
  <c r="E178" i="8"/>
  <c r="E179" i="8"/>
  <c r="E180" i="8"/>
  <c r="E181" i="8"/>
  <c r="E182" i="8"/>
  <c r="E183" i="8"/>
  <c r="E184" i="8"/>
  <c r="E185" i="8"/>
  <c r="E186" i="8"/>
  <c r="E187" i="8"/>
  <c r="E188" i="8"/>
  <c r="E189" i="8"/>
  <c r="E190" i="8"/>
  <c r="E191" i="8"/>
  <c r="E192" i="8"/>
  <c r="E193" i="8"/>
  <c r="E194" i="8"/>
  <c r="E195" i="8"/>
  <c r="E196" i="8"/>
  <c r="E197" i="8"/>
  <c r="E198" i="8"/>
  <c r="E199" i="8"/>
  <c r="E200" i="8"/>
  <c r="E201" i="8"/>
  <c r="E202" i="8"/>
  <c r="E203" i="8"/>
  <c r="E204" i="8"/>
  <c r="E205" i="8"/>
  <c r="E206" i="8"/>
  <c r="E207" i="8"/>
  <c r="E208" i="8"/>
  <c r="E209" i="8"/>
  <c r="E210" i="8"/>
  <c r="E211" i="8"/>
  <c r="E212" i="8"/>
  <c r="E213" i="8"/>
  <c r="E214" i="8"/>
  <c r="E215" i="8"/>
  <c r="E216" i="8"/>
  <c r="E217" i="8"/>
  <c r="E218" i="8"/>
  <c r="E219" i="8"/>
  <c r="E220" i="8"/>
  <c r="E221" i="8"/>
  <c r="E222" i="8"/>
  <c r="E223" i="8"/>
  <c r="E224" i="8"/>
  <c r="E225" i="8"/>
  <c r="E226" i="8"/>
  <c r="E227" i="8"/>
  <c r="E228" i="8"/>
  <c r="E229" i="8"/>
  <c r="E230" i="8"/>
  <c r="E231" i="8"/>
  <c r="E232" i="8"/>
  <c r="E233" i="8"/>
  <c r="E234" i="8"/>
  <c r="E235" i="8"/>
  <c r="E236" i="8"/>
  <c r="E237" i="8"/>
  <c r="E238" i="8"/>
  <c r="E239" i="8"/>
  <c r="E240" i="8"/>
  <c r="E241" i="8"/>
  <c r="E242" i="8"/>
  <c r="E243" i="8"/>
  <c r="E244" i="8"/>
  <c r="E245" i="8"/>
  <c r="E246" i="8"/>
  <c r="E247" i="8"/>
  <c r="E248" i="8"/>
  <c r="E249" i="8"/>
  <c r="E250" i="8"/>
  <c r="E251" i="8"/>
  <c r="E252" i="8"/>
  <c r="E253" i="8"/>
  <c r="E254" i="8"/>
  <c r="E255" i="8"/>
  <c r="E256" i="8"/>
  <c r="E257" i="8"/>
  <c r="E258" i="8"/>
  <c r="E259" i="8"/>
  <c r="E260" i="8"/>
  <c r="E261" i="8"/>
  <c r="E262" i="8"/>
  <c r="E263" i="8"/>
  <c r="E264" i="8"/>
  <c r="E265" i="8"/>
  <c r="E266" i="8"/>
  <c r="E267" i="8"/>
  <c r="E268" i="8"/>
  <c r="E269" i="8"/>
  <c r="E270" i="8"/>
  <c r="E271" i="8"/>
  <c r="E272" i="8"/>
  <c r="E273" i="8"/>
  <c r="E274" i="8"/>
  <c r="E275" i="8"/>
  <c r="E276" i="8"/>
  <c r="E277" i="8"/>
  <c r="E278" i="8"/>
  <c r="E279" i="8"/>
  <c r="E280" i="8"/>
  <c r="E281" i="8"/>
  <c r="E282" i="8"/>
  <c r="E283" i="8"/>
  <c r="E284" i="8"/>
  <c r="E285" i="8"/>
  <c r="E286" i="8"/>
  <c r="E287" i="8"/>
  <c r="E288" i="8"/>
  <c r="E289" i="8"/>
  <c r="E290" i="8"/>
  <c r="E291" i="8"/>
  <c r="E292" i="8"/>
  <c r="E293" i="8"/>
  <c r="E294" i="8"/>
  <c r="E295" i="8"/>
  <c r="E296" i="8"/>
  <c r="E297" i="8"/>
  <c r="E298" i="8"/>
  <c r="E299" i="8"/>
  <c r="H299" i="3"/>
  <c r="E300" i="8"/>
  <c r="E301" i="8"/>
  <c r="E302" i="8"/>
  <c r="E303" i="8"/>
  <c r="E304" i="8"/>
  <c r="E305" i="8"/>
  <c r="E306" i="8"/>
  <c r="E307" i="8"/>
  <c r="E308" i="8"/>
  <c r="E309" i="8"/>
  <c r="E310" i="8"/>
  <c r="E311" i="8"/>
  <c r="E312" i="8"/>
  <c r="E313" i="8"/>
  <c r="E314" i="8"/>
  <c r="E315" i="8"/>
  <c r="E316" i="8"/>
  <c r="E317" i="8"/>
  <c r="E318" i="8"/>
  <c r="E319" i="8"/>
  <c r="E320" i="8"/>
  <c r="E321" i="8"/>
  <c r="E322" i="8"/>
  <c r="E323" i="8"/>
  <c r="E324" i="8"/>
  <c r="E325" i="8"/>
  <c r="E326" i="8"/>
  <c r="E327" i="8"/>
  <c r="E328" i="8"/>
  <c r="E329" i="8"/>
  <c r="E330" i="8"/>
  <c r="E331" i="8"/>
  <c r="E332" i="8"/>
  <c r="E333" i="8"/>
  <c r="E334" i="8"/>
  <c r="E335" i="8"/>
  <c r="E336" i="8"/>
  <c r="E337" i="8"/>
  <c r="E338" i="8"/>
  <c r="E339" i="8"/>
  <c r="E340" i="8"/>
  <c r="E341" i="8"/>
  <c r="E342" i="8"/>
  <c r="E343" i="8"/>
  <c r="E344" i="8"/>
  <c r="E345" i="8"/>
  <c r="E346" i="8"/>
  <c r="E347" i="8"/>
  <c r="E348" i="8"/>
  <c r="E349" i="8"/>
  <c r="E350" i="8"/>
  <c r="E351" i="8"/>
  <c r="E352" i="8"/>
  <c r="E353" i="8"/>
  <c r="E354" i="8"/>
  <c r="E355" i="8"/>
  <c r="E356" i="8"/>
  <c r="E357" i="8"/>
  <c r="E358" i="8"/>
  <c r="E359" i="8"/>
  <c r="E360" i="8"/>
  <c r="E361" i="8"/>
  <c r="E362" i="8"/>
  <c r="E363" i="8"/>
  <c r="E364" i="8"/>
  <c r="E365" i="8"/>
  <c r="E366" i="8"/>
  <c r="E367" i="8"/>
  <c r="E368" i="8"/>
  <c r="E369" i="8"/>
  <c r="E370" i="8"/>
  <c r="E371" i="8"/>
  <c r="E372" i="8"/>
  <c r="E373" i="8"/>
  <c r="E374" i="8"/>
  <c r="E375" i="8"/>
  <c r="E376" i="8"/>
  <c r="E377" i="8"/>
  <c r="E378" i="8"/>
  <c r="E379" i="8"/>
  <c r="E380" i="8"/>
  <c r="E381" i="8"/>
  <c r="E382" i="8"/>
  <c r="E383" i="8"/>
  <c r="E384" i="8"/>
  <c r="E385" i="8"/>
  <c r="E386" i="8"/>
  <c r="E387" i="8"/>
  <c r="E388" i="8"/>
  <c r="E389" i="8"/>
  <c r="E390" i="8"/>
  <c r="E391" i="8"/>
  <c r="E392" i="8"/>
  <c r="E393" i="8"/>
  <c r="E394" i="8"/>
  <c r="E395" i="8"/>
  <c r="E396" i="8"/>
  <c r="E397" i="8"/>
  <c r="E398" i="8"/>
  <c r="E399" i="8"/>
  <c r="E400" i="8"/>
  <c r="E401" i="8"/>
  <c r="E402" i="8"/>
  <c r="E403" i="8"/>
  <c r="E404" i="8"/>
  <c r="E405" i="8"/>
  <c r="E406" i="8"/>
  <c r="E407" i="8"/>
  <c r="E408" i="8"/>
  <c r="E409" i="8"/>
  <c r="E410" i="8"/>
  <c r="E411" i="8"/>
  <c r="E412" i="8"/>
  <c r="E413" i="8"/>
  <c r="E414" i="8"/>
  <c r="E415" i="8"/>
  <c r="E416" i="8"/>
  <c r="E417" i="8"/>
  <c r="E418" i="8"/>
  <c r="E419" i="8"/>
  <c r="E420" i="8"/>
  <c r="E421" i="8"/>
  <c r="E422" i="8"/>
  <c r="E423" i="8"/>
  <c r="E424" i="8"/>
  <c r="E425" i="8"/>
  <c r="E426" i="8"/>
  <c r="E427" i="8"/>
  <c r="E428" i="8"/>
  <c r="E429" i="8"/>
  <c r="E430" i="8"/>
  <c r="E431" i="8"/>
  <c r="E432" i="8"/>
  <c r="E433" i="8"/>
  <c r="E434" i="8"/>
  <c r="E435" i="8"/>
  <c r="E436" i="8"/>
  <c r="E437" i="8"/>
  <c r="E438" i="8"/>
  <c r="E439" i="8"/>
  <c r="E440" i="8"/>
  <c r="E441" i="8"/>
  <c r="E442" i="8"/>
  <c r="E443" i="8"/>
  <c r="E444" i="8"/>
  <c r="E445" i="8"/>
  <c r="E446" i="8"/>
  <c r="E447" i="8"/>
  <c r="E448" i="8"/>
  <c r="E449" i="8"/>
  <c r="E450" i="8"/>
  <c r="E451" i="8"/>
  <c r="E452" i="8"/>
  <c r="E453" i="8"/>
  <c r="E454" i="8"/>
  <c r="E455" i="8"/>
  <c r="E456" i="8"/>
  <c r="E457" i="8"/>
  <c r="E458" i="8"/>
  <c r="E459" i="8"/>
  <c r="E460" i="8"/>
  <c r="E461" i="8"/>
  <c r="E462" i="8"/>
  <c r="E463" i="8"/>
  <c r="E464" i="8"/>
  <c r="E465" i="8"/>
  <c r="E466" i="8"/>
  <c r="E467" i="8"/>
  <c r="E468" i="8"/>
  <c r="E469" i="8"/>
  <c r="E470" i="8"/>
  <c r="E471" i="8"/>
  <c r="E472" i="8"/>
  <c r="E473" i="8"/>
  <c r="E474" i="8"/>
  <c r="E475" i="8"/>
  <c r="E476" i="8"/>
  <c r="E477" i="8"/>
  <c r="E478" i="8"/>
  <c r="E479" i="8"/>
  <c r="E480" i="8"/>
  <c r="E481" i="8"/>
  <c r="E482" i="8"/>
  <c r="E483" i="8"/>
  <c r="E484" i="8"/>
  <c r="E485" i="8"/>
  <c r="E486" i="8"/>
  <c r="E487" i="8"/>
  <c r="E488" i="8"/>
  <c r="E489" i="8"/>
  <c r="E490" i="8"/>
  <c r="E491" i="8"/>
  <c r="E492" i="8"/>
  <c r="E493" i="8"/>
  <c r="E494" i="8"/>
  <c r="E495" i="8"/>
  <c r="E496" i="8"/>
  <c r="E497" i="8"/>
  <c r="E498" i="8"/>
  <c r="E499" i="8"/>
  <c r="E500" i="8"/>
  <c r="E501" i="8"/>
  <c r="E502" i="8"/>
  <c r="E503" i="8"/>
  <c r="E504" i="8"/>
  <c r="E505" i="8"/>
  <c r="E506" i="8"/>
  <c r="E507" i="8"/>
  <c r="E508" i="8"/>
  <c r="E509" i="8"/>
  <c r="E510" i="8"/>
  <c r="E511" i="8"/>
  <c r="E512" i="8"/>
  <c r="E513" i="8"/>
  <c r="E514" i="8"/>
  <c r="E515" i="8"/>
  <c r="E516" i="8"/>
  <c r="E517" i="8"/>
  <c r="E518" i="8"/>
  <c r="E519" i="8"/>
  <c r="E520" i="8"/>
  <c r="E521" i="8"/>
  <c r="E522" i="8"/>
  <c r="E523" i="8"/>
  <c r="E524" i="8"/>
  <c r="E525" i="8"/>
  <c r="E526" i="8"/>
  <c r="E527" i="8"/>
  <c r="E528" i="8"/>
  <c r="E529" i="8"/>
  <c r="E530" i="8"/>
  <c r="E531" i="8"/>
  <c r="E532" i="8"/>
  <c r="E533" i="8"/>
  <c r="E534" i="8"/>
  <c r="E535" i="8"/>
  <c r="E536" i="8"/>
  <c r="E537" i="8"/>
  <c r="E538" i="8"/>
  <c r="E539" i="8"/>
  <c r="E540" i="8"/>
  <c r="E541" i="8"/>
  <c r="E542" i="8"/>
  <c r="E543" i="8"/>
  <c r="E544" i="8"/>
  <c r="E545" i="8"/>
  <c r="E546" i="8"/>
  <c r="E547" i="8"/>
  <c r="E548" i="8"/>
  <c r="E549" i="8"/>
  <c r="E550" i="8"/>
  <c r="E551" i="8"/>
  <c r="E552" i="8"/>
  <c r="E553" i="8"/>
  <c r="E554" i="8"/>
  <c r="E555" i="8"/>
  <c r="E556" i="8"/>
  <c r="E557" i="8"/>
  <c r="E558" i="8"/>
  <c r="E559" i="8"/>
  <c r="E560" i="8"/>
  <c r="E561" i="8"/>
  <c r="E562" i="8"/>
  <c r="E563" i="8"/>
  <c r="E564" i="8"/>
  <c r="E565" i="8"/>
  <c r="E566" i="8"/>
  <c r="E567" i="8"/>
  <c r="E568" i="8"/>
  <c r="E569" i="8"/>
  <c r="E570" i="8"/>
  <c r="E571" i="8"/>
  <c r="E572" i="8"/>
  <c r="E573" i="8"/>
  <c r="E574" i="8"/>
  <c r="E575" i="8"/>
  <c r="E576" i="8"/>
  <c r="E577" i="8"/>
  <c r="E578" i="8"/>
  <c r="E579" i="8"/>
  <c r="E580" i="8"/>
  <c r="E581" i="8"/>
  <c r="E582" i="8"/>
  <c r="E583" i="8"/>
  <c r="E584" i="8"/>
  <c r="E585" i="8"/>
  <c r="E586" i="8"/>
  <c r="E587" i="8"/>
  <c r="E588" i="8"/>
  <c r="E589" i="8"/>
  <c r="E590" i="8"/>
  <c r="E591" i="8"/>
  <c r="E592" i="8"/>
  <c r="E593" i="8"/>
  <c r="E594" i="8"/>
  <c r="E595" i="8"/>
  <c r="E596" i="8"/>
  <c r="E597" i="8"/>
  <c r="E598" i="8"/>
  <c r="E599" i="8"/>
  <c r="E600" i="8"/>
  <c r="E601" i="8"/>
  <c r="E602" i="8"/>
  <c r="E603" i="8"/>
  <c r="E604" i="8"/>
  <c r="E605" i="8"/>
  <c r="E606" i="8"/>
  <c r="E607" i="8"/>
  <c r="E608" i="8"/>
  <c r="E609" i="8"/>
  <c r="E610" i="8"/>
  <c r="E611" i="8"/>
  <c r="E612" i="8"/>
  <c r="E613" i="8"/>
  <c r="E614" i="8"/>
  <c r="E615" i="8"/>
  <c r="E616" i="8"/>
  <c r="E617" i="8"/>
  <c r="E618" i="8"/>
  <c r="E619" i="8"/>
  <c r="E620" i="8"/>
  <c r="E621" i="8"/>
  <c r="E622" i="8"/>
  <c r="E623" i="8"/>
  <c r="E624" i="8"/>
  <c r="E625" i="8"/>
  <c r="E626" i="8"/>
  <c r="E627" i="8"/>
  <c r="E628" i="8"/>
  <c r="E629" i="8"/>
  <c r="E630" i="8"/>
  <c r="E631" i="8"/>
  <c r="E632" i="8"/>
  <c r="E633" i="8"/>
  <c r="E634" i="8"/>
  <c r="E635" i="8"/>
  <c r="E636" i="8"/>
  <c r="E637" i="8"/>
  <c r="E638" i="8"/>
  <c r="E639" i="8"/>
  <c r="E640" i="8"/>
  <c r="E641" i="8"/>
  <c r="E642" i="8"/>
  <c r="E643" i="8"/>
  <c r="E644" i="8"/>
  <c r="E645" i="8"/>
  <c r="E646" i="8"/>
  <c r="E647" i="8"/>
  <c r="E648" i="8"/>
  <c r="E649" i="8"/>
  <c r="E650" i="8"/>
  <c r="E651" i="8"/>
  <c r="E652" i="8"/>
  <c r="E653" i="8"/>
  <c r="E654" i="8"/>
  <c r="E655" i="8"/>
  <c r="E656" i="8"/>
  <c r="E657" i="8"/>
  <c r="E658" i="8"/>
  <c r="E659" i="8"/>
  <c r="E660" i="8"/>
  <c r="E661" i="8"/>
  <c r="E662" i="8"/>
  <c r="E663" i="8"/>
  <c r="E664" i="8"/>
  <c r="E665" i="8"/>
  <c r="E666" i="8"/>
  <c r="E667" i="8"/>
  <c r="E668" i="8"/>
  <c r="E669" i="8"/>
  <c r="E670" i="8"/>
  <c r="E671" i="8"/>
  <c r="E672" i="8"/>
  <c r="E673" i="8"/>
  <c r="E674" i="8"/>
  <c r="E675" i="8"/>
  <c r="E676" i="8"/>
  <c r="E677" i="8"/>
  <c r="E678" i="8"/>
  <c r="E679" i="8"/>
  <c r="E680" i="8"/>
  <c r="E681" i="8"/>
  <c r="E682" i="8"/>
  <c r="E683" i="8"/>
  <c r="E684" i="8"/>
  <c r="E685" i="8"/>
  <c r="E686" i="8"/>
  <c r="E687" i="8"/>
  <c r="E688" i="8"/>
  <c r="E689" i="8"/>
  <c r="E690" i="8"/>
  <c r="E691" i="8"/>
  <c r="E692" i="8"/>
  <c r="E693" i="8"/>
  <c r="E694" i="8"/>
  <c r="E695" i="8"/>
  <c r="E696" i="8"/>
  <c r="E697" i="8"/>
  <c r="E698" i="8"/>
  <c r="E699" i="8"/>
  <c r="E700" i="8"/>
  <c r="E701" i="8"/>
  <c r="E702" i="8"/>
  <c r="E703" i="8"/>
  <c r="E704" i="8"/>
  <c r="E705" i="8"/>
  <c r="E706" i="8"/>
  <c r="E707" i="8"/>
  <c r="E708" i="8"/>
  <c r="E709" i="8"/>
  <c r="E710" i="8"/>
  <c r="E711" i="8"/>
  <c r="E712" i="8"/>
  <c r="E713" i="8"/>
  <c r="E714" i="8"/>
  <c r="E715" i="8"/>
  <c r="E716" i="8"/>
  <c r="E717" i="8"/>
  <c r="E718" i="8"/>
  <c r="E719" i="8"/>
  <c r="E720" i="8"/>
  <c r="E721" i="8"/>
  <c r="E722" i="8"/>
  <c r="E723" i="8"/>
  <c r="E724" i="8"/>
  <c r="E725" i="8"/>
  <c r="E726" i="8"/>
  <c r="E727" i="8"/>
  <c r="E728" i="8"/>
  <c r="E729" i="8"/>
  <c r="E730" i="8"/>
  <c r="E731" i="8"/>
  <c r="E732" i="8"/>
  <c r="E733" i="8"/>
  <c r="E734" i="8"/>
  <c r="E735" i="8"/>
  <c r="E736" i="8"/>
  <c r="E737" i="8"/>
  <c r="E738" i="8"/>
  <c r="E739" i="8"/>
  <c r="E740" i="8"/>
  <c r="E741" i="8"/>
  <c r="E742" i="8"/>
  <c r="E743" i="8"/>
  <c r="E744" i="8"/>
  <c r="E745" i="8"/>
  <c r="E746" i="8"/>
  <c r="E747" i="8"/>
  <c r="E748" i="8"/>
  <c r="E749" i="8"/>
  <c r="E750" i="8"/>
  <c r="E751" i="8"/>
  <c r="E752" i="8"/>
  <c r="E753" i="8"/>
  <c r="E754" i="8"/>
  <c r="E755" i="8"/>
  <c r="E756" i="8"/>
  <c r="E757" i="8"/>
  <c r="E758" i="8"/>
  <c r="E759" i="8"/>
  <c r="E760" i="8"/>
  <c r="E761" i="8"/>
  <c r="E762" i="8"/>
  <c r="E763" i="8"/>
  <c r="E764" i="8"/>
  <c r="E765" i="8"/>
  <c r="E766" i="8"/>
  <c r="E767" i="8"/>
  <c r="E768" i="8"/>
  <c r="E769" i="8"/>
  <c r="E770" i="8"/>
  <c r="E771" i="8"/>
  <c r="E772" i="8"/>
  <c r="E773" i="8"/>
  <c r="E774" i="8"/>
  <c r="E775" i="8"/>
  <c r="E776" i="8"/>
  <c r="E777" i="8"/>
  <c r="E778" i="8"/>
  <c r="E779" i="8"/>
  <c r="E780" i="8"/>
  <c r="E781" i="8"/>
  <c r="E782" i="8"/>
  <c r="E783" i="8"/>
  <c r="E784" i="8"/>
  <c r="E785" i="8"/>
  <c r="E786" i="8"/>
  <c r="E787" i="8"/>
  <c r="E788" i="8"/>
  <c r="E789" i="8"/>
  <c r="E790" i="8"/>
  <c r="E791" i="8"/>
  <c r="E792" i="8"/>
  <c r="E793" i="8"/>
  <c r="E794" i="8"/>
  <c r="E795" i="8"/>
  <c r="E796" i="8"/>
  <c r="E797" i="8"/>
  <c r="E798" i="8"/>
  <c r="E799" i="8"/>
  <c r="E800" i="8"/>
  <c r="E801" i="8"/>
  <c r="E802" i="8"/>
  <c r="E803" i="8"/>
  <c r="E804" i="8"/>
  <c r="E805" i="8"/>
  <c r="E806" i="8"/>
  <c r="E807" i="8"/>
  <c r="E808" i="8"/>
  <c r="E809" i="8"/>
  <c r="E810" i="8"/>
  <c r="E811" i="8"/>
  <c r="E812" i="8"/>
  <c r="E813" i="8"/>
  <c r="E814" i="8"/>
  <c r="E815" i="8"/>
  <c r="E816" i="8"/>
  <c r="E817" i="8"/>
  <c r="E818" i="8"/>
  <c r="E819" i="8"/>
  <c r="E820" i="8"/>
  <c r="E821" i="8"/>
  <c r="E822" i="8"/>
  <c r="E823" i="8"/>
  <c r="E824" i="8"/>
  <c r="E825" i="8"/>
  <c r="E826" i="8"/>
  <c r="E827" i="8"/>
  <c r="E828" i="8"/>
  <c r="E829" i="8"/>
  <c r="E830" i="8"/>
  <c r="E831" i="8"/>
  <c r="E832" i="8"/>
  <c r="E833" i="8"/>
  <c r="E834" i="8"/>
  <c r="E835" i="8"/>
  <c r="E836" i="8"/>
  <c r="E837" i="8"/>
  <c r="E838" i="8"/>
  <c r="E839" i="8"/>
  <c r="E840" i="8"/>
  <c r="E841" i="8"/>
  <c r="E842" i="8"/>
  <c r="E843" i="8"/>
  <c r="E844" i="8"/>
  <c r="E845" i="8"/>
  <c r="E846" i="8"/>
  <c r="E847" i="8"/>
  <c r="E848" i="8"/>
  <c r="E849" i="8"/>
  <c r="E850" i="8"/>
  <c r="E851" i="8"/>
  <c r="E852" i="8"/>
  <c r="E853" i="8"/>
  <c r="E854" i="8"/>
  <c r="E855" i="8"/>
  <c r="E856" i="8"/>
  <c r="E857" i="8"/>
  <c r="E858" i="8"/>
  <c r="E859" i="8"/>
  <c r="E860" i="8"/>
  <c r="E861" i="8"/>
  <c r="E862" i="8"/>
  <c r="E863" i="8"/>
  <c r="E864" i="8"/>
  <c r="E865" i="8"/>
  <c r="E866" i="8"/>
  <c r="E867" i="8"/>
  <c r="E868" i="8"/>
  <c r="E869" i="8"/>
  <c r="E870" i="8"/>
  <c r="E871" i="8"/>
  <c r="E872" i="8"/>
  <c r="E873" i="8"/>
  <c r="E874" i="8"/>
  <c r="E875" i="8"/>
  <c r="E876" i="8"/>
  <c r="E877" i="8"/>
  <c r="E878" i="8"/>
  <c r="E879" i="8"/>
  <c r="E880" i="8"/>
  <c r="E881" i="8"/>
  <c r="E882" i="8"/>
  <c r="E883" i="8"/>
  <c r="E884" i="8"/>
  <c r="E885" i="8"/>
  <c r="E886" i="8"/>
  <c r="E887" i="8"/>
  <c r="E888" i="8"/>
  <c r="E889" i="8"/>
  <c r="E890" i="8"/>
  <c r="E891" i="8"/>
  <c r="E892" i="8"/>
  <c r="E893" i="8"/>
  <c r="E894" i="8"/>
  <c r="E895" i="8"/>
  <c r="E896" i="8"/>
  <c r="E897" i="8"/>
  <c r="E898" i="8"/>
  <c r="E899" i="8"/>
  <c r="E900" i="8"/>
  <c r="E901" i="8"/>
  <c r="E902" i="8"/>
  <c r="E903" i="8"/>
  <c r="E904" i="8"/>
  <c r="E905" i="8"/>
  <c r="E906" i="8"/>
  <c r="E907" i="8"/>
  <c r="E908" i="8"/>
  <c r="E909" i="8"/>
  <c r="E910" i="8"/>
  <c r="E911" i="8"/>
  <c r="E912" i="8"/>
  <c r="E913" i="8"/>
  <c r="E914" i="8"/>
  <c r="E915" i="8"/>
  <c r="E916" i="8"/>
  <c r="E917" i="8"/>
  <c r="E918" i="8"/>
  <c r="E919" i="8"/>
  <c r="E920" i="8"/>
  <c r="E921" i="8"/>
  <c r="E922" i="8"/>
  <c r="E923" i="8"/>
  <c r="E924" i="8"/>
  <c r="E925" i="8"/>
  <c r="E926" i="8"/>
  <c r="E927" i="8"/>
  <c r="E928" i="8"/>
  <c r="E929" i="8"/>
  <c r="E930" i="8"/>
  <c r="E931" i="8"/>
  <c r="E932" i="8"/>
  <c r="E933" i="8"/>
  <c r="E934" i="8"/>
  <c r="E935" i="8"/>
  <c r="E936" i="8"/>
  <c r="E937" i="8"/>
  <c r="E938" i="8"/>
  <c r="E939" i="8"/>
  <c r="E940" i="8"/>
  <c r="E941" i="8"/>
  <c r="E942" i="8"/>
  <c r="E943" i="8"/>
  <c r="E944" i="8"/>
  <c r="E945" i="8"/>
  <c r="E946" i="8"/>
  <c r="E947" i="8"/>
  <c r="E948" i="8"/>
  <c r="E949" i="8"/>
  <c r="E950" i="8"/>
  <c r="E951" i="8"/>
  <c r="E952" i="8"/>
  <c r="E953" i="8"/>
  <c r="E954" i="8"/>
  <c r="E955" i="8"/>
  <c r="E956" i="8"/>
  <c r="E957" i="8"/>
  <c r="E958" i="8"/>
  <c r="E959" i="8"/>
  <c r="E960" i="8"/>
  <c r="E961" i="8"/>
  <c r="E962" i="8"/>
  <c r="E963" i="8"/>
  <c r="E964" i="8"/>
  <c r="E965" i="8"/>
  <c r="E966" i="8"/>
  <c r="E967" i="8"/>
  <c r="E968" i="8"/>
  <c r="E969" i="8"/>
  <c r="E970" i="8"/>
  <c r="E971" i="8"/>
  <c r="E972" i="8"/>
  <c r="E973" i="8"/>
  <c r="E974" i="8"/>
  <c r="E975" i="8"/>
  <c r="E976" i="8"/>
  <c r="E977" i="8"/>
  <c r="E978" i="8"/>
  <c r="E979" i="8"/>
  <c r="E980" i="8"/>
  <c r="E981" i="8"/>
  <c r="E982" i="8"/>
  <c r="E983" i="8"/>
  <c r="E984" i="8"/>
  <c r="E985" i="8"/>
  <c r="E986" i="8"/>
  <c r="E987" i="8"/>
  <c r="E988" i="8"/>
  <c r="E989" i="8"/>
  <c r="E990" i="8"/>
  <c r="E991" i="8"/>
  <c r="E992" i="8"/>
  <c r="E993" i="8"/>
  <c r="E994" i="8"/>
  <c r="E995" i="8"/>
  <c r="E996" i="8"/>
  <c r="E997" i="8"/>
  <c r="E998" i="8"/>
  <c r="E999" i="8"/>
  <c r="E1000" i="8"/>
  <c r="E1001" i="8"/>
  <c r="E1002" i="8"/>
  <c r="E1003" i="8"/>
  <c r="E1004" i="8"/>
  <c r="E1005" i="8"/>
  <c r="E1006" i="8"/>
  <c r="E1007" i="8"/>
  <c r="E1008" i="8"/>
  <c r="H127" i="3"/>
  <c r="J127" i="3"/>
  <c r="E1009" i="8"/>
  <c r="E1010" i="8"/>
  <c r="E1011" i="8"/>
  <c r="E1012" i="8"/>
  <c r="E1013" i="8"/>
  <c r="E1014" i="8"/>
  <c r="E1015" i="8"/>
  <c r="E1016" i="8"/>
  <c r="E1017" i="8"/>
  <c r="E1018" i="8"/>
  <c r="H303" i="3"/>
  <c r="J303" i="3"/>
  <c r="E1019" i="8"/>
  <c r="H304" i="3"/>
  <c r="J304" i="3"/>
  <c r="E1020" i="8"/>
  <c r="H306" i="3"/>
  <c r="J306" i="3"/>
  <c r="E1021" i="8"/>
  <c r="E1022" i="8"/>
  <c r="E1023" i="8"/>
  <c r="E1024" i="8"/>
  <c r="E1025" i="8"/>
  <c r="E1026" i="8"/>
  <c r="E1027" i="8"/>
  <c r="E1028" i="8"/>
  <c r="E1029" i="8"/>
  <c r="E1030" i="8"/>
  <c r="E1031" i="8"/>
  <c r="E1032" i="8"/>
  <c r="E1033" i="8"/>
  <c r="E1034" i="8"/>
  <c r="E1035" i="8"/>
  <c r="E1036" i="8"/>
  <c r="E1037" i="8"/>
  <c r="E1038" i="8"/>
  <c r="E1039" i="8"/>
  <c r="E1040" i="8"/>
  <c r="E1041" i="8"/>
  <c r="E1042" i="8"/>
  <c r="E1043" i="8"/>
  <c r="E1044" i="8"/>
  <c r="E1045" i="8"/>
  <c r="E1046" i="8"/>
  <c r="E1047" i="8"/>
  <c r="E1048" i="8"/>
  <c r="E1049" i="8"/>
  <c r="E1050" i="8"/>
  <c r="E1051" i="8"/>
  <c r="E1052" i="8"/>
  <c r="E1053" i="8"/>
  <c r="E1054" i="8"/>
  <c r="E1055" i="8"/>
  <c r="E1056" i="8"/>
  <c r="E1057" i="8"/>
  <c r="E1058" i="8"/>
  <c r="E1059" i="8"/>
  <c r="E1060" i="8"/>
  <c r="E1061" i="8"/>
  <c r="E1062" i="8"/>
  <c r="E1063" i="8"/>
  <c r="E1064" i="8"/>
  <c r="E1065" i="8"/>
  <c r="E1066" i="8"/>
  <c r="E1067" i="8"/>
  <c r="E1068" i="8"/>
  <c r="E1069" i="8"/>
  <c r="E1070" i="8"/>
  <c r="E1071" i="8"/>
  <c r="E1072" i="8"/>
  <c r="E1073" i="8"/>
  <c r="E1074" i="8"/>
  <c r="E1075" i="8"/>
  <c r="E1076" i="8"/>
  <c r="E1077" i="8"/>
  <c r="E1078" i="8"/>
  <c r="E1079" i="8"/>
  <c r="E1080" i="8"/>
  <c r="E1081" i="8"/>
  <c r="E1082" i="8"/>
  <c r="E1083" i="8"/>
  <c r="E1084" i="8"/>
  <c r="E1085" i="8"/>
  <c r="E1086" i="8"/>
  <c r="E1087" i="8"/>
  <c r="E1088" i="8"/>
  <c r="E1089" i="8"/>
  <c r="E1090" i="8"/>
  <c r="E1091" i="8"/>
  <c r="E1092" i="8"/>
  <c r="E1093" i="8"/>
  <c r="E1094" i="8"/>
  <c r="E1095" i="8"/>
  <c r="E1096" i="8"/>
  <c r="E1097" i="8"/>
  <c r="E1098" i="8"/>
  <c r="E1099" i="8"/>
  <c r="E1100" i="8"/>
  <c r="E1101" i="8"/>
  <c r="E1102" i="8"/>
  <c r="E1103" i="8"/>
  <c r="E1104" i="8"/>
  <c r="E1105" i="8"/>
  <c r="E1106" i="8"/>
  <c r="E1107" i="8"/>
  <c r="E1108" i="8"/>
  <c r="E1109" i="8"/>
  <c r="E1110" i="8"/>
  <c r="E1111" i="8"/>
  <c r="E1112" i="8"/>
  <c r="E1113" i="8"/>
  <c r="E1114" i="8"/>
  <c r="E1115" i="8"/>
  <c r="E1116" i="8"/>
  <c r="E1117" i="8"/>
  <c r="E1118" i="8"/>
  <c r="E1119" i="8"/>
  <c r="E1120" i="8"/>
  <c r="E1121" i="8"/>
  <c r="E1122" i="8"/>
  <c r="E1123" i="8"/>
  <c r="E1124" i="8"/>
  <c r="E1125" i="8"/>
  <c r="E1126" i="8"/>
  <c r="E1127" i="8"/>
  <c r="E1128" i="8"/>
  <c r="E1129" i="8"/>
  <c r="E1130" i="8"/>
  <c r="E1131" i="8"/>
  <c r="E1132" i="8"/>
  <c r="E1133" i="8"/>
  <c r="E1134" i="8"/>
  <c r="E1135" i="8"/>
  <c r="E1136" i="8"/>
  <c r="E1137" i="8"/>
  <c r="E1138" i="8"/>
  <c r="E1139" i="8"/>
  <c r="E1140" i="8"/>
  <c r="E1141" i="8"/>
  <c r="E1142" i="8"/>
  <c r="E1143" i="8"/>
  <c r="E1144" i="8"/>
  <c r="E1145" i="8"/>
  <c r="E1146" i="8"/>
  <c r="E1147" i="8"/>
  <c r="E1148" i="8"/>
  <c r="E1149" i="8"/>
  <c r="E1150" i="8"/>
  <c r="E1151" i="8"/>
  <c r="E1152" i="8"/>
  <c r="E1153" i="8"/>
  <c r="E1154" i="8"/>
  <c r="E1155" i="8"/>
  <c r="E1156" i="8"/>
  <c r="E1157" i="8"/>
  <c r="E1158" i="8"/>
  <c r="E1159" i="8"/>
  <c r="E1160" i="8"/>
  <c r="E1161" i="8"/>
  <c r="E1162" i="8"/>
  <c r="E1163" i="8"/>
  <c r="E1164" i="8"/>
  <c r="E1165" i="8"/>
  <c r="E1166" i="8"/>
  <c r="E1167" i="8"/>
  <c r="E1168" i="8"/>
  <c r="E1169" i="8"/>
  <c r="E1170" i="8"/>
  <c r="E1171" i="8"/>
  <c r="E1172" i="8"/>
  <c r="E1173" i="8"/>
  <c r="E1174" i="8"/>
  <c r="E1175" i="8"/>
  <c r="E1176" i="8"/>
  <c r="E1177" i="8"/>
  <c r="E1178" i="8"/>
  <c r="E1179" i="8"/>
  <c r="E1180" i="8"/>
  <c r="E1181" i="8"/>
  <c r="E1182" i="8"/>
  <c r="E1183" i="8"/>
  <c r="E1184" i="8"/>
  <c r="E1185" i="8"/>
  <c r="E1186" i="8"/>
  <c r="E1187" i="8"/>
  <c r="E1188" i="8"/>
  <c r="E1189" i="8"/>
  <c r="E1190" i="8"/>
  <c r="E1191" i="8"/>
  <c r="E1192" i="8"/>
  <c r="E1193" i="8"/>
  <c r="E1194" i="8"/>
  <c r="E1195" i="8"/>
  <c r="E1196" i="8"/>
  <c r="E1197" i="8"/>
  <c r="E1198" i="8"/>
  <c r="E1199" i="8"/>
  <c r="E1200" i="8"/>
  <c r="E1201" i="8"/>
  <c r="E1202" i="8"/>
  <c r="E1203" i="8"/>
  <c r="E1204" i="8"/>
  <c r="E1205" i="8"/>
  <c r="E1206" i="8"/>
  <c r="E1207" i="8"/>
  <c r="E1208" i="8"/>
  <c r="E1209" i="8"/>
  <c r="E1210" i="8"/>
  <c r="E1211" i="8"/>
  <c r="E1212" i="8"/>
  <c r="E1213" i="8"/>
  <c r="E1214" i="8"/>
  <c r="E1215" i="8"/>
  <c r="E1216" i="8"/>
  <c r="E1217" i="8"/>
  <c r="E1218" i="8"/>
  <c r="E1219" i="8"/>
  <c r="E1220" i="8"/>
  <c r="E1221" i="8"/>
  <c r="E1222" i="8"/>
  <c r="E1223" i="8"/>
  <c r="E1224" i="8"/>
  <c r="E1225" i="8"/>
  <c r="E1226" i="8"/>
  <c r="E1227" i="8"/>
  <c r="E1228" i="8"/>
  <c r="E1229" i="8"/>
  <c r="E1230" i="8"/>
  <c r="E1231" i="8"/>
  <c r="E1232" i="8"/>
  <c r="E1233" i="8"/>
  <c r="E1234" i="8"/>
  <c r="E1235" i="8"/>
  <c r="E1236" i="8"/>
  <c r="E1237" i="8"/>
  <c r="E1238" i="8"/>
  <c r="E1239" i="8"/>
  <c r="E1240" i="8"/>
  <c r="E1241" i="8"/>
  <c r="E1242" i="8"/>
  <c r="E1243" i="8"/>
  <c r="E1244" i="8"/>
  <c r="E1245" i="8"/>
  <c r="E1246" i="8"/>
  <c r="E1247" i="8"/>
  <c r="E1248" i="8"/>
  <c r="E1249" i="8"/>
  <c r="E1250" i="8"/>
  <c r="E1251" i="8"/>
  <c r="E1252" i="8"/>
  <c r="E1253" i="8"/>
  <c r="E1254" i="8"/>
  <c r="E1255" i="8"/>
  <c r="E1256" i="8"/>
  <c r="E1257" i="8"/>
  <c r="E1258" i="8"/>
  <c r="E1259" i="8"/>
  <c r="E1260" i="8"/>
  <c r="E1261" i="8"/>
  <c r="E1262" i="8"/>
  <c r="E1263" i="8"/>
  <c r="E1264" i="8"/>
  <c r="E1265" i="8"/>
  <c r="E1266" i="8"/>
  <c r="E1267" i="8"/>
  <c r="E1268" i="8"/>
  <c r="E1269" i="8"/>
  <c r="E1270" i="8"/>
  <c r="E1271" i="8"/>
  <c r="E1272" i="8"/>
  <c r="E1273" i="8"/>
  <c r="E1274" i="8"/>
  <c r="E1275" i="8"/>
  <c r="E1276" i="8"/>
  <c r="E1277" i="8"/>
  <c r="E1278" i="8"/>
  <c r="E1279" i="8"/>
  <c r="E1280" i="8"/>
  <c r="E1281" i="8"/>
  <c r="E1282" i="8"/>
  <c r="E1283" i="8"/>
  <c r="E1284" i="8"/>
  <c r="E1285" i="8"/>
  <c r="E1286" i="8"/>
  <c r="E1287" i="8"/>
  <c r="E1288" i="8"/>
  <c r="E1289" i="8"/>
  <c r="E1290" i="8"/>
  <c r="E1291" i="8"/>
  <c r="E1292" i="8"/>
  <c r="E1293" i="8"/>
  <c r="E1294" i="8"/>
  <c r="E1295" i="8"/>
  <c r="E1296" i="8"/>
  <c r="E1297" i="8"/>
  <c r="E1298" i="8"/>
  <c r="E1299" i="8"/>
  <c r="E1300" i="8"/>
  <c r="E1301" i="8"/>
  <c r="E1302" i="8"/>
  <c r="E1303" i="8"/>
  <c r="E1304" i="8"/>
  <c r="E1305" i="8"/>
  <c r="E1306" i="8"/>
  <c r="E1307" i="8"/>
  <c r="E1308" i="8"/>
  <c r="E1309" i="8"/>
  <c r="E1310" i="8"/>
  <c r="E1311" i="8"/>
  <c r="E1312" i="8"/>
  <c r="E1313" i="8"/>
  <c r="E1314" i="8"/>
  <c r="E1315" i="8"/>
  <c r="E1316" i="8"/>
  <c r="E1317" i="8"/>
  <c r="E1318" i="8"/>
  <c r="E1319" i="8"/>
  <c r="E1320" i="8"/>
  <c r="E1321" i="8"/>
  <c r="E1322" i="8"/>
  <c r="E1323" i="8"/>
  <c r="E1324" i="8"/>
  <c r="E1325" i="8"/>
  <c r="E1326" i="8"/>
  <c r="E1327" i="8"/>
  <c r="E1328" i="8"/>
  <c r="E1329" i="8"/>
  <c r="E1330" i="8"/>
  <c r="E1331" i="8"/>
  <c r="E1332" i="8"/>
  <c r="E1333" i="8"/>
  <c r="E1334" i="8"/>
  <c r="E1335" i="8"/>
  <c r="E1336" i="8"/>
  <c r="E1337" i="8"/>
  <c r="E1338" i="8"/>
  <c r="E1339" i="8"/>
  <c r="E1340" i="8"/>
  <c r="E1341" i="8"/>
  <c r="E1342" i="8"/>
  <c r="E1343" i="8"/>
  <c r="E1344" i="8"/>
  <c r="E1345" i="8"/>
  <c r="E1346" i="8"/>
  <c r="E1347" i="8"/>
  <c r="E1348" i="8"/>
  <c r="E1349" i="8"/>
  <c r="E1350" i="8"/>
  <c r="E1351" i="8"/>
  <c r="E1352" i="8"/>
  <c r="E1353" i="8"/>
  <c r="E1354" i="8"/>
  <c r="E1355" i="8"/>
  <c r="E1356" i="8"/>
  <c r="E1357" i="8"/>
  <c r="E1358" i="8"/>
  <c r="E1359" i="8"/>
  <c r="E1360" i="8"/>
  <c r="E1361" i="8"/>
  <c r="E1362" i="8"/>
  <c r="E1363" i="8"/>
  <c r="E1364" i="8"/>
  <c r="E1365" i="8"/>
  <c r="E1366" i="8"/>
  <c r="E1367" i="8"/>
  <c r="E1368" i="8"/>
  <c r="E1369" i="8"/>
  <c r="E1370" i="8"/>
  <c r="E1371" i="8"/>
  <c r="E1372" i="8"/>
  <c r="E1373" i="8"/>
  <c r="E1374" i="8"/>
  <c r="E1375" i="8"/>
  <c r="E1376" i="8"/>
  <c r="E1377" i="8"/>
  <c r="E1378" i="8"/>
  <c r="E1379" i="8"/>
  <c r="E1380" i="8"/>
  <c r="E1381" i="8"/>
  <c r="E1382" i="8"/>
  <c r="E1383" i="8"/>
  <c r="E1384" i="8"/>
  <c r="E1385" i="8"/>
  <c r="E1386" i="8"/>
  <c r="E1387" i="8"/>
  <c r="E1388" i="8"/>
  <c r="E1389" i="8"/>
  <c r="E1390" i="8"/>
  <c r="E1391" i="8"/>
  <c r="E1392" i="8"/>
  <c r="E1393" i="8"/>
  <c r="E1394" i="8"/>
  <c r="E1395" i="8"/>
  <c r="E1396" i="8"/>
  <c r="E1397" i="8"/>
  <c r="E1398" i="8"/>
  <c r="E1399" i="8"/>
  <c r="E1400" i="8"/>
  <c r="E1401" i="8"/>
  <c r="E1402" i="8"/>
  <c r="E1403" i="8"/>
  <c r="E1404" i="8"/>
  <c r="E1405" i="8"/>
  <c r="E1406" i="8"/>
  <c r="E1407" i="8"/>
  <c r="E1408" i="8"/>
  <c r="E1409" i="8"/>
  <c r="E1410" i="8"/>
  <c r="E1411" i="8"/>
  <c r="E1412" i="8"/>
  <c r="E1413" i="8"/>
  <c r="E1414" i="8"/>
  <c r="E1415" i="8"/>
  <c r="E1416" i="8"/>
  <c r="E1417" i="8"/>
  <c r="E1418" i="8"/>
  <c r="E1419" i="8"/>
  <c r="E1420" i="8"/>
  <c r="E1421" i="8"/>
  <c r="E1422" i="8"/>
  <c r="E1423" i="8"/>
  <c r="E1424" i="8"/>
  <c r="E1425" i="8"/>
  <c r="E1426" i="8"/>
  <c r="E1427" i="8"/>
  <c r="E1428" i="8"/>
  <c r="E1429" i="8"/>
  <c r="E1430" i="8"/>
  <c r="E1431" i="8"/>
  <c r="E1432" i="8"/>
  <c r="E1433" i="8"/>
  <c r="E1434" i="8"/>
  <c r="E1435" i="8"/>
  <c r="E1436" i="8"/>
  <c r="E1437" i="8"/>
  <c r="E1438" i="8"/>
  <c r="E1439" i="8"/>
  <c r="E1440" i="8"/>
  <c r="E1441" i="8"/>
  <c r="E1442" i="8"/>
  <c r="E1443" i="8"/>
  <c r="E1444" i="8"/>
  <c r="E1445" i="8"/>
  <c r="E1446" i="8"/>
  <c r="E1447" i="8"/>
  <c r="E1448" i="8"/>
  <c r="E1449" i="8"/>
  <c r="E1450" i="8"/>
  <c r="E1451" i="8"/>
  <c r="E1452" i="8"/>
  <c r="E1453" i="8"/>
  <c r="E1454" i="8"/>
  <c r="E1455" i="8"/>
  <c r="E1456" i="8"/>
  <c r="E1457" i="8"/>
  <c r="E1458" i="8"/>
  <c r="E1459" i="8"/>
  <c r="E1460" i="8"/>
  <c r="E1461" i="8"/>
  <c r="E1462" i="8"/>
  <c r="E1463" i="8"/>
  <c r="E1464" i="8"/>
  <c r="E1465" i="8"/>
  <c r="E1466" i="8"/>
  <c r="E1467" i="8"/>
  <c r="E1468" i="8"/>
  <c r="E1469" i="8"/>
  <c r="E1470" i="8"/>
  <c r="E1471" i="8"/>
  <c r="E1472" i="8"/>
  <c r="E1473" i="8"/>
  <c r="E1474" i="8"/>
  <c r="E1475" i="8"/>
  <c r="E1476" i="8"/>
  <c r="E1477" i="8"/>
  <c r="E1478" i="8"/>
  <c r="E1479" i="8"/>
  <c r="E1480" i="8"/>
  <c r="E1481" i="8"/>
  <c r="E1482" i="8"/>
  <c r="E1483" i="8"/>
  <c r="E1484" i="8"/>
  <c r="E1485" i="8"/>
  <c r="E1486" i="8"/>
  <c r="E1487" i="8"/>
  <c r="E1488" i="8"/>
  <c r="E1489" i="8"/>
  <c r="E1490" i="8"/>
  <c r="E1491" i="8"/>
  <c r="E1492" i="8"/>
  <c r="E1493" i="8"/>
  <c r="E1494" i="8"/>
  <c r="E1495" i="8"/>
  <c r="E1496" i="8"/>
  <c r="E1497" i="8"/>
  <c r="E1498" i="8"/>
  <c r="E1499" i="8"/>
  <c r="E1500" i="8"/>
  <c r="E1501" i="8"/>
  <c r="E1502" i="8"/>
  <c r="E1503" i="8"/>
  <c r="E1504" i="8"/>
  <c r="E1505" i="8"/>
  <c r="E1506" i="8"/>
  <c r="E1507" i="8"/>
  <c r="E1508" i="8"/>
  <c r="E1509" i="8"/>
  <c r="E1510" i="8"/>
  <c r="E1511" i="8"/>
  <c r="E1512" i="8"/>
  <c r="E1513" i="8"/>
  <c r="E1514" i="8"/>
  <c r="E1515" i="8"/>
  <c r="E1516" i="8"/>
  <c r="E1517" i="8"/>
  <c r="E1518" i="8"/>
  <c r="E1519" i="8"/>
  <c r="E1520" i="8"/>
  <c r="E1521" i="8"/>
  <c r="E1522" i="8"/>
  <c r="E1523" i="8"/>
  <c r="E1524" i="8"/>
  <c r="E1525" i="8"/>
  <c r="E1526" i="8"/>
  <c r="E1527" i="8"/>
  <c r="E1528" i="8"/>
  <c r="E1529" i="8"/>
  <c r="E1530" i="8"/>
  <c r="E1531" i="8"/>
  <c r="E1532" i="8"/>
  <c r="E1533" i="8"/>
  <c r="E1534" i="8"/>
  <c r="E1535" i="8"/>
  <c r="E1536" i="8"/>
  <c r="E1537" i="8"/>
  <c r="E1538" i="8"/>
  <c r="E1539" i="8"/>
  <c r="E1540" i="8"/>
  <c r="E1541" i="8"/>
  <c r="E1542" i="8"/>
  <c r="E1543" i="8"/>
  <c r="E1544" i="8"/>
  <c r="E1545" i="8"/>
  <c r="E1546" i="8"/>
  <c r="E1547" i="8"/>
  <c r="E1548" i="8"/>
  <c r="E1549" i="8"/>
  <c r="E1550" i="8"/>
  <c r="E1551" i="8"/>
  <c r="E1552" i="8"/>
  <c r="E1553" i="8"/>
  <c r="E1554" i="8"/>
  <c r="E1555" i="8"/>
  <c r="E1556" i="8"/>
  <c r="E1557" i="8"/>
  <c r="E1558" i="8"/>
  <c r="E1559" i="8"/>
  <c r="E1560" i="8"/>
  <c r="E1561" i="8"/>
  <c r="E1562" i="8"/>
  <c r="E1563" i="8"/>
  <c r="E1564" i="8"/>
  <c r="E1565" i="8"/>
  <c r="E1566" i="8"/>
  <c r="E1567" i="8"/>
  <c r="E1568" i="8"/>
  <c r="E1569" i="8"/>
  <c r="E1570" i="8"/>
  <c r="E1571" i="8"/>
  <c r="E1572" i="8"/>
  <c r="E1573" i="8"/>
  <c r="E1574" i="8"/>
  <c r="E1575" i="8"/>
  <c r="E1576" i="8"/>
  <c r="E1577" i="8"/>
  <c r="E1578" i="8"/>
  <c r="E1579" i="8"/>
  <c r="E1580" i="8"/>
  <c r="E1581" i="8"/>
  <c r="E1582" i="8"/>
  <c r="E1583" i="8"/>
  <c r="E1584" i="8"/>
  <c r="E1585" i="8"/>
  <c r="E1586" i="8"/>
  <c r="E1587" i="8"/>
  <c r="E1588" i="8"/>
  <c r="E1589" i="8"/>
  <c r="E1590" i="8"/>
  <c r="E1591" i="8"/>
  <c r="E1592" i="8"/>
  <c r="E1593" i="8"/>
  <c r="E1594" i="8"/>
  <c r="E1595" i="8"/>
  <c r="E1596" i="8"/>
  <c r="E1597" i="8"/>
  <c r="E180" i="5"/>
  <c r="E181" i="5"/>
  <c r="J185" i="3"/>
  <c r="H188" i="3"/>
  <c r="J188" i="3"/>
  <c r="J189" i="3"/>
  <c r="J299" i="3"/>
  <c r="H128" i="3"/>
  <c r="J128" i="3"/>
  <c r="H240" i="3"/>
  <c r="J240" i="3"/>
  <c r="H305" i="3"/>
  <c r="J305" i="3"/>
  <c r="H300" i="3"/>
  <c r="J300" i="3"/>
  <c r="H193" i="3"/>
  <c r="J193" i="3"/>
  <c r="H55" i="3"/>
  <c r="J55" i="3"/>
  <c r="H251" i="3"/>
  <c r="J251" i="3"/>
  <c r="H316" i="3"/>
  <c r="J316" i="3"/>
  <c r="H239" i="3"/>
  <c r="H126" i="3"/>
  <c r="E193" i="5"/>
  <c r="J211" i="3"/>
  <c r="H221" i="3"/>
  <c r="J221" i="3"/>
  <c r="H139" i="3"/>
  <c r="J139" i="3"/>
  <c r="H82" i="3"/>
  <c r="J82" i="3"/>
  <c r="J100" i="3"/>
  <c r="J74" i="3"/>
  <c r="E65" i="5"/>
  <c r="E63" i="5"/>
  <c r="E190" i="5"/>
  <c r="E179" i="5"/>
  <c r="E186" i="5"/>
  <c r="E183" i="5"/>
  <c r="C96" i="5"/>
  <c r="E96" i="5"/>
  <c r="C100" i="5"/>
  <c r="C123" i="5"/>
  <c r="E123" i="5"/>
  <c r="C99" i="5"/>
  <c r="E99" i="5"/>
  <c r="E177" i="5"/>
  <c r="E178" i="5"/>
  <c r="E172" i="5"/>
  <c r="E169" i="5"/>
  <c r="E165" i="5"/>
  <c r="E166" i="5"/>
  <c r="E162" i="5"/>
  <c r="E163" i="5"/>
  <c r="E159" i="5"/>
  <c r="E160" i="5"/>
  <c r="E156" i="5"/>
  <c r="E157" i="5"/>
  <c r="C82" i="5"/>
  <c r="C124" i="5"/>
  <c r="E124" i="5"/>
  <c r="C109" i="5"/>
  <c r="E109" i="5"/>
  <c r="C126" i="5"/>
  <c r="C76" i="5"/>
  <c r="C118" i="5"/>
  <c r="E118" i="5"/>
  <c r="E127" i="5"/>
  <c r="E117" i="5"/>
  <c r="C106" i="5"/>
  <c r="E106" i="5"/>
  <c r="E151" i="5"/>
  <c r="E148" i="5"/>
  <c r="E144" i="5"/>
  <c r="E145" i="5"/>
  <c r="E141" i="5"/>
  <c r="E142" i="5"/>
  <c r="E138" i="5"/>
  <c r="E139" i="5"/>
  <c r="E135" i="5"/>
  <c r="E136" i="5"/>
  <c r="E130" i="5"/>
  <c r="E120" i="5"/>
  <c r="E121" i="5"/>
  <c r="E115" i="5"/>
  <c r="E114" i="5"/>
  <c r="E102" i="5"/>
  <c r="E103" i="5"/>
  <c r="E100" i="5"/>
  <c r="E97" i="5"/>
  <c r="E93" i="5"/>
  <c r="E94" i="5"/>
  <c r="E85" i="5"/>
  <c r="E75" i="5"/>
  <c r="E88" i="5"/>
  <c r="E79" i="5"/>
  <c r="E71" i="5"/>
  <c r="E53" i="5"/>
  <c r="E76" i="5"/>
  <c r="H134" i="3"/>
  <c r="J134" i="3"/>
  <c r="J135" i="3"/>
  <c r="J158" i="3"/>
  <c r="H161" i="3"/>
  <c r="J161" i="3"/>
  <c r="J162" i="3"/>
  <c r="H216" i="3"/>
  <c r="J216" i="3"/>
  <c r="J217" i="3"/>
  <c r="H311" i="3"/>
  <c r="J311" i="3"/>
  <c r="J312" i="3"/>
  <c r="J239" i="3"/>
  <c r="J243" i="3"/>
  <c r="H246" i="3"/>
  <c r="J246" i="3"/>
  <c r="J247" i="3"/>
  <c r="E82" i="5"/>
  <c r="E80" i="5"/>
  <c r="J126" i="3"/>
  <c r="J131" i="3"/>
  <c r="J308" i="3"/>
  <c r="J213" i="3"/>
  <c r="E64" i="5"/>
  <c r="E62" i="5"/>
  <c r="E185" i="5"/>
  <c r="E182" i="5"/>
  <c r="E176" i="5"/>
  <c r="E161" i="5"/>
  <c r="E164" i="5"/>
  <c r="E158" i="5"/>
  <c r="E116" i="5"/>
  <c r="E155" i="5"/>
  <c r="E143" i="5"/>
  <c r="E140" i="5"/>
  <c r="E137" i="5"/>
  <c r="D134" i="5"/>
  <c r="E134" i="5"/>
  <c r="E122" i="5"/>
  <c r="E119" i="5"/>
  <c r="E113" i="5"/>
  <c r="E101" i="5"/>
  <c r="E98" i="5"/>
  <c r="E95" i="5"/>
  <c r="E74" i="5"/>
  <c r="E92" i="5"/>
  <c r="E77" i="5"/>
  <c r="E9" i="8"/>
  <c r="E10" i="8"/>
  <c r="E11" i="8"/>
  <c r="E13" i="8"/>
  <c r="E14" i="8"/>
  <c r="E15" i="8"/>
  <c r="E16" i="8"/>
  <c r="E17" i="8"/>
  <c r="E18" i="8"/>
  <c r="E19" i="8"/>
  <c r="E20" i="8"/>
  <c r="E21" i="8"/>
  <c r="E22" i="8"/>
  <c r="E23" i="8"/>
  <c r="E24" i="8"/>
  <c r="E25" i="8"/>
  <c r="E26" i="8"/>
  <c r="E27" i="8"/>
  <c r="E28" i="8"/>
  <c r="E29" i="8"/>
  <c r="E29" i="9"/>
  <c r="H37" i="3"/>
  <c r="J37" i="3"/>
  <c r="E30" i="9"/>
  <c r="E31" i="9"/>
  <c r="E32" i="9"/>
  <c r="E33" i="9"/>
  <c r="E34" i="9"/>
  <c r="E35" i="9"/>
  <c r="H38" i="3"/>
  <c r="J38" i="3"/>
  <c r="E36" i="9"/>
  <c r="E37" i="9"/>
  <c r="E38" i="9"/>
  <c r="E39" i="9"/>
  <c r="E40" i="9"/>
  <c r="E41" i="9"/>
  <c r="E42" i="9"/>
  <c r="E43" i="9"/>
  <c r="E44" i="9"/>
  <c r="E45" i="9"/>
  <c r="E46" i="9"/>
  <c r="E47" i="9"/>
  <c r="E48" i="9"/>
  <c r="E49" i="9"/>
  <c r="E50" i="9"/>
  <c r="E51" i="9"/>
  <c r="E52" i="9"/>
  <c r="E53" i="9"/>
  <c r="E54" i="9"/>
  <c r="E55" i="9"/>
  <c r="E56" i="9"/>
  <c r="E57" i="9"/>
  <c r="E58" i="9"/>
  <c r="E59" i="9"/>
  <c r="E60" i="9"/>
  <c r="E61" i="9"/>
  <c r="E62" i="9"/>
  <c r="E63" i="9"/>
  <c r="E64" i="9"/>
  <c r="E65" i="9"/>
  <c r="E66" i="9"/>
  <c r="E67" i="9"/>
  <c r="E68" i="9"/>
  <c r="E69" i="9"/>
  <c r="E70" i="9"/>
  <c r="E71" i="9"/>
  <c r="E72" i="9"/>
  <c r="E73" i="9"/>
  <c r="E74" i="9"/>
  <c r="E75" i="9"/>
  <c r="E76" i="9"/>
  <c r="E77" i="9"/>
  <c r="E78" i="9"/>
  <c r="E79" i="9"/>
  <c r="E80" i="9"/>
  <c r="E81" i="9"/>
  <c r="E82" i="9"/>
  <c r="E83" i="9"/>
  <c r="E84" i="9"/>
  <c r="E85" i="9"/>
  <c r="E86" i="9"/>
  <c r="E87" i="9"/>
  <c r="E88" i="9"/>
  <c r="E89" i="9"/>
  <c r="E90" i="9"/>
  <c r="E91" i="9"/>
  <c r="E92" i="9"/>
  <c r="E93" i="9"/>
  <c r="E94" i="9"/>
  <c r="E95" i="9"/>
  <c r="E96" i="9"/>
  <c r="E97" i="9"/>
  <c r="E98" i="9"/>
  <c r="E99" i="9"/>
  <c r="E100" i="9"/>
  <c r="E101" i="9"/>
  <c r="E102" i="9"/>
  <c r="E103" i="9"/>
  <c r="E104" i="9"/>
  <c r="E105" i="9"/>
  <c r="E106" i="9"/>
  <c r="E107" i="9"/>
  <c r="E108" i="9"/>
  <c r="E109" i="9"/>
  <c r="E110" i="9"/>
  <c r="E111" i="9"/>
  <c r="E112" i="9"/>
  <c r="E113" i="9"/>
  <c r="E114" i="9"/>
  <c r="E115" i="9"/>
  <c r="E116" i="9"/>
  <c r="E117" i="9"/>
  <c r="E118" i="9"/>
  <c r="E119" i="9"/>
  <c r="E120" i="9"/>
  <c r="E121" i="9"/>
  <c r="E122" i="9"/>
  <c r="E123" i="9"/>
  <c r="E124" i="9"/>
  <c r="E125" i="9"/>
  <c r="E126" i="9"/>
  <c r="E127" i="9"/>
  <c r="E128" i="9"/>
  <c r="E129" i="9"/>
  <c r="E130" i="9"/>
  <c r="E131" i="9"/>
  <c r="E132" i="9"/>
  <c r="E133" i="9"/>
  <c r="E134" i="9"/>
  <c r="E135" i="9"/>
  <c r="E136" i="9"/>
  <c r="E137" i="9"/>
  <c r="E9" i="9"/>
  <c r="E10" i="9"/>
  <c r="H39" i="3"/>
  <c r="J39" i="3"/>
  <c r="E11" i="9"/>
  <c r="E12" i="9"/>
  <c r="E13" i="9"/>
  <c r="E14" i="9"/>
  <c r="E15" i="9"/>
  <c r="E16" i="9"/>
  <c r="E17" i="9"/>
  <c r="E18" i="9"/>
  <c r="E19" i="9"/>
  <c r="E20" i="9"/>
  <c r="E21" i="9"/>
  <c r="E22" i="9"/>
  <c r="E23" i="9"/>
  <c r="E24" i="9"/>
  <c r="E25" i="9"/>
  <c r="E26" i="9"/>
  <c r="E27" i="9"/>
  <c r="E28" i="9"/>
  <c r="J270" i="3"/>
  <c r="J272" i="3"/>
  <c r="H275" i="3"/>
  <c r="J275" i="3"/>
  <c r="J276" i="3"/>
  <c r="H292" i="3"/>
  <c r="J292" i="3"/>
  <c r="H177" i="3"/>
  <c r="J177" i="3"/>
  <c r="H263" i="3"/>
  <c r="J263" i="3"/>
  <c r="J267" i="3"/>
  <c r="H40" i="3"/>
  <c r="J40" i="3"/>
  <c r="H232" i="3"/>
  <c r="J232" i="3"/>
  <c r="H120" i="3"/>
  <c r="J120" i="3"/>
  <c r="H178" i="3"/>
  <c r="J178" i="3"/>
  <c r="H293" i="3"/>
  <c r="J293" i="3"/>
  <c r="H233" i="3"/>
  <c r="J233" i="3"/>
  <c r="H234" i="3"/>
  <c r="J234" i="3"/>
  <c r="H121" i="3"/>
  <c r="J121" i="3"/>
  <c r="J14" i="3"/>
  <c r="H36" i="3"/>
  <c r="J36" i="3"/>
  <c r="H151" i="3"/>
  <c r="J151" i="3"/>
  <c r="J153" i="3"/>
  <c r="H119" i="3"/>
  <c r="J119" i="3"/>
  <c r="H205" i="3"/>
  <c r="J205" i="3"/>
  <c r="H66" i="3"/>
  <c r="J66" i="3"/>
  <c r="H13" i="3"/>
  <c r="J13" i="3"/>
  <c r="H93" i="3"/>
  <c r="J93" i="3"/>
  <c r="H67" i="3"/>
  <c r="J67" i="3"/>
  <c r="H206" i="3"/>
  <c r="J206" i="3"/>
  <c r="C2" i="9"/>
  <c r="C2" i="8"/>
  <c r="C2" i="5"/>
  <c r="J180" i="3"/>
  <c r="J123" i="3"/>
  <c r="J42" i="3"/>
  <c r="J16" i="3"/>
  <c r="E28" i="5"/>
  <c r="E16" i="26"/>
  <c r="E15" i="26"/>
  <c r="J236" i="3"/>
  <c r="E25" i="5"/>
  <c r="J296" i="3"/>
  <c r="J69" i="3"/>
  <c r="J208" i="3"/>
  <c r="J95" i="3"/>
  <c r="E189" i="5"/>
  <c r="E188" i="5"/>
  <c r="E84" i="5"/>
  <c r="E83" i="5"/>
  <c r="E168" i="5"/>
  <c r="E167" i="5"/>
  <c r="E105" i="5"/>
  <c r="E104" i="5"/>
  <c r="E126" i="5"/>
  <c r="E125" i="5"/>
  <c r="E147" i="5"/>
  <c r="E146" i="5"/>
  <c r="E192" i="5"/>
  <c r="E191" i="5"/>
  <c r="E171" i="5"/>
  <c r="E170" i="5"/>
  <c r="E150" i="5"/>
  <c r="E149" i="5"/>
  <c r="E129" i="5"/>
  <c r="E128" i="5"/>
  <c r="E108" i="5"/>
  <c r="E107" i="5"/>
  <c r="E52" i="5"/>
  <c r="E51" i="5"/>
  <c r="E87" i="5"/>
  <c r="E86" i="5"/>
  <c r="I30" i="26"/>
  <c r="I31" i="26"/>
  <c r="I32" i="26"/>
  <c r="I33" i="26"/>
  <c r="A39" i="26"/>
  <c r="A40" i="26"/>
  <c r="A41" i="26"/>
  <c r="A42" i="26"/>
  <c r="A43" i="26"/>
  <c r="A44" i="26"/>
  <c r="A46" i="26"/>
  <c r="I36" i="26"/>
  <c r="I35" i="26"/>
  <c r="I29" i="26"/>
  <c r="I28" i="26"/>
  <c r="H27" i="26"/>
  <c r="I27" i="26"/>
  <c r="H26" i="26"/>
  <c r="I26" i="26"/>
  <c r="H25" i="26"/>
  <c r="I25" i="26"/>
  <c r="I23" i="26"/>
  <c r="I22" i="26"/>
  <c r="H21" i="26"/>
  <c r="I21" i="26"/>
  <c r="H19" i="26"/>
  <c r="I24" i="26"/>
  <c r="I20" i="26"/>
  <c r="D60" i="5"/>
  <c r="D58" i="5"/>
  <c r="D56" i="5"/>
  <c r="D42" i="5"/>
  <c r="D48" i="5"/>
  <c r="D45" i="5"/>
  <c r="E174" i="5"/>
  <c r="E11" i="5"/>
  <c r="E154" i="5"/>
  <c r="E175" i="5"/>
  <c r="E132" i="5"/>
  <c r="E153" i="5"/>
  <c r="E112" i="5"/>
  <c r="E133" i="5"/>
  <c r="E90" i="5"/>
  <c r="E111" i="5"/>
  <c r="E70" i="5"/>
  <c r="E91" i="5"/>
  <c r="E37" i="5"/>
  <c r="E69" i="5"/>
  <c r="E59" i="5"/>
  <c r="E58" i="5"/>
  <c r="E57" i="5"/>
  <c r="E44" i="5"/>
  <c r="E50" i="5"/>
  <c r="E61" i="5"/>
  <c r="E55" i="5"/>
  <c r="E54" i="5"/>
  <c r="E47" i="5"/>
  <c r="E173" i="5"/>
  <c r="E152" i="5"/>
  <c r="E131" i="5"/>
  <c r="E110" i="5"/>
  <c r="E89" i="5"/>
  <c r="E68" i="5"/>
  <c r="F19" i="26"/>
  <c r="F22" i="5"/>
  <c r="G22" i="5"/>
  <c r="F19" i="5"/>
  <c r="G19" i="5"/>
  <c r="F16" i="5"/>
  <c r="G16" i="5"/>
  <c r="F13" i="5"/>
  <c r="G13" i="5"/>
  <c r="F29" i="5"/>
  <c r="G29" i="5"/>
  <c r="F135" i="5"/>
  <c r="F93" i="5"/>
  <c r="F177" i="5"/>
  <c r="F156" i="5"/>
  <c r="F72" i="5"/>
  <c r="F114" i="5"/>
  <c r="F13" i="26"/>
  <c r="I13" i="26"/>
  <c r="F180" i="5"/>
  <c r="F117" i="5"/>
  <c r="F75" i="5"/>
  <c r="F138" i="5"/>
  <c r="F159" i="5"/>
  <c r="F96" i="5"/>
  <c r="F16" i="26"/>
  <c r="I16" i="26"/>
  <c r="F15" i="26"/>
  <c r="F162" i="5"/>
  <c r="G162" i="5"/>
  <c r="F183" i="5"/>
  <c r="F78" i="5"/>
  <c r="F120" i="5"/>
  <c r="F141" i="5"/>
  <c r="F99" i="5"/>
  <c r="F28" i="5"/>
  <c r="G28" i="5"/>
  <c r="F193" i="5"/>
  <c r="G193" i="5"/>
  <c r="F67" i="5"/>
  <c r="F88" i="5"/>
  <c r="G88" i="5"/>
  <c r="F109" i="5"/>
  <c r="G109" i="5"/>
  <c r="F172" i="5"/>
  <c r="G172" i="5"/>
  <c r="F151" i="5"/>
  <c r="G151" i="5"/>
  <c r="F130" i="5"/>
  <c r="G130" i="5"/>
  <c r="F53" i="5"/>
  <c r="G53" i="5"/>
  <c r="F144" i="5"/>
  <c r="F81" i="5"/>
  <c r="F165" i="5"/>
  <c r="F123" i="5"/>
  <c r="F186" i="5"/>
  <c r="F102" i="5"/>
  <c r="G123" i="5"/>
  <c r="F108" i="5"/>
  <c r="F129" i="5"/>
  <c r="F192" i="5"/>
  <c r="F52" i="5"/>
  <c r="F171" i="5"/>
  <c r="F150" i="5"/>
  <c r="F87" i="5"/>
  <c r="G138" i="5"/>
  <c r="G165" i="5"/>
  <c r="G75" i="5"/>
  <c r="G177" i="5"/>
  <c r="G81" i="5"/>
  <c r="F66" i="5"/>
  <c r="G67" i="5"/>
  <c r="G66" i="5"/>
  <c r="G99" i="5"/>
  <c r="G183" i="5"/>
  <c r="G96" i="5"/>
  <c r="G117" i="5"/>
  <c r="G114" i="5"/>
  <c r="G93" i="5"/>
  <c r="G120" i="5"/>
  <c r="G156" i="5"/>
  <c r="G78" i="5"/>
  <c r="G102" i="5"/>
  <c r="G186" i="5"/>
  <c r="G144" i="5"/>
  <c r="G141" i="5"/>
  <c r="G159" i="5"/>
  <c r="G180" i="5"/>
  <c r="G72" i="5"/>
  <c r="G135" i="5"/>
  <c r="D39" i="5"/>
  <c r="D36" i="5"/>
  <c r="G108" i="5"/>
  <c r="G107" i="5"/>
  <c r="F107" i="5"/>
  <c r="F149" i="5"/>
  <c r="G150" i="5"/>
  <c r="G149" i="5"/>
  <c r="F170" i="5"/>
  <c r="G171" i="5"/>
  <c r="G170" i="5"/>
  <c r="G52" i="5"/>
  <c r="G51" i="5"/>
  <c r="F51" i="5"/>
  <c r="F128" i="5"/>
  <c r="G129" i="5"/>
  <c r="G128" i="5"/>
  <c r="G87" i="5"/>
  <c r="G86" i="5"/>
  <c r="F86" i="5"/>
  <c r="F191" i="5"/>
  <c r="G192" i="5"/>
  <c r="G191" i="5"/>
  <c r="D33" i="5"/>
  <c r="E38" i="5"/>
  <c r="E56" i="5"/>
  <c r="E43" i="5"/>
  <c r="E42" i="5"/>
  <c r="E46" i="5"/>
  <c r="E45" i="5"/>
  <c r="E49" i="5"/>
  <c r="E34" i="5"/>
  <c r="E40" i="5"/>
  <c r="E41" i="5"/>
  <c r="E35" i="5"/>
  <c r="E36" i="5"/>
  <c r="E39" i="5"/>
  <c r="E60" i="5"/>
  <c r="E33" i="5"/>
  <c r="E48" i="5"/>
  <c r="F14" i="26"/>
  <c r="I14" i="26"/>
  <c r="F10" i="5"/>
  <c r="F25" i="5"/>
  <c r="G25" i="5"/>
  <c r="F23" i="5"/>
  <c r="G23" i="5"/>
  <c r="F20" i="5"/>
  <c r="G20" i="5"/>
  <c r="F17" i="5"/>
  <c r="G17" i="5"/>
  <c r="F14" i="5"/>
  <c r="G14" i="5"/>
  <c r="F18" i="26"/>
  <c r="I18" i="26"/>
  <c r="F26" i="5"/>
  <c r="G26" i="5"/>
  <c r="F11" i="5"/>
  <c r="G11" i="5"/>
  <c r="I19" i="26"/>
  <c r="F82" i="5"/>
  <c r="F63" i="5"/>
  <c r="F187" i="5"/>
  <c r="F166" i="5"/>
  <c r="F124" i="5"/>
  <c r="F103" i="5"/>
  <c r="F145" i="5"/>
  <c r="F84" i="5"/>
  <c r="F105" i="5"/>
  <c r="F147" i="5"/>
  <c r="F189" i="5"/>
  <c r="F126" i="5"/>
  <c r="F168" i="5"/>
  <c r="F139" i="5"/>
  <c r="F97" i="5"/>
  <c r="F181" i="5"/>
  <c r="F160" i="5"/>
  <c r="F76" i="5"/>
  <c r="F118" i="5"/>
  <c r="F73" i="5"/>
  <c r="F136" i="5"/>
  <c r="F178" i="5"/>
  <c r="F157" i="5"/>
  <c r="F115" i="5"/>
  <c r="F94" i="5"/>
  <c r="F85" i="5"/>
  <c r="G85" i="5"/>
  <c r="F65" i="5"/>
  <c r="F148" i="5"/>
  <c r="G148" i="5"/>
  <c r="F169" i="5"/>
  <c r="G169" i="5"/>
  <c r="F190" i="5"/>
  <c r="G190" i="5"/>
  <c r="F127" i="5"/>
  <c r="G127" i="5"/>
  <c r="F106" i="5"/>
  <c r="G106" i="5"/>
  <c r="F163" i="5"/>
  <c r="F121" i="5"/>
  <c r="F100" i="5"/>
  <c r="F79" i="5"/>
  <c r="F184" i="5"/>
  <c r="F142" i="5"/>
  <c r="F154" i="5"/>
  <c r="G154" i="5"/>
  <c r="F175" i="5"/>
  <c r="F112" i="5"/>
  <c r="G112" i="5"/>
  <c r="F133" i="5"/>
  <c r="G133" i="5"/>
  <c r="F70" i="5"/>
  <c r="G70" i="5"/>
  <c r="F91" i="5"/>
  <c r="G91" i="5"/>
  <c r="I17" i="26"/>
  <c r="I15" i="26"/>
  <c r="I12" i="26"/>
  <c r="F59" i="5"/>
  <c r="F58" i="5"/>
  <c r="F61" i="5"/>
  <c r="G61" i="5"/>
  <c r="F55" i="5"/>
  <c r="F57" i="5"/>
  <c r="G57" i="5"/>
  <c r="F50" i="5"/>
  <c r="G50" i="5"/>
  <c r="F47" i="5"/>
  <c r="G47" i="5"/>
  <c r="F41" i="5"/>
  <c r="G41" i="5"/>
  <c r="F35" i="5"/>
  <c r="G35" i="5"/>
  <c r="F44" i="5"/>
  <c r="G44" i="5"/>
  <c r="F38" i="5"/>
  <c r="G38" i="5"/>
  <c r="G10" i="5"/>
  <c r="F64" i="5"/>
  <c r="G65" i="5"/>
  <c r="G64" i="5"/>
  <c r="G79" i="5"/>
  <c r="G77" i="5"/>
  <c r="F77" i="5"/>
  <c r="G73" i="5"/>
  <c r="G71" i="5"/>
  <c r="F71" i="5"/>
  <c r="F125" i="5"/>
  <c r="G126" i="5"/>
  <c r="G125" i="5"/>
  <c r="G166" i="5"/>
  <c r="G164" i="5"/>
  <c r="F164" i="5"/>
  <c r="G100" i="5"/>
  <c r="G98" i="5"/>
  <c r="F98" i="5"/>
  <c r="G157" i="5"/>
  <c r="G155" i="5"/>
  <c r="F155" i="5"/>
  <c r="G118" i="5"/>
  <c r="G116" i="5"/>
  <c r="F116" i="5"/>
  <c r="G97" i="5"/>
  <c r="G95" i="5"/>
  <c r="F95" i="5"/>
  <c r="F188" i="5"/>
  <c r="G189" i="5"/>
  <c r="G188" i="5"/>
  <c r="G145" i="5"/>
  <c r="G143" i="5"/>
  <c r="F143" i="5"/>
  <c r="G187" i="5"/>
  <c r="G185" i="5"/>
  <c r="F185" i="5"/>
  <c r="G142" i="5"/>
  <c r="G140" i="5"/>
  <c r="F140" i="5"/>
  <c r="G121" i="5"/>
  <c r="G119" i="5"/>
  <c r="F119" i="5"/>
  <c r="G178" i="5"/>
  <c r="G176" i="5"/>
  <c r="F176" i="5"/>
  <c r="G76" i="5"/>
  <c r="G74" i="5"/>
  <c r="F74" i="5"/>
  <c r="G139" i="5"/>
  <c r="G137" i="5"/>
  <c r="F137" i="5"/>
  <c r="G147" i="5"/>
  <c r="G146" i="5"/>
  <c r="F146" i="5"/>
  <c r="G103" i="5"/>
  <c r="G101" i="5"/>
  <c r="F101" i="5"/>
  <c r="F62" i="5"/>
  <c r="G63" i="5"/>
  <c r="G62" i="5"/>
  <c r="G115" i="5"/>
  <c r="G113" i="5"/>
  <c r="F113" i="5"/>
  <c r="G181" i="5"/>
  <c r="G179" i="5"/>
  <c r="F179" i="5"/>
  <c r="G84" i="5"/>
  <c r="G83" i="5"/>
  <c r="F83" i="5"/>
  <c r="G184" i="5"/>
  <c r="G182" i="5"/>
  <c r="F182" i="5"/>
  <c r="F161" i="5"/>
  <c r="G163" i="5"/>
  <c r="G161" i="5"/>
  <c r="G94" i="5"/>
  <c r="G92" i="5"/>
  <c r="F92" i="5"/>
  <c r="G136" i="5"/>
  <c r="G134" i="5"/>
  <c r="F134" i="5"/>
  <c r="G160" i="5"/>
  <c r="G158" i="5"/>
  <c r="F158" i="5"/>
  <c r="G168" i="5"/>
  <c r="G167" i="5"/>
  <c r="F167" i="5"/>
  <c r="F104" i="5"/>
  <c r="G105" i="5"/>
  <c r="G104" i="5"/>
  <c r="G124" i="5"/>
  <c r="G122" i="5"/>
  <c r="F122" i="5"/>
  <c r="G82" i="5"/>
  <c r="G80" i="5"/>
  <c r="F80" i="5"/>
  <c r="F153" i="5"/>
  <c r="F152" i="5"/>
  <c r="F174" i="5"/>
  <c r="G174" i="5"/>
  <c r="G175" i="5"/>
  <c r="F111" i="5"/>
  <c r="F110" i="5"/>
  <c r="F132" i="5"/>
  <c r="F69" i="5"/>
  <c r="F68" i="5"/>
  <c r="F90" i="5"/>
  <c r="G55" i="5"/>
  <c r="G54" i="5"/>
  <c r="F54" i="5"/>
  <c r="G59" i="5"/>
  <c r="G58" i="5"/>
  <c r="F34" i="5"/>
  <c r="F33" i="5"/>
  <c r="F37" i="5"/>
  <c r="G37" i="5"/>
  <c r="G36" i="5"/>
  <c r="G56" i="5"/>
  <c r="F43" i="5"/>
  <c r="F49" i="5"/>
  <c r="F46" i="5"/>
  <c r="F40" i="5"/>
  <c r="F39" i="5"/>
  <c r="G153" i="5"/>
  <c r="G152" i="5"/>
  <c r="G173" i="5"/>
  <c r="F173" i="5"/>
  <c r="G111" i="5"/>
  <c r="G110" i="5"/>
  <c r="F131" i="5"/>
  <c r="G132" i="5"/>
  <c r="G131" i="5"/>
  <c r="G69" i="5"/>
  <c r="G68" i="5"/>
  <c r="J54" i="3"/>
  <c r="J57" i="3"/>
  <c r="J59" i="3"/>
  <c r="F89" i="5"/>
  <c r="G90" i="5"/>
  <c r="G89" i="5"/>
  <c r="J250" i="3"/>
  <c r="J254" i="3"/>
  <c r="J256" i="3"/>
  <c r="J228" i="3"/>
  <c r="F56" i="5"/>
  <c r="G40" i="5"/>
  <c r="G39" i="5"/>
  <c r="F60" i="5"/>
  <c r="G60" i="5"/>
  <c r="F36" i="5"/>
  <c r="G34" i="5"/>
  <c r="G33" i="5"/>
  <c r="F48" i="5"/>
  <c r="G49" i="5"/>
  <c r="G48" i="5"/>
  <c r="F45" i="5"/>
  <c r="G46" i="5"/>
  <c r="G45" i="5"/>
  <c r="F42" i="5"/>
  <c r="G43" i="5"/>
  <c r="G42" i="5"/>
  <c r="E12" i="1"/>
  <c r="F12" i="1"/>
  <c r="J279" i="3"/>
  <c r="J283" i="3"/>
  <c r="J285" i="3"/>
  <c r="J259" i="3"/>
  <c r="E11" i="1"/>
  <c r="F11" i="1"/>
  <c r="J81" i="3"/>
  <c r="J84" i="3"/>
  <c r="J86" i="3"/>
  <c r="J192" i="3"/>
  <c r="J196" i="3"/>
  <c r="J198" i="3"/>
  <c r="J173" i="3"/>
  <c r="E18" i="1"/>
  <c r="F18" i="1"/>
  <c r="J165" i="3"/>
  <c r="J220" i="3"/>
  <c r="J223" i="3"/>
  <c r="J225" i="3"/>
  <c r="J201" i="3"/>
  <c r="E14" i="1"/>
  <c r="J28" i="3"/>
  <c r="J31" i="3"/>
  <c r="J33" i="3"/>
  <c r="J9" i="3"/>
  <c r="J107" i="3"/>
  <c r="J110" i="3"/>
  <c r="J112" i="3"/>
  <c r="J89" i="3"/>
  <c r="E17" i="1"/>
  <c r="F17" i="1"/>
  <c r="J315" i="3"/>
  <c r="J319" i="3"/>
  <c r="J321" i="3"/>
  <c r="J288" i="3"/>
  <c r="J138" i="3"/>
  <c r="J142" i="3"/>
  <c r="J144" i="3"/>
  <c r="J115" i="3"/>
  <c r="J168" i="3"/>
  <c r="J170" i="3"/>
  <c r="J147" i="3"/>
  <c r="E13" i="1"/>
  <c r="F13" i="1"/>
  <c r="F14" i="1"/>
  <c r="E10" i="1"/>
  <c r="F10" i="1"/>
  <c r="F9" i="1"/>
  <c r="F19" i="1"/>
  <c r="F21" i="1"/>
  <c r="F20" i="1"/>
  <c r="E7" i="26"/>
  <c r="I48" i="26"/>
  <c r="F22" i="1"/>
  <c r="J23" i="26"/>
  <c r="J21" i="26"/>
  <c r="J30" i="26"/>
  <c r="J25" i="26"/>
  <c r="J19" i="26"/>
  <c r="J26" i="26"/>
  <c r="J32" i="26"/>
  <c r="J16" i="26"/>
  <c r="J22" i="26"/>
  <c r="I49" i="26"/>
  <c r="I51" i="26"/>
  <c r="J31" i="26"/>
  <c r="J13" i="26"/>
  <c r="J12" i="26"/>
  <c r="J36" i="26"/>
  <c r="J35" i="26"/>
  <c r="J29" i="26"/>
  <c r="J14" i="26"/>
  <c r="J27" i="26"/>
  <c r="J33" i="26"/>
  <c r="J18" i="26"/>
  <c r="J17" i="26"/>
  <c r="J15" i="26"/>
  <c r="I50" i="26"/>
  <c r="J20" i="26"/>
  <c r="J24" i="26"/>
  <c r="J28" i="26"/>
  <c r="I52" i="26"/>
  <c r="E38" i="26"/>
  <c r="Q21" i="28"/>
  <c r="E43" i="26"/>
  <c r="I43" i="26"/>
  <c r="J43" i="26"/>
  <c r="E45" i="26"/>
  <c r="I45" i="26"/>
  <c r="J45" i="26"/>
  <c r="E39" i="26"/>
  <c r="I39" i="26"/>
  <c r="J39" i="26"/>
  <c r="E42" i="26"/>
  <c r="I42" i="26"/>
  <c r="J42" i="26"/>
  <c r="E46" i="26"/>
  <c r="I46" i="26"/>
  <c r="J46" i="26"/>
  <c r="E44" i="26"/>
  <c r="I44" i="26"/>
  <c r="J44" i="26"/>
  <c r="E41" i="26"/>
  <c r="I41" i="26"/>
  <c r="J41" i="26"/>
  <c r="E40" i="26"/>
  <c r="I40" i="26"/>
  <c r="J40" i="26"/>
  <c r="I38" i="26"/>
  <c r="I37" i="26"/>
  <c r="I47" i="26"/>
  <c r="J47" i="26"/>
  <c r="E9" i="26"/>
  <c r="J38" i="26"/>
  <c r="J37" i="26"/>
</calcChain>
</file>

<file path=xl/sharedStrings.xml><?xml version="1.0" encoding="utf-8"?>
<sst xmlns="http://schemas.openxmlformats.org/spreadsheetml/2006/main" count="6204" uniqueCount="3854">
  <si>
    <t>REPUBLICA DE COLOMBIA</t>
  </si>
  <si>
    <t>PRESUPUESTO GENERAL</t>
  </si>
  <si>
    <t>DESCRIPCIÓN</t>
  </si>
  <si>
    <t>UNID.</t>
  </si>
  <si>
    <t>CANT.</t>
  </si>
  <si>
    <t>PRECIO UNITARIO</t>
  </si>
  <si>
    <t>m2</t>
  </si>
  <si>
    <t>m3</t>
  </si>
  <si>
    <t>kg</t>
  </si>
  <si>
    <t>un</t>
  </si>
  <si>
    <t>ACTIVIDAD</t>
  </si>
  <si>
    <t>UNIDAD</t>
  </si>
  <si>
    <t>DIMENSIONES</t>
  </si>
  <si>
    <t>ELEMENTOS IGUALES</t>
  </si>
  <si>
    <t>CANTIDAD</t>
  </si>
  <si>
    <t>BARRA No.</t>
  </si>
  <si>
    <t>PESO NOMINAL</t>
  </si>
  <si>
    <t>SUBTOTAL</t>
  </si>
  <si>
    <t>TOTAL ACUMULADO</t>
  </si>
  <si>
    <t>Item</t>
  </si>
  <si>
    <t>Descrpción</t>
  </si>
  <si>
    <t>Largo</t>
  </si>
  <si>
    <t>ÍTEM:</t>
  </si>
  <si>
    <t>UNIDAD:</t>
  </si>
  <si>
    <t>REND.</t>
  </si>
  <si>
    <t>V-UNIT.</t>
  </si>
  <si>
    <t>SUB-TOTAL</t>
  </si>
  <si>
    <t>II. MATERIALES EN OBRA</t>
  </si>
  <si>
    <t>III. TRANSPORTES</t>
  </si>
  <si>
    <t>MATERIAL</t>
  </si>
  <si>
    <t>TARIFA</t>
  </si>
  <si>
    <t>IV. MANO DE OBRA</t>
  </si>
  <si>
    <t>PERSONAL</t>
  </si>
  <si>
    <t>TOTAL COSTO DIRECTO</t>
  </si>
  <si>
    <t>VALOR:</t>
  </si>
  <si>
    <t>A</t>
  </si>
  <si>
    <t>%</t>
  </si>
  <si>
    <t>FACTOR PRESTACIONAL</t>
  </si>
  <si>
    <t>SMMLV</t>
  </si>
  <si>
    <t>MANO DE OBRA</t>
  </si>
  <si>
    <t>BASE SALARIAL</t>
  </si>
  <si>
    <t>SALARIO BASICO</t>
  </si>
  <si>
    <t>JORNAL TOTAL DÍA</t>
  </si>
  <si>
    <t>DESCRIPCION</t>
  </si>
  <si>
    <t>CONFORMACIÓN DE CUADRILLAS</t>
  </si>
  <si>
    <t>BASICO</t>
  </si>
  <si>
    <t>PRESTACIONES</t>
  </si>
  <si>
    <t>VR. TOTAL</t>
  </si>
  <si>
    <t>UND.</t>
  </si>
  <si>
    <t>EQUIPOS Y MAQUINARIA</t>
  </si>
  <si>
    <t>hr</t>
  </si>
  <si>
    <t>MATERIALES</t>
  </si>
  <si>
    <t>ANALISIS DE PRECIOS UNITARIOS</t>
  </si>
  <si>
    <t>PRECIO</t>
  </si>
  <si>
    <t>DESCRIPCIÓN:</t>
  </si>
  <si>
    <t>I. EQUIPOS Y MAQUINARIA</t>
  </si>
  <si>
    <t>und</t>
  </si>
  <si>
    <t>m</t>
  </si>
  <si>
    <t>mes</t>
  </si>
  <si>
    <t>gal</t>
  </si>
  <si>
    <t>IMPREVISTOS</t>
  </si>
  <si>
    <t>UTILIDAD</t>
  </si>
  <si>
    <t>No.</t>
  </si>
  <si>
    <t>PERSONAL PROFESIONAL</t>
  </si>
  <si>
    <t>VALOR DE LOS COSTOS DIRECTOS</t>
  </si>
  <si>
    <t>DURACIÓN DE LA EJECUCIÓN DE LA OBRA</t>
  </si>
  <si>
    <t>MESES</t>
  </si>
  <si>
    <t>COSTOS ADMINISTRATIVOS</t>
  </si>
  <si>
    <t xml:space="preserve">CANTIDAD </t>
  </si>
  <si>
    <t>VALOR MENSUAL
$</t>
  </si>
  <si>
    <t>DEDICACIÓN MENSUAL
%</t>
  </si>
  <si>
    <t>VALOR PARCIAL
$</t>
  </si>
  <si>
    <t>% SOBRE COSTOS DIRECTOS</t>
  </si>
  <si>
    <t>Residente de obra</t>
  </si>
  <si>
    <t>GASTOS DE LEGALIZACIÓN CON BASE AL COSTO TOTAL DEL CONTRATO DE OBRA</t>
  </si>
  <si>
    <t>VALOR TOTAL</t>
  </si>
  <si>
    <t>ANALISIS DEL AUI</t>
  </si>
  <si>
    <t>AUI CALCULADO</t>
  </si>
  <si>
    <t>Director de obra</t>
  </si>
  <si>
    <t>PERSONAL TÉCNICO Y NO PROFESIONAL</t>
  </si>
  <si>
    <t>Secretaria</t>
  </si>
  <si>
    <t>Almacenista</t>
  </si>
  <si>
    <t>GASTOS DE OFICINA, PAPELERIA Y OTROS</t>
  </si>
  <si>
    <t>Arriendo de oficina y servicios públicos (incluye comunicaciones)</t>
  </si>
  <si>
    <t>Equipo o alquiler de equipo oficina (incluye muebles y enseres)</t>
  </si>
  <si>
    <t>Papelería, tinta, fotocopias y otros</t>
  </si>
  <si>
    <t>INSTALACIONES PROVISIONALES</t>
  </si>
  <si>
    <t>Campamentos (Incluye arrendamiento de enseres)</t>
  </si>
  <si>
    <t xml:space="preserve">Servicio de energía </t>
  </si>
  <si>
    <t>Servicio de acueducto</t>
  </si>
  <si>
    <t>VALLA INFORMATIVA DEL PROYECTO</t>
  </si>
  <si>
    <t>Suministro, transporte e instalación de Valla de 3,0mt X 2.0mt, incluye desmonte al final de la obra</t>
  </si>
  <si>
    <t>U</t>
  </si>
  <si>
    <t>I</t>
  </si>
  <si>
    <t>TOTAL COSTOS INDIRECTOS</t>
  </si>
  <si>
    <t>Póliza de cumplimiento</t>
  </si>
  <si>
    <t>m³</t>
  </si>
  <si>
    <t>ADMINISTRACIÓN (CALCULADA)</t>
  </si>
  <si>
    <t>ADMINISTRACIÓN (USADA)</t>
  </si>
  <si>
    <t>Póliza de estabilidad de obra</t>
  </si>
  <si>
    <t>Póliza de salarios, prestaciones de servicio e indemnizaciones</t>
  </si>
  <si>
    <t>Póliza de responsabilidad civil</t>
  </si>
  <si>
    <t xml:space="preserve">Estampilla procultura </t>
  </si>
  <si>
    <t>Estampilla pro-adulto mayor</t>
  </si>
  <si>
    <t>Retención contrato de construcción</t>
  </si>
  <si>
    <t xml:space="preserve"> </t>
  </si>
  <si>
    <t>ADMINISTRACIÓN</t>
  </si>
  <si>
    <t xml:space="preserve">VALOR TOTAL PROYECTO </t>
  </si>
  <si>
    <t>TOTAL COSTOS DIRECTOS</t>
  </si>
  <si>
    <t>CALIDAD DE OBRA LABORATORIOS</t>
  </si>
  <si>
    <t>Densidad en el terrreno (Cono de Arena) INV E 161</t>
  </si>
  <si>
    <t>Proctor modificado (compactación) INV E 142</t>
  </si>
  <si>
    <t>Resistencia a la compresión de especímenes cilíndricos INV E 410 y NTC 673</t>
  </si>
  <si>
    <t>Análisis granulométrico de suelos por tamizado INV E 123</t>
  </si>
  <si>
    <t>Límite liquido, limite plástico e índice de plasticidad INV E125 y E126</t>
  </si>
  <si>
    <t>Trabajadora Social</t>
  </si>
  <si>
    <t>ml</t>
  </si>
  <si>
    <t>AREA</t>
  </si>
  <si>
    <t>ANDAMIO METALICO CERTIFICADO, INCLUYE ESCALERILLA CON BARANDAS Y PLATAFORMAS DE TRABAJO</t>
  </si>
  <si>
    <t>BULLDOZER D-5</t>
  </si>
  <si>
    <t>CARROTANQUE DE AGUA 10.000 LTS.</t>
  </si>
  <si>
    <t>CARROTANQUE IRRIGADOR DE ASFALTO</t>
  </si>
  <si>
    <t>COMPACTADOR DE ASFALTO</t>
  </si>
  <si>
    <t>COMPRESOR (BARRIDO Y/O SOPLADO DE LA SUPERFICIE PAVIMENTO)</t>
  </si>
  <si>
    <t>COMPRESOR 2 MARTILLOS (INCLUYE ACPM Y TRANSPORTE)</t>
  </si>
  <si>
    <t xml:space="preserve">CORTADORA INCLUYE DISCO </t>
  </si>
  <si>
    <t>PLUMA  GRUA 250KG CON BALDE</t>
  </si>
  <si>
    <t xml:space="preserve">EQUIPO DE TERMOFUSION </t>
  </si>
  <si>
    <t>EQUIPO HIDROLAVADORA</t>
  </si>
  <si>
    <t>EQUIPO DE TRANSPORTE</t>
  </si>
  <si>
    <t>GRUA CON BRAZO HIDRAULICO</t>
  </si>
  <si>
    <t>MEZCLADORA A GASOLINA 1 SACO</t>
  </si>
  <si>
    <t>MOTONIVELADORA 120 HP.</t>
  </si>
  <si>
    <t>REGLA VIBRATORIA</t>
  </si>
  <si>
    <t>RETIRO DE ESCOMBROS (TRANSPORTE HORIZONTAL, CARGUE Y DESCARGUE).</t>
  </si>
  <si>
    <t>RETROEXCAVADORA SOBRE ORUGAS</t>
  </si>
  <si>
    <t>TALADRO ROTO PERCUTOR</t>
  </si>
  <si>
    <t>TERMINADORA DE ASFALTO</t>
  </si>
  <si>
    <t>VIBRADOR A GASOLINA</t>
  </si>
  <si>
    <t>VIBROCOMPACTADOR DE SUELO</t>
  </si>
  <si>
    <t>VIBROCOMPACTADOR MANUAL SALTARÍN</t>
  </si>
  <si>
    <t>VOLQUETA  6M3 (CARGUE A MANO)</t>
  </si>
  <si>
    <t>VOLQUETA  6M3 (CARGUE MECÁNICO)</t>
  </si>
  <si>
    <t>EQUIPO COLOCACION CONCRETO (BOMBEO)</t>
  </si>
  <si>
    <t>VOLQUETA  6M3 (CARGUE A MANO) RETIRO INTERNO</t>
  </si>
  <si>
    <t>VOLQUETA  6M3 (CARGUE A MECANICO) RETIRO INTERNO</t>
  </si>
  <si>
    <t>CORTADORA DE CONCRETO</t>
  </si>
  <si>
    <t>CORTADORA CON DISCO DIAMANTADO (INCLUYE OPERARIO)</t>
  </si>
  <si>
    <t>DISCO DIAMANTADO DE 14"</t>
  </si>
  <si>
    <t>ALLANADORA MECANICA CON CUCHILLAS</t>
  </si>
  <si>
    <t>MONTACARGA</t>
  </si>
  <si>
    <t>CAMABAJA</t>
  </si>
  <si>
    <t>TABLERO  1.40 X 0,70</t>
  </si>
  <si>
    <t>EQUIPO MANEJO DE AGUAS DIFERENTE A AGUAS RESIDUALES</t>
  </si>
  <si>
    <t>MOTOBOMBA DE 2" A GASOLINA</t>
  </si>
  <si>
    <t>EXPLOSIVOS (INCLUYE PERFORACIÓN, ESTOPINES, CORDON DETONANTE, MECHA LENTA Y DINAMITA)</t>
  </si>
  <si>
    <t>EQUIPOS-HERRAMIENTA /PRUEBA HIDROSTATICA</t>
  </si>
  <si>
    <t>EQUIPOS-HERRAMIENTA P/FUSION DE TUBERIA</t>
  </si>
  <si>
    <t>FUSION TUBERIA SOCKET</t>
  </si>
  <si>
    <t>MATERIALES VARIOS PARA LA MOVILIZACION Y ALINEACION DEL MEDIDOR</t>
  </si>
  <si>
    <t>RETROCARGADORA DE LLANTAS</t>
  </si>
  <si>
    <t xml:space="preserve">EQUIPO DE COMPACTACION </t>
  </si>
  <si>
    <t>RETROEXCAVADORA CARGADORA JD-510</t>
  </si>
  <si>
    <t>COMPRESOR 175 Q 2 MARTILLOS</t>
  </si>
  <si>
    <t>VIBROCOMPACTADOR TIPO RANA</t>
  </si>
  <si>
    <t>CANGURO</t>
  </si>
  <si>
    <t>CILINDRO COMPACTADOR 6 TONELADAS</t>
  </si>
  <si>
    <t>MOTONIVELADORA CAT-12 -F</t>
  </si>
  <si>
    <t>VIBROCOMPACTADOR  TANDEM</t>
  </si>
  <si>
    <t>VIBRADOR</t>
  </si>
  <si>
    <t>CANASTILLA SOPORTE DOVELAS EN HIERRO DE 1/4"</t>
  </si>
  <si>
    <t xml:space="preserve">EQUIPO DE EXCAVACION </t>
  </si>
  <si>
    <t>PLANCHON Y REMOLCADOR</t>
  </si>
  <si>
    <t>OBRA FALSA Y PUNTALES PARA PILOTES</t>
  </si>
  <si>
    <t>MIXER DE 6 M3 CONCRETO PREMEZCLADO</t>
  </si>
  <si>
    <t>ANDAMIOS METALICO CERTIFICADO Y FORMALETA PARA SUPERESTRUCTURA</t>
  </si>
  <si>
    <t>EQUIPO DE SOLDADURA</t>
  </si>
  <si>
    <t>TALADRO DE PERCUCION</t>
  </si>
  <si>
    <t>GATO PARA TENSIONAMIENTO</t>
  </si>
  <si>
    <t>BOMBA PARA INYECTAR LECHADA</t>
  </si>
  <si>
    <t>CUÑAS</t>
  </si>
  <si>
    <t>BLOQUE (GALLETA) PARA POSTENSADO 12 TORONES N° 15 E= 75 MM D=170MM</t>
  </si>
  <si>
    <t>DUCTO METALICO D = 87 MM PARA CLABLE</t>
  </si>
  <si>
    <t>PLACA DE 270MM X270 MM X 40 MM</t>
  </si>
  <si>
    <t>TROMPETA LONG 460 MM D1=118 MM D2 = 87 MM</t>
  </si>
  <si>
    <t>TUBO DE INYECCION</t>
  </si>
  <si>
    <t>RANA COMPACTADORA (INCLUYE COMBUSTIBLE)</t>
  </si>
  <si>
    <t>CARRETA O BUGGY</t>
  </si>
  <si>
    <t>ACARREO CAMIONETA</t>
  </si>
  <si>
    <t>DESTRONCADORA DE PISOS 10HP</t>
  </si>
  <si>
    <t>PULIDORA PISOS</t>
  </si>
  <si>
    <t>BRILLADORA</t>
  </si>
  <si>
    <t>MOTOSIERRA GRANDE</t>
  </si>
  <si>
    <t>EQUIPO DE PERFORACION 6"</t>
  </si>
  <si>
    <t>COMPRESOR</t>
  </si>
  <si>
    <t>ANDAMIO COLGANTE</t>
  </si>
  <si>
    <t>ALQUILER DE MULA</t>
  </si>
  <si>
    <t>VEHICULO DE APOYO DEMARCACION VIAS</t>
  </si>
  <si>
    <t>ESCALERA CERTIFICADA</t>
  </si>
  <si>
    <t>SOPLETE GAS CON GATILLO QUEMADOR 25-35-50MM</t>
  </si>
  <si>
    <t>CAMIONETA ALQUILER</t>
  </si>
  <si>
    <t>EQUIPO DE TRANSPORTE PARA MAQUINARIA PESADA</t>
  </si>
  <si>
    <t>PULIDORA INDUSTRIAL</t>
  </si>
  <si>
    <t>BALDE DE CONSTRUCCIÓN</t>
  </si>
  <si>
    <t xml:space="preserve">CUÑETE </t>
  </si>
  <si>
    <t>MARTILLO HIDRAULICO BOBCAT</t>
  </si>
  <si>
    <t>BARRENO</t>
  </si>
  <si>
    <t>EQUIPO DE PINTURA DE ALTA PRESION</t>
  </si>
  <si>
    <t>EQUIPO DE LIMPIEZA MECANICA</t>
  </si>
  <si>
    <t>CAMILLA MADERA  0.35 X 1.40 M.</t>
  </si>
  <si>
    <t>CAMILLA MADERA  0.70 X 1.40 M.</t>
  </si>
  <si>
    <t>CASETON DE GUADUA 80 X 27 CM. ( PLACA H=0.35 M. )</t>
  </si>
  <si>
    <t>CASETON DE GUADUA 80 X 32 CM. ( PLACA H=0.40 M.)</t>
  </si>
  <si>
    <t>CASETON DE GUADUA 80 X 37 CM. ( PLACA H=0.45 M.)</t>
  </si>
  <si>
    <t>CASETON DE GUADUA 80 X 42 CM. ( PLACA H=0.50 M.)</t>
  </si>
  <si>
    <t xml:space="preserve">CERCHA METALICA L=3 M. </t>
  </si>
  <si>
    <t>FORMALETA ENTREPISOS CON PARAL CORTO DE 1.50 A 2.50 M</t>
  </si>
  <si>
    <t>FORMALETA ENTREPISOS CON PARAL EXTRALARGO DE 3.00 A 4.50 M</t>
  </si>
  <si>
    <t>FORMALETA ENTREPISOS CON PARAL LARGO DE 2.00 A 3.50 M.</t>
  </si>
  <si>
    <t>FORMALETA METALICA - CARA DE CONTACTO</t>
  </si>
  <si>
    <t>FORMALETA SARDINEL DESDE 0.20 HASTA 0.60 M. DE ALTURA POR 2.00 M. DE LONGITUD</t>
  </si>
  <si>
    <t>MORDAZA METALICA</t>
  </si>
  <si>
    <t>PARAL CORTO 1.50 A 2.50 M</t>
  </si>
  <si>
    <t>PARAL EXTRALARGO 3.00 A 4.50 M</t>
  </si>
  <si>
    <t>PARAL LARGO 2.00 A 3.50 M</t>
  </si>
  <si>
    <t xml:space="preserve">FORMALETA TABLEMAC 4MM SUPER T O EQUIVALENTE </t>
  </si>
  <si>
    <t xml:space="preserve">FORMALETA BORDE VIGAS AEREAS INCLUYE PARAL </t>
  </si>
  <si>
    <t>FORMALETA PARA BASE DE CONCRETO</t>
  </si>
  <si>
    <t>FORMALETA METALICA PARA CAMARA CIRCULAR</t>
  </si>
  <si>
    <t>PELDAÑOS  EN 3/4 DE FC=420 MPA INCLUYE PERFORACION Y ANCLAJE</t>
  </si>
  <si>
    <t>FORMALETA METALICA PARA CAISSONS</t>
  </si>
  <si>
    <t>LAMINA  DE SUPER T FORMALETA</t>
  </si>
  <si>
    <t>FORMALETA PARA PILARES DEL PUENTE</t>
  </si>
  <si>
    <t>CERCHA VIGA METALICA</t>
  </si>
  <si>
    <t>ENSAYOS DE RESISTENCIA A COMPRESION</t>
  </si>
  <si>
    <t>ENSAYOS DE GRANULOMETRÍA/PRÓCTOR</t>
  </si>
  <si>
    <t>ENSAYO DE DENSIDAD EN CAMPO</t>
  </si>
  <si>
    <t>DISEÑO DE MEZCLAS</t>
  </si>
  <si>
    <t>FLEXION DE VIGAS DE CONCRETO</t>
  </si>
  <si>
    <t>PERFORACIÓN CON EQUIPO SEMIMECÁNICO</t>
  </si>
  <si>
    <t>CORTE DIRECTO UU</t>
  </si>
  <si>
    <t>COMPRESION INCONFINADA DE MUESTRAS</t>
  </si>
  <si>
    <t>CLASIFICACION DEL SUELO</t>
  </si>
  <si>
    <t>ALQUILER DE BODEGA PARA CAMPAMENTO</t>
  </si>
  <si>
    <t>CONTENEDOR 24 PIES</t>
  </si>
  <si>
    <t>EQUIPO BASICO ( CONSTRUCCIÓN )</t>
  </si>
  <si>
    <t>EQUIPO BASICO ( HERRAMIENTA MENOR )</t>
  </si>
  <si>
    <t>dia</t>
  </si>
  <si>
    <t>vje</t>
  </si>
  <si>
    <t>tiro</t>
  </si>
  <si>
    <t>ACERO 60.000 PSI (Incluye alambre negro y figuración )</t>
  </si>
  <si>
    <t>CONCRETO 1500 psi - 10.5 Mpa</t>
  </si>
  <si>
    <t>CONCRETO 2000 psi - 14 Mpa</t>
  </si>
  <si>
    <t>CONCRETO 2500 psi - 17.5 Mpa</t>
  </si>
  <si>
    <t>CONCRETO 3000 psi - 21 Mpa</t>
  </si>
  <si>
    <t>CONCRETO 3500 psi - 24.5 Mpa</t>
  </si>
  <si>
    <t>CONCRETO 4000 psi - 28 Mpa</t>
  </si>
  <si>
    <t>CONCRETO 1500 psi - 10.5 Mpa Impermeabilizado</t>
  </si>
  <si>
    <t>CONCRETO 2000 psi - 14 Mpa Impermeabilizado</t>
  </si>
  <si>
    <t>CONCRETO 2500 psi - 17.5 Mpa Impermeabilizado</t>
  </si>
  <si>
    <t>CONCRETO 3000 psi - 21 Mpa Impermeabilizado</t>
  </si>
  <si>
    <t>CONCRETO 3500 psi - 24.5 Mpa Impermeabilizado</t>
  </si>
  <si>
    <t>CONCRETO 4000 psi - 28 Mpa Impermeabilizado</t>
  </si>
  <si>
    <t>CONCRETO MR 41 kg/cm2</t>
  </si>
  <si>
    <t>CONCRETO MR 42 kg/cm2</t>
  </si>
  <si>
    <t>CONCRETO MR 45 kg/cm2</t>
  </si>
  <si>
    <t>CONCRETO 5000 psi - 35 Mpa Impermeabilizado</t>
  </si>
  <si>
    <t>CONCRETO 5000 psi - 35 Mpa</t>
  </si>
  <si>
    <t>MORTERO 1:2</t>
  </si>
  <si>
    <t>SUMINISTRO, TRANSPORTE E INSTALACION DE MORTERO 1:3</t>
  </si>
  <si>
    <t>MORTERO 1:4</t>
  </si>
  <si>
    <t>MORTERO 1:5</t>
  </si>
  <si>
    <t>ACERO 37.000 PSI</t>
  </si>
  <si>
    <t>ACERO 60.000 PSI</t>
  </si>
  <si>
    <t>ALAMBRE NEGRO NO. 18</t>
  </si>
  <si>
    <t xml:space="preserve">GRAFIL 5.5 MM </t>
  </si>
  <si>
    <t>MALLA ELECTROSOLDADA H-084  R-2.1  4 MM  15 X 25 CM.</t>
  </si>
  <si>
    <t>MALLA ELECTROSOLDADA M-084  Q-2  4 MM  15 X 15 CM.</t>
  </si>
  <si>
    <t>MALLA ELECTROSOLDADA M-106  Q-3  4.5 MM 15 X 15 CM.</t>
  </si>
  <si>
    <t>MALLA ELECTROSOLDADA M-131  Q-3.1  5.0 MM 15 X 15 CM.</t>
  </si>
  <si>
    <t xml:space="preserve">MALLA ELECTROSOLDADA M-159  Q-4  5.5 MM 15 X 15 CM. </t>
  </si>
  <si>
    <t>MALLA ELECTROSOLDADA M-188. Q-5  6.0MM  15 X 15CM.</t>
  </si>
  <si>
    <t>MALLA ELECTROSOLDADA M-221  Q-6  6.5 MM  15 X 15 CM.</t>
  </si>
  <si>
    <t>MALLA ELECTROSOLDADA M-257  Φ 7,0MM C/.15M EN AMBOS SENTIDOS</t>
  </si>
  <si>
    <t xml:space="preserve">VARILLA LISA 5/8" </t>
  </si>
  <si>
    <t xml:space="preserve">VARILLA LISA 3/8" </t>
  </si>
  <si>
    <t xml:space="preserve">VARILLA LISA 1/2" </t>
  </si>
  <si>
    <t xml:space="preserve">CONECTORES EN LAMINA </t>
  </si>
  <si>
    <t>BARRAS CORRUGADAS W60X6M D: 1/4"</t>
  </si>
  <si>
    <t>BARRAS CORRUGADAS W60X6M D: 8.5 MM</t>
  </si>
  <si>
    <t>BARRAS CORRUGADAS W60X6M D: 9MM</t>
  </si>
  <si>
    <t>BARRAS CORRUGADAS W60X6M D: 3/8"</t>
  </si>
  <si>
    <t>GANCHO DE AGARRE DE 5/8" DE FY 420 MPA</t>
  </si>
  <si>
    <t>ESCALONES EN 3/8 DE FY 420 MPA</t>
  </si>
  <si>
    <t>MARCO REJA DE VARILLA 1" A.R/ ANGULO/PLATINA</t>
  </si>
  <si>
    <t>ARO-TAPA HD DE 0,60 M SELLO ELASTICO- LLAVE-ANTIRUIDO</t>
  </si>
  <si>
    <t>ARO-TAPA HD DE 0,58 M SELLO ELASTICO- LLAVE-ANTIRUIDO</t>
  </si>
  <si>
    <t>TAPA D 0.58 M EN POLIPROPILENO RECICLADO Y ARO EN HF</t>
  </si>
  <si>
    <t>HIERRO LISO (DOVELAS)</t>
  </si>
  <si>
    <t>ANCLAJES 1/2" X 8" (INCLUYE PERFORACIÓN Y ADHESIVO EPÓXICO)</t>
  </si>
  <si>
    <t>CABLE 1/2" x 3 - ALTA RESISTENCIA</t>
  </si>
  <si>
    <t>ALAMBRE DE PUA X 350 MTS CL 12</t>
  </si>
  <si>
    <t xml:space="preserve">ARENA DE PEÑA </t>
  </si>
  <si>
    <t>ARENA LAVADA DE RIO</t>
  </si>
  <si>
    <t>ARENA GRUESA</t>
  </si>
  <si>
    <t>GRAVILLA COMUN DE RIO</t>
  </si>
  <si>
    <t>GRAVILLA FINA 1/2"</t>
  </si>
  <si>
    <t>MATERIAL SELECCIONADO DE 4"</t>
  </si>
  <si>
    <t>PIEDRA MEDIA ZONGA</t>
  </si>
  <si>
    <t>PIEDRA DE MANO</t>
  </si>
  <si>
    <t>BASE GRANULAR B-200 NORMA INVIAS</t>
  </si>
  <si>
    <t>BASE GRANULAR B-400 NORMA INVIAS</t>
  </si>
  <si>
    <t>BASE GRANULAR B-600 NORMA INVIAS</t>
  </si>
  <si>
    <t>BASE GRANULAR BG-1  NORMA INVIAS</t>
  </si>
  <si>
    <t>SUB BASE GRANULAR SBG-1 NORMA INVIAS</t>
  </si>
  <si>
    <t>SUB BASE GRANULAR SBG-4 NORMA INVIAS</t>
  </si>
  <si>
    <t>AGUA M3</t>
  </si>
  <si>
    <t>MATERIAL COMÚN DE CANTERA DE PRÉSTAMO EN SITIO DE TRANSPORTE/INSTALACIÓN EN OBRA</t>
  </si>
  <si>
    <t>MATERIAL DE PRESTAMO CARGADO Y PUESTO EN OBRA</t>
  </si>
  <si>
    <t>PIEDRA FILTRO</t>
  </si>
  <si>
    <t>AGUA LITRO</t>
  </si>
  <si>
    <t>AFIRMADO NORMA INVIAS</t>
  </si>
  <si>
    <t>ARENA LIMPIA SIN SOBRETAMAÑOS</t>
  </si>
  <si>
    <t>SUCIO DE RIO PARA AFIRMADOS</t>
  </si>
  <si>
    <t>ACCESORIOS DE CONEXION POR ENCIMA PARA SANITARIO TIPO INSTITUCIONAL ELONGADO TIPO TOTO REF. TCDS O SIMILAR</t>
  </si>
  <si>
    <t>ACCESORIOS DE CONEXION POSTERIOR PARA SANITARIOS MARCA A&amp;A Y MANCESA</t>
  </si>
  <si>
    <t>ACCESORIOS PARA CONECTAR VÁLVULA ORINAL MEDIANO TIPO DOCOL REF. 4 AA TCDO1 O SIMILAR</t>
  </si>
  <si>
    <t>BOTON ANTIVANDALICO CON PALANCA PARA MINUSVALIDO METÁLICO CROMADO PARA ACCIONAR VÁLVULA DE DESCARGA TIPO DOCOL REF. 4 AA 0184906 O SIMILAR.</t>
  </si>
  <si>
    <t>BOTON ANTIVANDALICO METÁLICO CROMADO PARA ACCIONAR VÁLVULA DE DESCARGA TIPO DOCOL REF. 4 AA 01505006 O SIMILAR.</t>
  </si>
  <si>
    <t>CEPILLERO EN PORCELANA TIPO ELITE DE CORONA REF. 06150100-1 O SIMILAR.</t>
  </si>
  <si>
    <t>CEPILLERO EN PORCELANA TIPO ESPACIO DE CORONA REF. 04250100-1 O SIMILAR.</t>
  </si>
  <si>
    <t>COMBO TIPO ACUACER COLOR BLANCO REF. 92639100K DE CORONA O SIMILAR (INCLUYE SANITARIO ACUACER CON TAPA Y TANQUE, LAVAMANOS DE COLGAR ACUACER CON SIFÓN BOTELLA Y DESAGUE SENCILLO, GRIFERÍA PISCIS, GRAPAS).</t>
  </si>
  <si>
    <t>COMBO TIPO AVANTI COLOR BLANCO REF. 30336100K DE CORONA O SIMILAR (INCLUYE SANITARIO AVANTI CON TAPA Y TANQUE, LAVAMANOS DE PEDESTAL AVANTI).</t>
  </si>
  <si>
    <t>CONJUNTO GRIFERIA LAVAMANOS CROMADA 8" GALAXIA TIPO GRIVAL  O SIMILAR ( MEZCLADOR CIERRE COMPRESIÓN, DESAGUE AUTOMATICO, SIFÓN BOTELLA, GRAPAS 2 UND.</t>
  </si>
  <si>
    <t>GRIFERÍA LAVAMANOS ANTIVANDÁLICO CON PISO EXPUESTO REF:701310001 CORONA O SIMILAR</t>
  </si>
  <si>
    <t>CONJUNTO GRIFERIA LAVAMANOS PRYSMA 4" CROMO TIPO GRIVAL REF. 54130 O SIMILAR (INCLUYE DESAGUE, SIFÓN BOTELLA Y GRAPAS).</t>
  </si>
  <si>
    <t>CONJUNTO SANITARIO TIPO ACUACER COLOR BLANCO REF. 30038100-1 DE CORONA O SIMILAR (INCLUYE SANITARIO, TAPA, TANQUE, GRIFERIA, ACCESORIOS DE CONEXIÓN E INSTALACIÓN.)</t>
  </si>
  <si>
    <t>CONJUNTO SANITARIO TIPO MONTECARLO ELONGADO COLOR BLANCO REF. 02641100-1 DE CORONA O SIMILAR (INCLUYE SANITARIO ONE PIECE, TAPA, GRIFERIA, ACCESORIOS DE CONEXIÓN E INSTALACIÓN.)</t>
  </si>
  <si>
    <t>SANITARIO TIPO ERIE  DE COLGAR BAJO CONSUMO TIPO PUSH ANTIVANDÁLICO COLOR BLANCO, COLGADO AL MURO CON SIFÓN OCULTO CORONA O SIMILAR, CORONA O SIMILAR</t>
  </si>
  <si>
    <t>CONJUNTO SANITARIO TIPO MONTECARLO REDONDO COLOR BLANCO REF. 02618100-1 DE CORONA O SIMILAR (INCLUYE SANITARIO ONE PIECE, TAPA, GRIFERIA, ACCESORIOS DE CONEXIÓN E INSTALACIÓN.)</t>
  </si>
  <si>
    <t>DUCHA MEZCLADORA CROMADA 8" TIPO GALAXIA DE GRIVAL SIN SALIDA BAÑERA REF. 50400001 O SIMILAR (INCLUYE UNIVERSAL, MEZCLADOR Y REGADERA)</t>
  </si>
  <si>
    <t>DUCHA ANTIVANDÁLICA CON REGADERA TUBULAR REF: 754000001 CORONA O SIMILAR</t>
  </si>
  <si>
    <t>DUCHA SENCILLA GALAXIA REF. 50430001 TIPO GRIVAL O SIMILAR. (INCLUYE UNIVERSAL Y REGADERA)</t>
  </si>
  <si>
    <t>GANCHOS  EN PORCELANA TIPO ELITE REF. 06170100-1 DE CORONA O SIMILAR. (JUEGO DE 2 UND)</t>
  </si>
  <si>
    <t>GANCHOS  EN PORCELANA TIPO ESPACIO REF. 04270100-1 DE CORONA O SIMILAR. (JUEGO DE 2 UND)</t>
  </si>
  <si>
    <t>JABONERA DUCHA EN PORCELANA TIPO ELITE REF. 06110100-1 DE CORONA O SIMILAR.</t>
  </si>
  <si>
    <t>JABONERA DUCHA EN PORCELANA TIPO ESPACIO REF. 04210100-1 DE CORONA O SIMILAR.</t>
  </si>
  <si>
    <t>JABONERA LAVAMANOS EN PORCELANA TIPO ELITE REF. 06130100-1 DE CORONA O SIMILAR.</t>
  </si>
  <si>
    <t>JABONERA LAVAMANOS EN PORCELANA TIPO ESPACIO REF. 04230100-1 DE CORONA O SIMILAR.</t>
  </si>
  <si>
    <t>JUEGO INCRUSTACIONES X 6 UND TIPO ELITE PORCELANA DE CORONA REF.06610100-1 O SIMILAR (PAPELERA, JABONERA LAVAMANOS, 2 GANCHOS, CEPILLERA, JABONERA DUCHA Y TOALLERO).</t>
  </si>
  <si>
    <t>JUEGO INCRUSTACIONES X 4 UND TIPO PORCELANA DE CORONA-1 O SIMILAR (JABONERA LAVAMANOS, 2 GANCHOS, CEPILLERA, JABONERA DUCHA Y TOALLERO).</t>
  </si>
  <si>
    <t>JUEGO INCRUSTACIONES X 6 UND TIPO ESPACIO PORCELANA DE CORONA REF.04400100-1 O SIMILAR (PAPELERA, JABONERA LAVAMANOS, 2 GANCHOS, CEPILLERA, JABONERA DUCHA Y TOALLERO).</t>
  </si>
  <si>
    <t>KIT GRIFERIA LAVAPLATOS SENCILLO GALAXIA CROMO REF. 50960 GRIVAL O SIMILAR (INCLUYE SIFON EN P, CANASTILLA 4" Y GRIVALFLEX)</t>
  </si>
  <si>
    <t>LAVAMANOS SOBREPONER LINEA MARSELLA COLOR BLANCO DE CORONA REF. .13011000 O SIMILAR.</t>
  </si>
  <si>
    <t>LAVAMANOS SOBREPONER LINEA STILO COLOR BLANCO DE CORONA REF. 072591001 O SIMILAR.</t>
  </si>
  <si>
    <t>LAVAMANOS NOVARA DE SOBREPONER (INCLUYE ACCESORIOS) TIPO CORONA  O SIMILAR.</t>
  </si>
  <si>
    <t>LAVAPLATOS DE EMPOTRAR DOBLE EN ACERO INOXIDABLE - TIPO SOCODA O SIMILAR - DIMENSIONES 81 X 51 CM.</t>
  </si>
  <si>
    <t>LAVAPLATOS DE EMPOTRAR EN ACERO INOXIDABLE - TIPO SOCODA O SIMILAR - DIMENSIONES 45 X 49 CM.</t>
  </si>
  <si>
    <t>MUEBLE ABIERTO PARA TAZA INSTITUCIONAL ELONGADA TIPO TOTO COLOR BLANCO REF. 5 AA SC534 O SIMILAR.</t>
  </si>
  <si>
    <t xml:space="preserve">ORINAL MEDIANO DE COLGAR CON DESCARGA Y SIFÓN EN PORCELANA COLOR BLANCO LINEA POLO IMPORTADO TIPO ACCESORIOS Y ACABADOS REF. 27 AA 590101 O SIMILAR. </t>
  </si>
  <si>
    <t xml:space="preserve">ORINAL MEDIANO DE COLGAR LÍNEA SANTA FÉ EN PORCELANA COLOR BLANCO TIPO CORONA REF. 00401100-1 O SIMILAR. </t>
  </si>
  <si>
    <t xml:space="preserve">ORINAL TIPO GOTTA BAJO CONSUMO 0,5 LPF SIFON OCULTO TIPO + GRIFERIA TIPO PUSH ANTIVANDALICA,  CORONA O SIMILAR </t>
  </si>
  <si>
    <t>PAPELERA EN PORCELANA TIPO ELITE REF. 06140100-1 DE CORONA O SIMILAR.</t>
  </si>
  <si>
    <t>PAPELERA EN PORCELANA TIPO ESPACIO REF. 04240100-1 TIPO CORONA O SIMILAR.</t>
  </si>
  <si>
    <t>SANITARIO PARA DISCAPACITADO ELONGADO SIN ASIENTO COLOR BLANCO DE CONEXIÓN POR ENCIMA LINEA ADRIATICA DE CORONA REF. 21 AA 1318 O SIMILAR.</t>
  </si>
  <si>
    <t>SANITARIO TIPO INSTITUCIONAL BAJO CONSUMO 1.6 LITROS POR DESCARGA, COLOR BLANCO PARA CONEXIÓN POR DETRÁS, NO INCLUYE MUEBLE  MANCESA REF 21-AA-41</t>
  </si>
  <si>
    <t>SECADOR ELECTRICO PARA MANOS LIBRES EN ACERO INOXIDABLE 304 SATINADO TIPO ACCESORIOS &amp; ACABADOS REF. 1 AA 1318 O SIMILAR.</t>
  </si>
  <si>
    <t>SIFON P PARA ORINAL SANTA FÉ TIPO GRIVAL REF.. 93301 O SIMILAR</t>
  </si>
  <si>
    <t>TOALLERO EN PORCELANA TIPO ELITE REF. 09190100-1 DE CORONA O SIMILAR.</t>
  </si>
  <si>
    <t>TOALLERO EN PORCELANA TIPO ESPACIO REF. 04290100-1 DE CORONA O SIMILAR.</t>
  </si>
  <si>
    <t>VALVULA ANTIVANDALICA  PARA ORINAL TIPO DOCOL REF. 4 AA 17015106 O SIMILAR.</t>
  </si>
  <si>
    <t>VALVULA ANTIVANDALICA PARA SANITARIO ALTA PRESION TIPO DOCOL REF. 4 AA 01051300 O SIMILAR.</t>
  </si>
  <si>
    <t>VALVULA ANTIVANDALICA PARA SANITARIO BAJA PRESION TIPO DOCOL REF. 4 AA 01021500 O SIMILAR.</t>
  </si>
  <si>
    <t>DISPENSADOR PARA JABON LIQUIDO MARCA A&amp;A CUERPO EN ACERO INOXIDABLE CAPACIDAD 1.2 LITROS. REF 8-AA-600</t>
  </si>
  <si>
    <t>DISPENSADOR PARA JABON LIQUIDO PARA INSTALAR EN MESON PICO EN ACERO INOXIDABLE TIPO 304 DE 6* DE LARGO GIRATORIO, TANQUE Y VASTAGO EN ABS DE INGENIERIA, CAP. 1 LITRO, MARCA BOBRICK REF. 3AA-8226</t>
  </si>
  <si>
    <t>SECADOR ELECTRICO PARA MANOS TIPO MANOS LIBRES, CARCAZA OVALADA METALICA ACERO INOXIDABLE 304 SARTINADO CALIBRE REF AA -1800SRA 1.2MM MOTOR SIN ESCOBILLAS, RANGO DE DETENCION DEL SENSOR AJUSTABLE DE 10 A 30 CMS APAGADO AUTOMATICO DESPUES DE 2 MINUTOS DE USO CONTINUO. MARCA A&amp;A REF AA -1800SRA</t>
  </si>
  <si>
    <t xml:space="preserve">SECADOR PARA MANOS, MANOS LIBRES CARCAZA ACERO INOXIDABLE BRILLANTE, RANGO DE DETENCION DE 10 A 30 CMS AJUSTABLE, VELOCIDAD DE SALIDA DE AIRE AJUSTABLE DE 75 A 100 M/S. LUZ DEL SENSOR DE DETENCION COLOR AZUL. MEDIDAS 205 MM WX287 MMH X 180 MM D. MARCA A&amp;A REF 1-AA-JA04   </t>
  </si>
  <si>
    <t xml:space="preserve">PROTECTOR PARA PAPEL HIGIENICO DE SOBREPONER EN LA PARED EN ACERO INOXIDABLE 304 SATINADO, PARA ROLLO DE 200/400 MTS CERRADURA CON LLAVE, IMPORTADO MARCA A&amp;A. </t>
  </si>
  <si>
    <t>BARRA DE SEGURIDAD DE PARED A PISO EN ACERO INOXIDABLE SATINADO CON TORNILLOS ESCONDIDOS PARA INSTALAR DERECHA A IZQUIERDA MARCA A &amp;A REF. 8-AA-506</t>
  </si>
  <si>
    <t>BARRA DE SEGURIDAD EN ACERO INOXIDABLE SATINADO CON TORNILLOS ESCONDIDOS PARA INSTALAR EN SANITARIO SIN TANQUE MARCA A&amp;A REF 8-AA-808</t>
  </si>
  <si>
    <t>PERCHA SENCILLA EN ACERO INOXIDABLE MARCA A&amp;A REF 8-AA210B</t>
  </si>
  <si>
    <t>PERCHA SENCILLA EN ACERO INOXIDABLE MARCA A&amp;A REF 8-AA211B</t>
  </si>
  <si>
    <t>LAVAMANOS SOBREPONER LINEA MANANTIAL DUO Color blanco Tipo Corona o similar (Incluye sifon botella, desague sencillo y accesorios de conexión e instalacion)</t>
  </si>
  <si>
    <t>SANITARIO LINEA INFANTIL COMPLETO CON FLUITMASTER Y VALVULA DE REGULACION SANITARIA</t>
  </si>
  <si>
    <t>FLUITMASTER  PARA SANITARIO</t>
  </si>
  <si>
    <t>LAVAPLATOS SOCODA 80*51 DOBLE POCETA,MEZCLADOR PISCIS DE LAVAPLATOS,KIT DE CANASTILLA Y SIFÓN</t>
  </si>
  <si>
    <t>LAVAPLATOS SOCODA 60*40,MEZCLADOR PISCIS DE LAVAPLATOS,KIT CANASTILLA Y SIFÓN</t>
  </si>
  <si>
    <t>LAVAPLATOS SOCODA 1.00*51,MEZCLADOR PISCIS DE LAVAPALTOS,KIT DE CANASTILLA Y SIFÓN</t>
  </si>
  <si>
    <t>FACHADA FLOTANTE EN ALUMINIO  ANODIZADO VIDRIO ARQUITECTÓNICO 5 MM Y PERFILERÍA ALUMINIO PROYECTANTE TIPO VP 3831. INCLUYE EL SUMINISTRO DE TODOS LOS ACCESORIOS REQUERIDOS PARA EL CORRECTO MONTAJE, ASI COMO EL SUMINISTRO E INSTALACIÓN DE LA SILICONA QUE SEA REQUERIDA PARA GARANTIZAR UNA PERFECTA INSTALACIÓN. SEGUN DETALLE. (SUMINISTRO E INSTALACIÓN).</t>
  </si>
  <si>
    <t>MARQUESINA EN VIDRIO TEMPLADO 10 MM.  INCLUYE VIDRIO TEMPLADO, PERFILERIA EN ALUMINIO, SILICONA GOTERO, PEGUE, ELEMENTOS DE FIJACIÓN, ASI COMO EL SUMINISTRO DE TODOS LOS ACCESORIOS REQUERIDOS PARA EL CORRECTO MONTAJE Y TODA LA SILICONA QUE SEA REQUERIDA PARA GARANTIZAR UNA PERFECTA INSTALACIÓN. SEGUN DETALLE. (SUMINISTRO E INSTALACIÓN).</t>
  </si>
  <si>
    <t>PUERTA DOBLE EN VIDRIO TEMPLADO 10 MM CON ZOCALO EN ALUMINIO DE PIVOTE Y PELICULA TIPO SANT BLASTING, CON CERRADURAS Y MANIJAS. INCLUYE EL SUMINISTRO DE TODOS LOS ACCESORIOS REQUERIDOS PARA EL CORRECTO MONTAJE. SEGUN DETALLE.</t>
  </si>
  <si>
    <t>PUERTA DOBLE EN VIDRIO TEMPLADO 10 MM CON ZOCALO EN ALUMINIO DE PIVOTE, CON CERRADURAS Y MANIJAS. INCLUYE EL SUMINISTRO DE TODOS LOS ACCESORIOS REQUERIDOS PARA EL CORRECTO MONTAJE. SEGUN DETALLE</t>
  </si>
  <si>
    <t>PUERTA DOBLE VIDRIO TEMPLADO 10 MM CON ZOCALO EN ALUMINIO CON BISAGRAS DE PISO NEUMATICAS Y PELICULA TIPO SANT BLASTING, CON CERRADURAS Y MANIJAS. INCLUYE EL SUMINISTRO DE TODOS LOS ACCESORIOS REQUERIDOS PARA EL CORRECTO MONTAJE. SEGUN DETALLE. (SUMINISTRO E INSTALACIÓN).</t>
  </si>
  <si>
    <t>PUERTA DOBLE VIDRIO TEMPLADO 10 MM CON ZOCALO EN ALUMINIO CON BISAGRAS DE PISO NEUMATICAS, CON CERRADURAS Y MANIJAS. INCLUYE EL SUMINISTRO DE TODOS LOS ACCESORIOS REQUERIDOS PARA EL CORRECTO MONTAJE. SEGUN DETALLE. (SUMINISTRO E INSTALACIÓN).</t>
  </si>
  <si>
    <t>PUERTA DUCHA ACRILICO (INCLUYE MARCO EN ALUMINIO ANODIZADO, PASADOR Y TOALLERO) A TODO COSTO</t>
  </si>
  <si>
    <t>PUERTA EN VIDRIO TEMPLADO 10 MM CON ZOCALO EN ALUMINIO CON BISAGRAS DE PISO NEUMATICAS Y PELICULA TIPO SANT BLASTING, CON CERRADURA Y MANIJA (HOJA SENCILLA). INCLUYE EL SUMINISTRO DE TODOS LOS ACCESORIOS REQUERIDOS PARA EL CORRECTO MONTAJE. SEGUN DETALLE. (SUMINISTRO E INSTALACIÓN).</t>
  </si>
  <si>
    <t>PUERTA EN VIDRIO TEMPLADO 10 MM CON ZOCALO EN ALUMINIO CON BISAGRAS DE PISO NEUMATICAS, CON CERRADURA Y MANIJA (HOJA SENCILLA). INCLUYE EL SUMINISTRO DE TODOS LOS ACCESORIOS REQUERIDOS PARA EL CORRECTO MONTAJE. SEGUN DETALLE. (SUMINISTRO E INSTALACIÓN).</t>
  </si>
  <si>
    <t>PUERTA EN VIDRIO TEMPLADO 10 MM CON ZOCALO EN ALUMINIO DE PIVOTE Y PELICULA TIPO SANT BLASTING, CON CERRADURA Y MANIJA (HOJA SENCILLA). INCLUYE EL SUMINISTRO DE TODOS LOS ACCESORIOS REQUERIDOS PARA EL CORRECTO MONTAJE. SEGUN DETALLE. (SUMINISTRO E INSTALACIÓN).</t>
  </si>
  <si>
    <t>PUERTA EN VIDRIO TEMPLADO 10 MM CON ZOCALO EN ALUMINIO DE PIVOTE, CON CERRADURA Y MANIJA (HOJA SENCILLA). INCLUYE EL SUMINISTRO DE TODOS LOS ACCESORIOS REQUERIDOS PARA EL CORRECTO MONTAJE. SEGUN DETALLE. (SUMINISTRO E INSTALACIÓN).</t>
  </si>
  <si>
    <t>SUMINISTRO E INSTALACION DE ESPEJO   4 MM. BISELADO Y PULIDO EN CUATRO LADOS. (INCLUYE ELEMENTOS DE FIJACIÓN AL MURO).</t>
  </si>
  <si>
    <t>SUMINISTRO E INSTALACION DE ESPEJO  6 MM. SIN BISELAR Y SIN MARCO. (INCLUYE ELEMENTOS DE FIJACIÓN AL MURO).</t>
  </si>
  <si>
    <t>VENTANA CORREDIZA EN ALUMINIO ANODIZADO CON VIDRIO 4 MM Y ANJEO EN FIBRA DE VIDRIO (INCLUYE MARCO Y CONTRAMARCO EN PERFILERIA TIPO VC 5020 O SIMILAR ). INCLUYE EL SUMINISTRO DE TODOS LOS ACCESORIOS REQUERIDOS PARA EL CORRECTO MONTAJE, ASI COMO EL SUMINISTRO E INSTALACIÓN DE LA SILICONA QUE SEA REQUERIDA PARA GARANTIZAR UNDA PERFECTA INSTALACIÓN. SEGUN DETALLE. (SUMINISTRO E INSTALACIÓN).</t>
  </si>
  <si>
    <t>VENTANA CORREDIZA EN ALUMINIO ANODIZADO VIDRIO 4 MM (INCLUYE MARCO EN PERFILERIA TIPO VC 5020  O SIMILAR ). INCLUYE EL SUMINISTRO DE TODOS LOS ACCESORIOS REQUERIDOS PARA EL CORRECTO MONTAJE, ASI COMO EL SUMINISTRO E INSTALACIÓN DE LA SILICONA QUE SEA REQUERIDA PARA GARANTIZAR UNA PERFECTA INSTALACIÓN. SEGUN DETALLE. (SUMINISTRO E INSTALACIÓN).</t>
  </si>
  <si>
    <t>VENTANERIA APOYADA EN PERFILERIA DE ALUMINIO ANODIZADO COLOR NATURAL Y CUERPO CORREDIZO+ VIDRIO LAMINADO DE4+5 (INCLUYE EL SUMINISTRO DE TODOS LOS ACCESORIOS REQUERIDOS PARA EL CORRECTO MONTAJE).</t>
  </si>
  <si>
    <t>VENTANERIA APOYADA EN PERFILERIA DE ALUMINIO ANODIZADO COLOR NATURAL Y REJILLA SUPERIOR EN ALUMINO+ VIDRIO LAMINADO DE4+5 (INCLUYE EL SUMINISTRO DE TODOS LOS ACCESORIOS REQUERIDOS PARA EL CORRECTO MONTAJE).</t>
  </si>
  <si>
    <t>VENTANERIA APOYADA EN PERFILERIA DE ALUMINIO ANODIZADO COLOR NATURAL + VIDRIO LAMINADO DE4+5 (INCLUYE EL SUMINISTRO DE TODOS LOS ACCESORIOS REQUERIDOS PARA EL CORRECTO MONTAJE).</t>
  </si>
  <si>
    <t>VENTANERIA APOYADA EN PERFILERIA DE ALUMINIO ANODIZADO COLOR NATURAL +REJILLA SUPERIOR Y CUERPOS CORREDIZOS VIDRIO LAMINADO DE4+5 (INCLUYE EL SUMINISTRO DE TODOS LOS ACCESORIOS REQUERIDOS PARA EL CORRECTO MONTAJE).</t>
  </si>
  <si>
    <t>VENTANERIA APOYADA EN PERFILERIA DE ALUMINIO ANODIZADO COLOR NATURAL, REJILLA DE ALUMINIO INTEGRADA+ REJILLA SUPERIOR Y VIDRIO LAMINADO DE4+5,  (INCLUYE EL SUMINISTRO DE TODOS LOS ACCESORIOS REQUERIDOS PARA EL CORRECTO MONTAJE).</t>
  </si>
  <si>
    <t>VENTANERIA APOYADA EN PERFILERIA DE ALUMINIO ANODIZADO COLOR NATURAL, ESTRUCTURA METALICA+ VIDRIO LAMINADO DE4+5 (INCLUYE EL SUMINISTRO DE TODOS LOS ACCESORIOS REQUERIDOS PARA EL CORRECTO MONTAJE).</t>
  </si>
  <si>
    <t>VENTANERIA APOYADA EN PERFILERIA DE ALUMINIO ANODIZADO MATE COLOR BLANCO, VIDRIO TEMPLADO DE 8MM INCOLORO+REJILLA SUPERIOR Y PUERTA EN ALUMINIO ANODIZADO BLANCO MATE CON MANIJA GRIFOX</t>
  </si>
  <si>
    <t>VENTANERIA APOYADA EN PERFILERIA DE ALUMINIO EMBEBIDA EN MURO Y CIELO RASO, CON VIDRIO TEMPLADO 8MM INCOLORO</t>
  </si>
  <si>
    <t>VENTANERIA APOYADA EN PERFILERIA DE ALUMINIO ANODIZADO MATE COLOR BLANCO, VIDRIO TEMPLADO DE 8MM INCOLORO CON UNIONES A TOPE +REJILLA SUPERIOR</t>
  </si>
  <si>
    <t>VENTANA CORREDIZA EN ALUMINIO  ANODIZADO VIDRIO 4 MM (INCLUYE MARCO EN PERFILERIA  TIPO PB 3831 O SIMILAR Y VIDRIO CRISTAL DE 4 MM. ). INCLUYE EL SUMINISTRO DE TODOS LOS ACCESORIOS REQUERIDOS PARA EL CORRECTO MONTAJE, ASI COMO EL SUMINISTRO E INSTALACIÓN DE LA SILICONA QUE SEA REQUERIDA PARA GARANTIZAR UNA PERFECTA INSTALACIÓN. SEGUN DETALLE. (SUMINISTRO E INSTALACIÓN).</t>
  </si>
  <si>
    <t>VENTANA CORREDIZA EN ALUMINIO  ANODIZADO VIDRIO 6 MM (INCLUYE MARCO EN PERFILERIA TIPO PB 3831 O SIMILAR Y VIDRIO CRISTAL DE 6 MM. ). INCLUYE EL SUMINISTRO DE TODOS LOS ACCESORIOS REQUERIDOS PARA EL CORRECTO MONTAJE, ASI COMO EL SUMINISTRO E INSTALACIÓN DE LA SILICONA QUE SEA REQUERIDA PARA GARANTIZAR UNA PERFECTA INSTALACIÓN. SEGUN DETALLE. (SUMINISTRO E INSTALACIÓN).</t>
  </si>
  <si>
    <t>VENTANA EN  PERSIANA EN ALUMINIO  ANODIZADO ALN 315 COLOR CHAMPAGNE TIPO PESADO (INCLUYE MARCO Y CONTRAMARCO EN PERFILERIA  PB 6038 O SIMILAR ). INCLUYE EL SUMINISTRO DE TODOS LOS ACCESORIOS REQUERIDOS PARA EL CORRECTO MONTAJE, ASI COMO EL SUMINISTRO E INSTALACIÓN DE LA SILICONA QUE SEA REQUERIDA PARA GARANTIZAR UNDA PERFECTA INSTALACIÓN. SEGUN DETALLE. (SUMINISTRO E INSTALACIÓN).</t>
  </si>
  <si>
    <t>CELOSIA CON CUCHILLAS  EN ACERO GALVANIZADO DE 1,5 MM. INCLUYE ESLABON FUSIBLE. INCLUYE RESORTE ENGANCHADO PARA CIERRE POSITIVO. INCLUYE MARCO EN ACERO GALVANIZADO DE 19MM. INCLUYE ANGULOS PERNADOS DE 0,025X0,051X0,003 DE 0,0762 DE LARGO, SUPERIOR E INFERIOR ANCLADOS AL CONCRETO, PLATO DE 19MM, ANGEO, BARRA DE SEGURIDAD SEGUN DETALLE.</t>
  </si>
  <si>
    <t>REJILLA EN ALUMINIO ANODIZADO MATE BLANCO SU LONGUITUD ES VARIABLE, VERIFICAR EN PLANTAS GENERALES.</t>
  </si>
  <si>
    <t>REJILLA EN ALUMINIO ANODIZADO MATE NATURAL+ALFAJIA, INCLUYEN EL SUMINISTRO DE TODOS LOS ACCESORIOS REQUERIDOS PARA EL CORRECTOMONTAJE, ASI COMO EL SUMINISTRO E INSTALACION DE LA SILICONA QUE SEA REQUERIDA PARA EL CORRECTO MONTAJE.</t>
  </si>
  <si>
    <t>VENTANA FIJA EN ALUMINIO  ANODIZADO VIDRIO 4 MM (INCLUYE MARCO EN PERFILERIA  TIPO PB 3831 O SIMILAR Y VIDRIO CRISTAL DE 4 MM.) INCLUYE EL SUMINISTRO DE TODOS LOS ACCESORIOS REQUERIDOS PARA EL CORRECTO MONTAJE, ASI COMO EL SUMINISTRO E INSTALACIÓN DE LA SILICONA QUE SEA REQUERIDA PARA GARANTIZAR UNA PERFECTA INSTALACIÓN. SEGUN DETALLE. (SUMINISTRO E INSTALACIÓN).</t>
  </si>
  <si>
    <t>VENTANA FIJA EN ALUMINIO  ANODIZADO VIDRIO 8 MM (INCLUYE MARCO EN PERFILERIA  TIPO PB 3831 O SIMILAR Y VIDRIO CRISTAL DE 8 MM. ). INCLUYE EL SUMINISTRO DE TODOS LOS ACCESORIOS REQUERIDOS PARA EL CORRECTO MONTAJE, ASI COMO EL SUMINISTRO E INSTALACIÓN DE LA SILICONA QUE SEA REQUERIDA PARA GARANTIZAR UNA PERFECTA INSTALACIÓN. SEGUN DETALLE. (SUMINISTRO E INSTALACIÓN).</t>
  </si>
  <si>
    <t>VENTANA FIJA EN ALUMINIO ANODIZADO VIDRIO 4 MM (INCLUYE MARCO EN PERFILERIA TIPO VC 5020  O SIMILAR ). INCLUYE EL SUMINISTRO DE TODOS LOS ACCESORIOS REQUERIDOS PARA EL CORRECTO MONTAJE, ASI COMO EL SUMINISTRO E INSTALACIÓN DE LA SILICONA QUE SEA REQUERIDA PARA GARANTIZAR UNA PERFECTA INSTALACIÓN. SEGUN DETALLE. (SUMINISTRO E INSTALACIÓN).</t>
  </si>
  <si>
    <t>VENTANA PROYECTANTE FIJA EN ALUMINIO  ANODIZADO VIDRIO 4 MM (INCLUYE MARCO EN PERFILERIA  TIPO PB 3831 O SIMILAR Y VIDRIO CRISTAL DE 4 MM. ). INCLUYE EL SUMINISTRO DE TODOS LOS ACCESORIOS REQUERIDOS PARA EL CORRECTO MONTAJE, ASI COMO EL SUMINISTRO E INSTALACIÓN DE LA SILICONA QUE SEA REQUERIDA PARA GARANTIZAR UNA PERFECTA INSTALACIÓN. SEGUN DETALLE. (SUMINISTRO E INSTALACIÓN).</t>
  </si>
  <si>
    <t>VENTANA PROYECTANTE FIJA EN ALUMINIO  ANODIZADO VIDRIO 6 MM (INCLUYE MARCO EN PERFILERIA  TIPO PB 3831 O SIMILAR Y VIDRIO CRISTAL DE 6 MM. ). INCLUYE EL SUMINISTRO DE TODOS LOS ACCESORIOS REQUERIDOS PARA EL CORRECTO MONTAJE, ASI COMO EL SUMINISTRO E INSTALACIÓN DE LA SILICONA QUE SEA REQUERIDA PARA GARANTIZAR UNA PERFECTA INSTALACIÓN. SEGUN DETALLE. (SUMINISTRO E INSTALACIÓN).</t>
  </si>
  <si>
    <t>VENTANA CORREDIZA EN ALUMINIO  ANODIZADO VIDRIO 6 MM (INCLUYE MARCO EN PERFILERIA  TIPO PB 3831 O SIMILAR Y VIDRIO CRISTAL DE 6 MM. ). INCLUYE EL SUMINISTRO DE TODOS LOS ACCESORIOS REQUERIDOS PARA EL CORRECTO MONTAJE, ASI COMO EL SUMINISTRO E INSTALACIÓN DE LA SILICONA QUE SEA REQUERIDA PARA GARANTIZAR UNA PERFECTA INSTALACIÓN. SEGUN DETALLE. (SUMINISTRO E INSTALACIÓN).</t>
  </si>
  <si>
    <t>ANGULO ALUMINIO 1"x1"</t>
  </si>
  <si>
    <t>TEE ALUMINIO 1"x1"</t>
  </si>
  <si>
    <t>REMACHE POP</t>
  </si>
  <si>
    <t>TUBO ALUMINIO 1" 1M</t>
  </si>
  <si>
    <t>ANGULO  HIERRO 2" X 1/4"</t>
  </si>
  <si>
    <t>ANGULO  HIERRO 3/4" X 1/8"</t>
  </si>
  <si>
    <t>ARO TAPA  ANGULO 1"*1" TRAMPA GRASA</t>
  </si>
  <si>
    <t>ARO Y TAPA CONO DIAMETRO 0.89 M.</t>
  </si>
  <si>
    <t>ESCALERA DE GATO EN "C" DE 6 PASOS EN TUBERIA AGUA NEGRA 3/4" TIPO COLMENA O SIMILAR. SUMINISTRO E INSTALACIÓN A TODO COSTO.</t>
  </si>
  <si>
    <t>ESCALERA METALICA TIPO CANASTA ACERO 3/4" Y 5/8"  DE 90 KILOGRAMOS (SEGUN DETALLE PLANO) A TODO COSTO. PARA TANQUE DE AGUA.</t>
  </si>
  <si>
    <t>LAMINA COLD ROLLED CAL. 18 (1.22 X 2.44 M).</t>
  </si>
  <si>
    <t>LAMINA GALVANIZADA CAL. 20 TIPO ACESCO O SIMILAR.</t>
  </si>
  <si>
    <t>MALLA ESLABONADA CAL. 12  DE 2 X 1 1/2" +  ANGULO 1 1/2 X  1 1/2 X 1/4" + ANTICORROSIVO + PINTURA ELECTROSTATICA. SUMINISTRO E INSTALACIÓN A TODO COSTO. INCLUYE EL SUMINISTRO DE TODOS LOS ACCESORIOS REQUERIDOS PARA EL CORRECTO MONTAJE.</t>
  </si>
  <si>
    <t>MALLA ESLABONADA 21/4*21/4 *2 MTS</t>
  </si>
  <si>
    <t>CONCERTINA DIAMETRO 18" ESPIRAL ESPACIADO CADA 20 INCLUYE CABLE GALVANIZADO SUPER GX DE 1/8 Y PERROS DE SUJECION 3/16</t>
  </si>
  <si>
    <t>MARCO METALICO PUERTAS E= 12 CM MONTANTE REJILLA EN LÁMINA CR.  H=0.30 M. EN LÁMINA COLD ROLLED CAL. 18 PARA HOJA DE PUERTA CON ANCHO 0.51 A 0.75 M. Y ALTURA 2.11 A 2.40 M. (SUMINISTRO).</t>
  </si>
  <si>
    <t>MARCO METALICO PUERTAS E= 12 CM MONTANTE REJILLA EN LÁMINA CR.  H=0.30 M. EN LÁMINA COLD ROLLED CAL. 18 PARA HOJA DE PUERTA CON ANCHO 0.76 A 1.10 M. Y ALTURA 2.11 A 2.40 M. (SUMINISTRO).</t>
  </si>
  <si>
    <t>MARCO METALICO PUERTAS E= 12 CM MONTANTE REJILLA EN LÁMINA CR. H=0.30 M. EN LÁMINA COLD ROLLED CAL. 18 PARA HOJA DE PUERTA CON ANCHO 0.51 A 0.75 M. Y ALTURA 1.80 A 2.10 M. (SUMINISTRO).</t>
  </si>
  <si>
    <t>MARCO METALICO PUERTAS E= 12 CM MONTANTE REJILLA EN LÁMINA CR. H=0.30 M.EN LÁMINA COLD ROLLED CAL. 18 PARA HOJA DE PUERTA CON ANCHO 0.76 A 1.10 M. Y ALTURA 1.80 A 2.10 M. (SUMINISTRO).</t>
  </si>
  <si>
    <t>MARCO METALICO PUERTAS E= 12 CM MONTANTE VIDRIO 4 MM. H=0.30 M. EN LÁMINA COLD ROLLED CAL. 18 PARA HOJA DE PUERTA CON ANCHO 0.51 A 0.75 M. Y ALTURA 1.80 A 2.10 M. (SUMINISTRO).</t>
  </si>
  <si>
    <t>MARCO METALICO PUERTAS E= 12 CM MONTANTE VIDRIO 4 MM. H=0.30 M. EN LÁMINA COLD ROLLED CAL. 18 PARA HOJA DE PUERTA CON ANCHO 0.51 A 0.75 M. Y ALTURA 2.11 A 2.40 M. (SUMINISTRO).</t>
  </si>
  <si>
    <t>MARCO METALICO PUERTAS E= 12 CM MONTANTE VIDRIO 4 MM. H=0.30 M. EN LÁMINA COLD ROLLED CAL. 18 PARA HOJA DE PUERTA CON ANCHO 0.76 A 1.10 M. Y ALTURA 1.80 A 2.10 M. (SUMINISTRO).</t>
  </si>
  <si>
    <t>MARCO METALICO PUERTAS E= 12 CM MONTANTE VIDRIO 4 MM. H=0.30 M. EN LÁMINA COLD ROLLED CAL. 18 PARA HOJA DE PUERTA CON ANCHO 0.76 A 1.10 M. Y ALTURA 2.11 A 2.40 M. (SUMINISTRO).</t>
  </si>
  <si>
    <t>MARCO METALICO PUERTAS E= 12 CM SENCILLO EN LÁMINA COLD ROLLED CAL. 18 PARA HOJA DE PUERTA CON ANCHO 0.51 A 0.75 M. Y ALTURA 1.80 A 2.10 M. (SUMINISTRO).</t>
  </si>
  <si>
    <t>MARCO METALICO PUERTAS E= 12 CM SENCILLO EN LÁMINA COLD ROLLED CAL. 18 PARA HOJA DE PUERTA CON ANCHO 0.51 A 0.75 M. Y ALTURA 2.11 A 2.40 M. (SUMINISTRO).</t>
  </si>
  <si>
    <t>MARCO METALICO PUERTAS E= 12 CM SENCILLO EN LÁMINA COLD ROLLED CAL. 18 PARA HOJA DE PUERTA CON ANCHO 0.76 A 1.10 M. Y ALTURA 1.80 A 2.10 M. (SUMINISTRO).</t>
  </si>
  <si>
    <t>MARCO METALICO PUERTAS E= 12 CM SENCILLO EN LÁMINA COLD ROLLED CAL. 18 PARA PUERTA CON ANCHO 0.76 A 1.10 M. Y ALTURA 2.11 A 2.40 M. (SUMINISTRO).</t>
  </si>
  <si>
    <t>MARCO METALICO PUERTAS E= 8.5 CM MONTANTE REJILLA EN LÁMINA CR.  H=0.30 M. EN LÁMINA COLD ROLLED CAL. 18 PARA HOJA DE PUERTA CON ANCHO 0.51 A 0.75 M. Y ALTURA 2.11 A 2.40 M. (SUMINISTRO).</t>
  </si>
  <si>
    <t>MARCO METALICO PUERTAS E= 8.5 CM MONTANTE REJILLA EN LÁMINA CR.  H=0.30 M. EN LÁMINA COLD ROLLED CAL. 18 PARA HOJA DE PUERTA CON ANCHO 0.76 A 1.10 M. Y ALTURA 2.11 A 2.40 M. (SUMINISTRO).</t>
  </si>
  <si>
    <t>MARCO METALICO PUERTAS E= 8.5 CM MONTANTE REJILLA EN LÁMINA CR. H=0.30 M. EN LÁMINA COLD ROLLED CAL. 18 PARA HOJA DE PUERTA CON ANCHO 0.51 A 0.75 M. Y ALTURA 1.80 A 2.10 M. (SUMINISTRO).</t>
  </si>
  <si>
    <t>MARCO METALICO PUERTAS E= 8.5 CM MONTANTE REJILLA EN LÁMINA CR. H=0.30 M.EN LÁMINA COLD ROLLED CAL. 18 PARA HOJA DE PUERTA CON ANCHO 0.76 A 1.10 M. Y ALTURA 1.80 A 2.10 M. (SUMINISTRO).</t>
  </si>
  <si>
    <t>MARCO METALICO PUERTAS E= 8.5 CM MONTANTE VIDRIO 4 MM. H=0.30 M. EN LÁMINA COLD ROLLED CAL. 18 PARA HOJA DE PUERTA CON ANCHO 0.51 A 0.75 M. Y ALTURA 1.80 A 2.10 M. (SUMINISTRO).</t>
  </si>
  <si>
    <t>MARCO METALICO PUERTAS E= 8.5 CM MONTANTE VIDRIO 4 MM. H=0.30 M. EN LÁMINA COLD ROLLED CAL. 18 PARA HOJA DE PUERTA CON ANCHO 0.51 A 0.75 M. Y ALTURA 2.11 A 2.40 M. (SUMINISTRO).</t>
  </si>
  <si>
    <t>MARCO METALICO PUERTAS E= 8.5 CM MONTANTE VIDRIO 4 MM. H=0.30 M. EN LÁMINA COLD ROLLED CAL. 18 PARA HOJA DE PUERTA CON ANCHO 0.76 A 1.10 M. Y ALTURA 2.11 A 2.40 M. (SUMINISTRO).</t>
  </si>
  <si>
    <t>MARCO METALICO PUERTAS E= 8.5 CM MONTANTE VIDRIO 4 MM. H=0.30 M.EN LÁMINA COLD ROLLED CAL. 18 PARA HOJA DE PUERTA CON ANCHO 0.76 A 1.10 M. Y ALTURA 1.80 A 2.10 M. (SUMINISTRO).</t>
  </si>
  <si>
    <t>MARCO METALICO PUERTAS E= 8.5 CM SENCILLO EN LÁMINA COLD ROLLED CAL. 18 PARA HOJA DE PUERTA CON ANCHO 0.51 A 0.75 M. Y ALTURA 1.80 A 2.10 M. (SUMINISTRO)</t>
  </si>
  <si>
    <t>MARCO METALICO PUERTAS E= 8.5 CM SENCILLO EN LÁMINA COLD ROLLED CAL. 18 PARA HOJA DE PUERTA CON ANCHO 0.51 A 0.75 M. Y ALTURA 2.11 A 2.40 M. (SUMINISTRO).</t>
  </si>
  <si>
    <t>MARCO METALICO PUERTAS E= 8.5 CM SENCILLO EN LÁMINA COLD ROLLED CAL. 18 PARA HOJA DE PUERTA CON ANCHO 0.76 A 1.10 M. Y ALTURA 1.80 A 2.10 M. (SUMINISTRO).</t>
  </si>
  <si>
    <t>MARCO METALICO PUERTAS E= 8.5 CM SENCILLO EN LÁMINA COLD ROLLED CAL. 18 PARA PUERTA CON ANCHO 0.76 A 1.10 M. Y ALTURA 2.11 A 2.40 M. (SUMINISTRO).</t>
  </si>
  <si>
    <t>MARCO SENCILLO EN ANGULO EN ACERO A-37</t>
  </si>
  <si>
    <t>MARCO Y TAPA CAJA INSPECCION DE 0.30 X 0.30 M. (MARCO EN ANGULO 1 1/2 X 1 1/2 * 1/8", TAPA REFORZADA EN PLATINA DE 2 * 1/8" CON PARRILLA EN VARILLA 3/8 CADA 10 CM.).</t>
  </si>
  <si>
    <t>MARCO Y TAPA CAJA INSPECCION DE 0.40 X 0.40 M. (MARCO EN ANGULO 1 1/2 X 1 1/2 * 1/8", TAPA REFORZADA EN PLATINA DE 2 * 1/8" CON PARRILLA EN VARILLA 3/8 CADA 10 CM.).</t>
  </si>
  <si>
    <t>MARCO Y TAPA CAJA INSPECCION DE 0.60 X 0.60 CM. (MARCO EN ANGULO 2 1/2 X 2 1/2 * 3/16", TAPA REFORZADA EN PLATINA DE 3 * 3/16" CON PARRILLA EN VARILLA 3/8 CADA 10 CM.).</t>
  </si>
  <si>
    <t>MARCO Y TAPA CAJA INSPECCION DE 0.80 X 0.80 CM. (MARCO EN ANGULO 2 1/2 X 2 1/2 * 3/16", TAPA REFORZADA EN PLATINA DE 3 * 3/16" CON PARRILLA EN VARILLA 3/8 CADA 10 CM.).</t>
  </si>
  <si>
    <t>MARCO Y TAPA CAJA INSPECCION DE 1.00 X 1.00 M. (MARCO EN ANGULO 2 1/2 X 2 1/2 * 3/16", TAPA REFORZADA EN PLATINA DE 3 * 3/16" CON PARRILLA EN VARILLA 3/8 CADA 10 CM.).</t>
  </si>
  <si>
    <t>MARCO Y TAPA CAJA INSPECCION SEGÚN NORMA CS 274 DE 0.72 X 0.72 M. (MARCO EN ANGULO 2 1/2 X 2 1/2 * 3/16", TAPA REFORZADA EN PLATINA DE 2 1/2 * 3/16" CON PARRILLA EN VARILLA 3/8 CADA 10 CM.).</t>
  </si>
  <si>
    <t>MARCO Y TAPA CAJA INSPECCION SEGÚN NORMA CS 275 DE 0.805 X 1.305 M. (MARCO EN ANGULO 2 1/2 X 2 1/2 * 3/16", TAPA REFORZADA EN PLATINA DE 2 1/2 * 3/16" CON PARRILLA EN VARILLA 1/2" CADA 10 CM.).</t>
  </si>
  <si>
    <t>MARCO Y TAPA CAJA INSPECCION SEGÚN NORMA CS 276-2 DE 1.305 X 1.61 M. (MARCO EN ANGULO 2 1/2 X 2 1/2 * 3/16", TAPA REFORZADA EN PLATINA DE 2 1/2 * 3/16" CON PARRILLA EN VARILLA 1/2" CADA 10 CM.).</t>
  </si>
  <si>
    <t>MARCO Y TAPA CAJA INSPECCION SEGÚN NORMA CS 280-3 CON DIAMETRO DE 0.685 M. INCLUYE CONCRETO DE 4.000 PSI.</t>
  </si>
  <si>
    <t>PLATINA  2'' X 1/4''</t>
  </si>
  <si>
    <t>PLATINA 5 X 5 CM</t>
  </si>
  <si>
    <t>PLATINA SOPORTE 3 MM</t>
  </si>
  <si>
    <t>PUERTA CABINAS SANITARIAS SISTEMA CANTILIVER EN ACERO INOXIDABLE CAL. 18. SEGÚN DETALLE. INCLUYE SUMINISTRO, INSTALACIÓN, PASADOR DE CIERRE.</t>
  </si>
  <si>
    <t>PUERTA CABINAS SANITARIAS SISTEMA CANTILIVER EN ACERO INOXIDABLE CAL. 20. SEGÚN DETALLE. INCLUYE SUMINISTRO, INSTALACIÓN, PASADOR DE CIERRE .</t>
  </si>
  <si>
    <t>PUERTA ACERO INOXIDABLE CAL. 20. SEGÚN DETALLE. INCLUYE SUMINISTRO E INSTALACIÓN .</t>
  </si>
  <si>
    <t xml:space="preserve">PUERTA CABINAS SANITARIAS SISTEMA CANTILIVER EN LÁMINA GALVANIZADA CAL. 18 ENTAMBORADA. TIPO GRIJALBA O SIMILAR. INCLUYE PINTURA ELECTROSTATICA COLOR GRIS PLATA, SUMINISTRO, INSTALACIÓN, MARCO, CHAPETAS, PASADOR DE CIERRE Y PLATINAS SEGÚN DETALLE. </t>
  </si>
  <si>
    <t xml:space="preserve">PUERTA CABINAS SANITARIAS SISTEMA CANTILIVER EN LÁMINA GALVANIZADA CAL. 20 ENTAMBORADA. TIPO GRIJALBA O SIMILAR. INCLUYE PINTURA ELECTROSTATICA COLOR GRIS PLATA, SUMINISTRO, INSTALACIÓN, MARCO, CHAPETAS, PASADOR DE CIERRE Y PLATINAS SEGÚN DETALLE. </t>
  </si>
  <si>
    <t>PUERTA EN MALLA ESLABONADA. MARCO TUBERIA AGUAS NEGRAS  2" . INCLUYE MALLA ESLABONADA CAL 12  DE 2 X  1 1/2" + CONTRAMARCO ANGULO 1 1/2 X  1 1/2 X 1/4" / TUBO GALVANIZADO 2" + ANTICORROSIVO + PINTURA ELECTROSTATICA. SUMINISTRO E INSTALACIÓN A TODO COSTO.  INCLUYE EL SUMINISTRO DE TODOS LOS ACCESORIOS REQUERIDOS PARA EL CORRECTO MONTAJE.</t>
  </si>
  <si>
    <t>PUERTA METALICA LÁMINA COLD ROLLED CAL. 18 TIPO PANEL CON MARCO MONTANTE EN REJILLA ( INCLUYE ANTICORROSIVO + PINTURA ELECTROSTATICA + MARCO COLD ROLLED CAL. 18 CARGADOS EN CONCRETO). INCLUYE EL SUMINISTRO DE TODOS LOS ACCESORIOS REQUERIDOS PARA EL CORRECTO MONTAJE. (SUMINISTRO E INSTALACIÓN).</t>
  </si>
  <si>
    <t>PUERTA METALICA LÁMINA COLD ROLLED CAL. 18 TIPO PANEL CON MARCO MONTANTE EN REJILLA. ( INCLUYE ANTICORROSIVO + PINTURA ESMALTE + MARCO COLD ROLLED CAL. 18 CARGADOS EN CONCRETO). INCLUYE EL SUMINISTRO DE TODOS LOS ACCESORIOS REQUERIDOS PARA EL CORRECTO MONTAJE. (SUMINISTRO E INSTALACIÓN).</t>
  </si>
  <si>
    <t>PUERTA METALICA LÁMINA COLD ROLLED CAL. 18 TIPO PANEL CON MARCO MONTANTE EN VIDRIO 4 MM. ( INCLUYE ANTICORROSIVO + PINTURA ELECTROSTATICA + MARCO COLD ROLLED CAL. 18 CARGADOS EN CONCRETO). INCLUYE EL SUMINISTRO DE TODOS LOS ACCESORIOS REQUERIDOS PARA EL CORRECTO MONTAJE. (SUMINISTRO E INSTALACIÓN).</t>
  </si>
  <si>
    <t>PUERTA METALICA LÁMINA COLD ROLLED CAL. 18 TIPO PANEL CON MARCO MONTANTE EN VIDRIO 4 MM. ( INCLUYE ANTICORROSIVO + PINTURA ESMALTE + MARCO COLD ROLLED CAL. 18 CARGADOS EN CONCRETO). INCLUYE EL SUMINISTRO DE TODOS LOS ACCESORIOS REQUERIDOS PARA EL CORRECTO MONTAJE. (SUMINISTRO E INSTALACIÓN).</t>
  </si>
  <si>
    <t>PUERTA METALICA LÁMINA COLD ROLLED CAL. 18 TIPO PANEL CON MARCO SENCILLO ( INCLUYE ANTICORROSIVO + PINTURA ELECTROSTATICA + MARCO COLD ROLLED CAL. 18 CARGADOS EN CONCRETO). INCLUYE EL SUMINISTRO DE TODOS LOS ACCESORIOS REQUERIDOS PARA EL CORRECTO MONTAJE. (SUMINISTRO E INSTALACIÓN).</t>
  </si>
  <si>
    <t>PUERTA METALICA LÁMINA COLD ROLLED CAL. 18 TIPO PANEL CON MARCO SENCILLO ( INCLUYE ANTICORROSIVO + PINTURA ESMALTE + MARCO COLD ROLLED CAL. 18 CARGADOS EN CONCRETO). INCLUYE EL SUMINISTRO DE TODOS LOS ACCESORIOS REQUERIDOS PARA EL CORRECTO MONTAJE. (SUMINISTRO E INSTALACIÓN).</t>
  </si>
  <si>
    <t>PUERTA METALICA LÁMINA COLD ROLLED CAL. 18 TIPO REJILLA CON MARCO MONTANTE EN REJILLA ( INCLUYE ANTICORROSIVO + PINTURA ELECTROSTATICA + MARCO COLD ROLLED CAL. 18 CARGADOS EN CONCRETO). INCLUYE EL SUMINISTRO DE TODOS LOS ACCESORIOS REQUERIDOS PARA EL CORRECTO MONTAJE. (SUMINISTRO E INSTALACIÓN).</t>
  </si>
  <si>
    <t>PUERTA METALICA LÁMINA COLD ROLLED CAL. 18 TIPO REJILLA CON MARCO MONTANTE EN REJILLA. ( INCLUYE ANTICORROSIVO + PINTURA ESMALTE + MARCO COLD ROLLED CAL. 18 CARGADOS EN CONCRETO). INCLUYE EL SUMINISTRO DE TODOS LOS ACCESORIOS REQUERIDOS PARA EL CORRECTO MONTAJE. (SUMINISTRO E INSTALACIÓN).</t>
  </si>
  <si>
    <t>PUERTA POLVORIN METALICA LÁMINA COLD ROLLED CAL. 16 . DIMENSIONES (3,00*2,48)( INCLUYE  MARCO CON  RIEL EN LAMINA DE ACERO A-500 , PLATINA FIJACIÓN A VIGA,RODACHINAS TIPO PESADO,MARCO PUERTAS EN TUBULAR DE 15*8 CM  CAL 16 ANTICORROSIVO , HOJA DE PUERTA ENTAMBORADA EN LAMINA CAL 16 CON DILATACIONES EN LAMINA DOBLADA 2*1, MANIJA EN TUBO DE 2"PINTADAS COLOR SILVER FOX+ PINTURA ESMALTE ). INCLUYE EL SUMINISTRO DE TODOS LOS ACCESORIOS REQUERIDOS PARA EL CORRECTO MONTAJE. (SUMINISTRO E INSTALACIÓN).SEGÚN DETALLE</t>
  </si>
  <si>
    <t>PUERTA EN ALUMINIO ANODIZADO MATE NATURAL. VIDRIO LAMINADO 4+4 CON PELICULA SAND BLASTING, SEGUN PLANOS. SEGÚN DETALLE  INCLUYEN EL SUMINISTRO DE TODOS LOS ACCESORIOS REQUERIDOS PARA EL CORRECTO MONTAJE</t>
  </si>
  <si>
    <t>PUERTA METALICA LÁMINA COLD ROLLED CAL. 18 TIPO REJILLA CON MARCO MONTANTE EN VIDRIO 4 MM. ( INCLUYE ANTICORROSIVO + PINTURA ELECTROSTATICA + MARCO COLD ROLLED CAL. 18 CARGADOS EN CONCRETO). INCLUYE EL SUMINISTRO DE TODOS LOS ACCESORIOS REQUERIDOS PARA EL CORRECTO MONTAJE. (SUMINISTRO E INSTALACIÓN).</t>
  </si>
  <si>
    <t>PUERTA METALICA LÁMINA COLD ROLLED CAL. 18 TIPO REJILLA CON MARCO MONTANTE EN VIDRIO 4 MM. ( INCLUYE ANTICORROSIVO + PINTURA ESMALTE + MARCO COLD ROLLED CAL. 18 CARGADOS EN CONCRETO). INCLUYE EL SUMINISTRO DE TODOS LOS ACCESORIOS REQUERIDOS PARA EL CORRECTO MONTAJE. (SUMINISTRO E INSTALACIÓN).</t>
  </si>
  <si>
    <t>PUERTA METALICA LÁMINA COLD ROLLED CAL. 18 TIPO REJILLA CON MARCO SENCILLO ( INCLUYE ANTICORROSIVO + PINTURA ELECTROSTATICA + MARCO COLD ROLLED CAL. 18 CARGADOS EN CONCRETO). INCLUYE EL SUMINISTRO DE TODOS LOS ACCESORIOS REQUERIDOS PARA EL CORRECTO MONTAJE. (SUMINISTRO E INSTALACIÓN).</t>
  </si>
  <si>
    <t>PUERTA METALICA LÁMINA COLD ROLLED CAL. 18 TIPO REJILLA CON MARCO SENCILLO ( INCLUYE ANTICORROSIVO + PINTURA ESMALTE + MARCO COLD ROLLED CAL. 18 CARGADOS EN CONCRETO). INCLUYE EL SUMINISTRO DE TODOS LOS ACCESORIOS REQUERIDOS PARA EL CORRECTO MONTAJE. (SUMINISTRO E INSTALACIÓN).</t>
  </si>
  <si>
    <t>PUERTA METALICA TIPO CORTINA LÁMINA COLD ROLLED CAL. 18 (INCLUYE ANTICORROSIVO + PINTURA ELECTROSTATICA+ MARCO COLD ROLLED CAL. 18 CARGADOS EN CONCRETO). INCLUYE EL SUMINISTRO DE TODOS LOS ACCESORIOS REQUERIDOS PARA EL CORRECTO MONTAJE. (SUMINISTRO E INSTALACIÓN).</t>
  </si>
  <si>
    <t>PUERTA METALICA VAIVEN LÁMINA COLD ROLLED CAL.18 PIVOTE (INCLUYE PINTURA ELECTROSTATICA, ANTICORROSIVO Y MARCO COLD ROLLED CAL. 18 CARGADO EN CONCRETO) INCLUYE EL SUMINISTRO DE TODOS LOS ACCESORIOS REQUERIDOS PARA EL CORRECTO MONTAJE. (SUMINISTRO E INSTALACIÓN).</t>
  </si>
  <si>
    <t>REJILLA CUNETA METALICA (A = 0.50 M) MARCO CONTRAMARCO EN ANGULO DE 1 1/2 X 3/16 CELOSIAS EN PLATINA DE 1/4 X 3/16 ACERO A36 CON ANTICORROSIVO Y PINTURA NEGRO MATE.</t>
  </si>
  <si>
    <t>SOPORTE METALICO EN ANGULO PARA MESON ANCLADO A MURO CON CHAZOS EXPANSIVOS</t>
  </si>
  <si>
    <t>TAPA COLD ROLLED CAL.16" ANGULO 1"*1" TRAMPA GRASA</t>
  </si>
  <si>
    <t>TAPA EN LÁMINA DE ALFAJOR 6MM  0.80*0.80 M. MARCO EN ÁNGULO DE 2 X 1/8". (INCLUYE GANCHO EN ACERO Y MARCO) SEGÚN DISEÑO. SUMINISTRO E INSTALACIÓN.</t>
  </si>
  <si>
    <t>TAPA EN LÁMINA DE ALFAJOR 6MM 1.00*1.00 M. MARCO EN ÁNGULO DE 2 X 1/8". (INCLUYE GANCHO EN ACERO Y MARCO) SEGÚN DISEÑO. SUMINISTRO E INSTALACIÓN.</t>
  </si>
  <si>
    <t>TUBERIA MUEBLE RECTANGULAR 20 X 40 MM 0.90 MM ESPESOR CALIBRE 20</t>
  </si>
  <si>
    <t>TUBO AGUAS NEGRAS DIAMETRO 2" CAL. 0.080</t>
  </si>
  <si>
    <t>TUBO HG 2"</t>
  </si>
  <si>
    <t>TUBO HG 3"</t>
  </si>
  <si>
    <t>ANGULO 2"* 2"*3/16"</t>
  </si>
  <si>
    <t>ANGULO 1-1/2"1-1/2"*3/16"</t>
  </si>
  <si>
    <t>PLATINA 2"*3/16*</t>
  </si>
  <si>
    <t xml:space="preserve">MALLA GALVANIZADA 12-2" </t>
  </si>
  <si>
    <t>ALAMBRE GALVANIZADO CAL 12</t>
  </si>
  <si>
    <t>PLATINA 50X50 DE 1/16 "</t>
  </si>
  <si>
    <t>PLATINA 80X80 DE 1/16 "</t>
  </si>
  <si>
    <t xml:space="preserve">RIEL LAMINA COLD ROLLED CAL 16. </t>
  </si>
  <si>
    <t xml:space="preserve">TUBULAR 15*8 CAL 16 </t>
  </si>
  <si>
    <t>PERFIL ESTRUCTURAL EN U 160*60</t>
  </si>
  <si>
    <t xml:space="preserve">LAMINA COLD ROLLED CAL 16. </t>
  </si>
  <si>
    <t xml:space="preserve">LAMINA COLD ROLLED CAL 18. </t>
  </si>
  <si>
    <t>CERROJO DOBLE LLAVE REF 148582</t>
  </si>
  <si>
    <t>RODACHINAS ACERO</t>
  </si>
  <si>
    <t>PLATINA  25 x 25 CM X 1"</t>
  </si>
  <si>
    <t>BOLARDO LISO HF</t>
  </si>
  <si>
    <t>DEFENSA DE PROTECCIÓN VIAL TIPO INVIAS</t>
  </si>
  <si>
    <t>CARRETEL DE HIERRO</t>
  </si>
  <si>
    <t>BARRA ANTIPANICO HORIZONTAL SOLO SALIDA - TIPO AZBE REF. B0950 O SIMILAR.</t>
  </si>
  <si>
    <t>CERRADURA BELL WOOD POMO MADERA - ALCOBA TIPO SCHALAGE REF. A50WS O SIMILAR. ACABADO SEGÚN DISEÑO.</t>
  </si>
  <si>
    <t>CERRADURA BELL WOOD POMO MADERA - BAÑO TIPO SCHALAGE REF. A40S O SIMILAR. ACABADO SEGÚN DISEÑO.</t>
  </si>
  <si>
    <t>CERRADURA BELL WOOD POMO MADERA - ENTRADA TIPO SCHALAGE REF. A80PD O SIMILAR. ACABADO SEGÚN DISEÑO.</t>
  </si>
  <si>
    <t>CERRADURA CERROJO DOBLE LLAVE - TIPO SCHALAGE REF. B362PX O SIMILAR. ACABADO SEGÚN DISEÑO.</t>
  </si>
  <si>
    <t>CERRADURA CERROJO LLAVE VOLTEADOR - TIPO SCHALAGE REF. B360PX O SIMILAR. ACABADO SEGÚN DISEÑO.</t>
  </si>
  <si>
    <t>CERRADURA ORBIT POMO METALICO - ALCOBA TIPO SCHALAGE REF. A50PD O SIMILAR. ACABADO SEGÚN DISEÑO.</t>
  </si>
  <si>
    <t>CERRADURA ORBIT POMO METALICO - BAÑO TIPO SCHALAGE REF. A40S O SIMILAR. ACABADO SEGÚN DISEÑO.</t>
  </si>
  <si>
    <t>CERRADURA ORBIT POMO METALICO - ENTRADA TIPO SCHALAGE REF. A80PD O SIMILAR. ACABADO SEGÚN DISEÑO.</t>
  </si>
  <si>
    <t>MANILLA Y CILINDRO EXTERIOR PARA BARRA ANTIPANICO HORIZONTAL - TIPO AZBE REF. 9510M O SIMILAR.</t>
  </si>
  <si>
    <t>CERRADURA ENTRADA PRINCIPAL  - TIPO SCHALAGE REF. H387  O SIMILAR. ACABADO SEGÚN DISEÑO.</t>
  </si>
  <si>
    <t xml:space="preserve">CERRADURA ENTRADA PRINCIPAL HE-380 TIPO SCHALAGE O SIMILAR. ACABADO SEGÚN DISEÑO. (INCLUYE SUMINISTRO E INSTALACIÓN) </t>
  </si>
  <si>
    <t>CERRADURA YALE TRES MACHUELOS</t>
  </si>
  <si>
    <t>ACPM</t>
  </si>
  <si>
    <t>GASOLINA CORRIENTE</t>
  </si>
  <si>
    <t>LUBRICANTE PARA PVC CORRUGADA</t>
  </si>
  <si>
    <t>GRASA ECON X 370 GRS</t>
  </si>
  <si>
    <t>CEMENTO GRIS</t>
  </si>
  <si>
    <t>CONCRETO PREMEZCLADO PARA PAVIMENTO MR 43 KG/CM2</t>
  </si>
  <si>
    <t>GROUTING 17.5 MPA</t>
  </si>
  <si>
    <t>CAL</t>
  </si>
  <si>
    <t>MORTERO DE NIVELACION SIKAGROUT O SIMILAR</t>
  </si>
  <si>
    <t xml:space="preserve">ADOQUIN DE CONCRETO (8*10*20) </t>
  </si>
  <si>
    <t>ADOQUIN ECOLOGICO</t>
  </si>
  <si>
    <t>CAL HIDRATADA</t>
  </si>
  <si>
    <t>SUELO CEMENTO 10:1</t>
  </si>
  <si>
    <t>CONCRETO PREMEZCLADO PARA PAVIMENTO MR 45 KG/CM2</t>
  </si>
  <si>
    <t>BOLARDO EN CONCRETO DIAMETRO 18cm Y ALTURA LIBRE 62 cm</t>
  </si>
  <si>
    <t>CONCRETO PREMEZCLADO PARA PAVIMENTO MR 42 KG/CM2</t>
  </si>
  <si>
    <t>CONCRETO PREMEZCLADO 4000 PSI - 28MPA</t>
  </si>
  <si>
    <t>CONCRETO PREMEZCLADO 3000 PSI - 21MPA</t>
  </si>
  <si>
    <t>CABALLETE LISO TEJA TIPO CINDULIT / CINDURIB  L=3.05 M. O SIMILAR.  COLOR VERDE, AZUL O ROJO SEGÚN DISEÑO.</t>
  </si>
  <si>
    <t>FACHADA F MULTIPANEL 300FS TIPO HUNTER DOUGLAS ALUZINC 0,6 MM Y ALUMINIO 0,7 MM. O SIMILAR</t>
  </si>
  <si>
    <t>LIMAHOYA LISA TEJA TIPO CINDULIT / CINDURIB  L=3.05 M. O SIMILAR. COLOR VERDE, AZUL O ROJO SEGÚN DISEÑO.</t>
  </si>
  <si>
    <t>PERFIL ACERO ESTRUCTURAL PHR ASTM A500 GRADO 50 - TIPO ACESCO O SIMILAR</t>
  </si>
  <si>
    <t>PERFIL HEA  A-36</t>
  </si>
  <si>
    <t>PERFIL IPE  A-36</t>
  </si>
  <si>
    <t xml:space="preserve">PERFIL EN LAMINA DELGADA EN C  GRADO 40 </t>
  </si>
  <si>
    <t xml:space="preserve">PLATINAS ACERO A-36  </t>
  </si>
  <si>
    <t>TEJA TERMOACUSTICA TIPO CINDURIB O SIMILAR A=0.78 M. E = 0.35 MM. COLOR VERDE, AZUL O ROJO SEGÚN DISEÑO.</t>
  </si>
  <si>
    <t>TEJA TRASLUCIDA TIPO CINDURIB  A=0.78 M E=0.35 MM O SIMILAR. CRISTAL O OPAL  SEGÚN DISEÑO.</t>
  </si>
  <si>
    <t>TEJA TERMOACUSTICA TIPO CINDULIT 180 O SIMILAR A=0.78 M. E = 0.35 MM. COLOR VERDE, AZUL O ROJO SEGÚN DISEÑO.</t>
  </si>
  <si>
    <t xml:space="preserve">TORNILLO AUTOPERFORANTE TEJA TIPO CINDU O SIMILAR. DIAM. 2 1/2". </t>
  </si>
  <si>
    <t>TORNILLO AUTOPERFORANTE TEJA TIPO CINDU O SIMILAR. DIAM. 3/4".</t>
  </si>
  <si>
    <t>TUBERIA ESTRUCTURAL A.S.T.M.  A-500 GRADO C - REDONDA, CUADRADA O RECTANGULAR SEGÚN DISEÑO - TIPO COLMENA O SIMILAR</t>
  </si>
  <si>
    <t>TEJA DE ZINC ONDULADA TZO L=2.44X0.80</t>
  </si>
  <si>
    <t>TEJA TERMOACUSTICA  TIPO CINDURIB A=0.88 M. E=0.35 MM. O SIMILAR. COLOR VERDE, AZUL O ROJO SEGÚN DISEÑO. (INCLUYE INSTALACIÓN, GANCHOS DE FIJACIÓN Y EL SUMINISTRO DE TODOS LOS ACCESORIOS REQUERIDOS PARA EL CORRECTO MONTAJE.)</t>
  </si>
  <si>
    <t>PERFILES HEA  A-36  ( INCLUYE SOLDADURA, ANTICORROSIVO Y ESMALTE + PROTECCION ANTIFUEGO E INSTALACION)</t>
  </si>
  <si>
    <t>ALFAJIAS EN CONCRETO 2.500 PSI A=0.25 M (INCLUYE REFUERZO)</t>
  </si>
  <si>
    <t>ESCALERA METALICA PARA POLVORIN</t>
  </si>
  <si>
    <t>TEJA ONDULADA FIBROCEMENTO PERFIL 7 0,92x1,52M</t>
  </si>
  <si>
    <t>TEJA ONDULADA FIBROCEMENTO PERFIL 5 0,92x1,52M</t>
  </si>
  <si>
    <t>CABALLETE FIBROCEMENTO FIJO 15</t>
  </si>
  <si>
    <t>CABALLETE FIBROCEMENTO FIJO 15 - 20</t>
  </si>
  <si>
    <t>CABALLETE FIBROCEMENTO UNIVERSAL</t>
  </si>
  <si>
    <t>CLARABOYA FIBROCEMENTO  #6 P7</t>
  </si>
  <si>
    <t>VIDRIO TRANSPARENTE 3MM</t>
  </si>
  <si>
    <t>LIMAHOYA ASBESTO CEMENTO PERFIL 7-1000</t>
  </si>
  <si>
    <t>TEJA TRASLUCIDA PVC ONDULADA 3,66x0,83M</t>
  </si>
  <si>
    <t>TEJA TRASLUCIDA PVC ONDULADA 2,44x0,83M</t>
  </si>
  <si>
    <t>GANCHO AMARRE ETERNIT</t>
  </si>
  <si>
    <t>LAMINA POLICARBONATO 6MM TRANSP ALVEOLAR</t>
  </si>
  <si>
    <t>REMATE U 6X20 10MM POLICARB  LATERAL-FINAL LAMINA</t>
  </si>
  <si>
    <t>CINTALAUMINIO INDUSTRIAL SELLO POLICARBONATO 32M</t>
  </si>
  <si>
    <t>TEJA TERMOACUSTICA AJOVER</t>
  </si>
  <si>
    <t>PLACA ICOPOR TEXTURIZADO 60x60</t>
  </si>
  <si>
    <t>VIDRIO TRASLUCIDO 3MM</t>
  </si>
  <si>
    <t>VIDRIO TRASLUCIDO 4MM</t>
  </si>
  <si>
    <t>VIDRIO TRASLUCIDO 6MM</t>
  </si>
  <si>
    <t>CINTA MALLA DE FIBRA DE VIDRIO ( 90 M. )</t>
  </si>
  <si>
    <t>CINTA PAPEL ( 75 M.)</t>
  </si>
  <si>
    <t>FIBRA DE VIDRIO FRESCASA DE 2 1/2"</t>
  </si>
  <si>
    <t>FIBRA DE VIDRIO FRESCASA DE 3 1/2"</t>
  </si>
  <si>
    <t>MASILLA SUPERMASTIC USG</t>
  </si>
  <si>
    <t>PERFIL CANAL CAL. 26 ( 90 MM ) - 2.44 M.</t>
  </si>
  <si>
    <t>PERFIL CANAL CAL.24 ( 90 MM ) - 2.44 M.</t>
  </si>
  <si>
    <t>PERFIL OMEGA CAL 24 - 2.44 M.</t>
  </si>
  <si>
    <t>PERFIL OMEGA CAL 26 - 2.44 M.</t>
  </si>
  <si>
    <t>PERFIL PARAL CAL 24 - 2.44 M.</t>
  </si>
  <si>
    <t>PERFIL PARAL CAL 26 - 2.44 M.</t>
  </si>
  <si>
    <t>PLACA YESO TIPO GYPLAC ESTANDAR 1/2" (12.7 MM) DE 1.22 X 2.44 MM. O SIMILAR.</t>
  </si>
  <si>
    <t xml:space="preserve">PLACA YESO TIPO GYPLAC R.H. 1/2" (12.7 MM) DE 1.22 X 2.44 MM. O SIMILAR. </t>
  </si>
  <si>
    <t>SUPERBOARD  ( 2.44 X 1.22 )  E= 10 MM</t>
  </si>
  <si>
    <t>SUPERBOARD  ( 2.44 X 1.22 )  E= 6 MM</t>
  </si>
  <si>
    <t>SUPERBOARD  ( 2.44 X 1.22 )  E= 8 MM</t>
  </si>
  <si>
    <t>TORNILLO AUTOPERFORANTE  EST.  7/16 "</t>
  </si>
  <si>
    <t>TORNILLO AUTOPERFORANTE YESO 6 X1</t>
  </si>
  <si>
    <t>TORNILLO PTA BROCA EXTRAPL. EST 8 X 1/2" ( 13MM )</t>
  </si>
  <si>
    <t>PERFIL METALICO CAL 12 - 2,5MM. - 2,44M.</t>
  </si>
  <si>
    <t>MASILLA PLASTICA</t>
  </si>
  <si>
    <t>INSTALACIÓN Y PUESTA EN FUNCIONAMIENTO EQUIPO DE PRESIÓN.</t>
  </si>
  <si>
    <t>SUMINISTRO, TRANSPORTE E INSTALACION SISTEMA HIDRAULICO DE PRESION PREENSAMBLADO  - INCLUYE 2 BOMBAS DE 1.5 HP CAUDAL DE 20 GPM C/U,  RANGO DE PRESIÓN DE 30 - 50 PSI, TANQUE DE 100 LTS., TABLERO DE CONTROL  Y ACCESORIOS CONECCION A SISTEMA HIDRÁULICO Y ELÉCTRICO.</t>
  </si>
  <si>
    <t>SUMINISTRO, TRANSPORTE E INSTALACION SISTEMA HIDRAULICO DE PRESION PREENSAMBLADO  - INCLUYE 2 BOMBAS DE 1.5 HP CAUDAL DE 30 GPM C/U,  RANGO DE PRESIÓN DE 20 - 40 PSI, TANQUE DE 100 LTS., TABLERO DE CONTROL  Y ACCESORIOS CONECCION A SISTEMA HIDRÁULICO Y ELÉCTRICO.</t>
  </si>
  <si>
    <t>SUMINISTRO, TRANSPORTE E INSTALACION SISTEMA HIDRAULICO DE PRESION PREENSAMBLADO  - INCLUYE 2 BOMBAS DE 10 HP CAUDAL DE 160 GPM C/U,  RANGO DE PRESIÓN DE 70 - 90 PSI, TANQUE DE 500 LTS., TABLERO DE CONTROL  Y ACCESORIOS CONECCION A SISTEMA HIDRÁULICO Y ELÉCTRICO.</t>
  </si>
  <si>
    <t>SUMINISTRO, TRANSPORTE E INSTALACION SISTEMA HIDRAULICO DE PRESION PREENSAMBLADO  - INCLUYE 2 BOMBAS DE 2 HP CAUDAL DE 45 GPM C/U,  RANGO DE PRESIÓN DE 20 - 40 PSI, TANQUE DE 200 LTS., TABLERO DE CONTROL  Y ACCESORIOS CONECCION A SISTEMA HIDRÁULICO Y ELÉCTRICO.</t>
  </si>
  <si>
    <t>SUMINISTRO, TRANSPORTE E INSTALACION SISTEMA HIDRAULICO DE PRESION PREENSAMBLADO  - INCLUYE 2 BOMBAS DE 2 HP CAUDAL DE 56 GPM C/U,  RANGO DE PRESIÓN DE 30 - 50 PSI, TANQUE DE 200 LTS., TABLERO DE CONTROL  Y ACCESORIOS CONECCION A SISTEMA HIDRÁULICO Y ELÉCTRICO.</t>
  </si>
  <si>
    <t>SUMINISTRO, TRANSPORTE E INSTALACION SISTEMA HIDRAULICO DE PRESION PREENSAMBLADO  - INCLUYE 2 BOMBAS DE 2 HP CAUDAL DE 90 GPM C/U,  RANGO DE PRESIÓN DE 30 - 50 PSI, TANQUE DE 200 LTS., TABLERO DE CONTROL  Y ACCESORIOS CONECCION A SISTEMA HIDRÁULICO Y ELÉCTRICO.</t>
  </si>
  <si>
    <t>SUMINISTRO, TRANSPORTE E INSTALACION SISTEMA HIDRAULICO DE PRESION PREENSAMBLADO  - INCLUYE 2 BOMBAS DE 3 HP CAUDAL DE 30 GPM C/U,  RANGO DE PRESIÓN DE 30 - 50 PSI, TANQUE DE 200 LTS., TABLERO DE CONTROL  Y ACCESORIOS CONECCION A SISTEMA HIDRÁULICO Y ELÉCTRICO.</t>
  </si>
  <si>
    <t>SUMINISTRO, TRANSPORTE E INSTALACION SISTEMA HIDRAULICO DE PRESION PREENSAMBLADO  - INCLUYE 2 BOMBAS DE 3 HP CAUDAL DE 55 GPM C/U,  RANGO DE PRESIÓN DE 30 - 50 PSI, TANQUE DE 200 LTS., TABLERO DE CONTROL  Y ACCESORIOS CONECCION A SISTEMA HIDRÁULICO Y ELÉCTRICO.</t>
  </si>
  <si>
    <t>SUMINISTRO, TRANSPORTE E INSTALACION SISTEMA HIDRAULICO DE PRESION PREENSAMBLADO  - INCLUYE 2 BOMBAS DE 5 HP CAUDAL DE 100 GPM C/U,  RANGO DE PRESIÓN DE 40 - 60 PSI, TANQUE DE 300 LTS., TABLERO DE CONTROL  Y ACCESORIOS CONECCION A SISTEMA HIDRÁULICO Y ELÉCTRICO.</t>
  </si>
  <si>
    <t>SUMINISTRO, TRANSPORTE E INSTALACION SISTEMA HIDRAULICO DE PRESION PREENSAMBLADO  - INCLUYE 2 BOMBAS DE 5 HP CAUDAL DE 180 GPM C/U,  RANGO DE PRESIÓN DE 30 - 50 PSI, TANQUE DE 300 LTS., TABLERO DE CONTROL  Y ACCESORIOS CONECCION A SISTEMA HIDRÁULICO Y ELÉCTRICO.</t>
  </si>
  <si>
    <t>SUMINISTRO, TRANSPORTE E INSTALACION SISTEMA HIDRAULICO DE PRESION PREENSAMBLADO  - INCLUYE 2 BOMBAS DE 7.5 HP CAUDAL DE 140 GPM C/U,  RANGO DE PRESIÓN DE 40 - 60 PSI, TANQUE DE 500 LTS., TABLERO DE CONTROL  Y ACCESORIOS CONECCION A SISTEMA HIDRÁULICO Y ELÉCTRICO.</t>
  </si>
  <si>
    <t>SUMINISTRO, INSTALACION Y PUESTA EN FUNCIONAMIENTO DE EQUIPO DE AIRE ACONDICIONADO TIPO MINI SPLIT 12.000 BTU / HR. INCLUYE: UNIDAD CONDENSADORA, UNIDAD EVAPORADORA CON SUS RESPECTIVOS CONTROLES REMOTOS, INSTALACIÓN COMPLETA A TODO COSTO. SE ENTREGA PUNTO DE ALIMENTACIÓN ELECTRICA A CERO METROS DE LA UNIDAD CONDENSADORA. INSTALACIÓN DE LA UNIDAD EVAPORADORA ADOSADA A MURO. INLCUYE TUBERÍA Y ACCESORIOS PARA GASES REFRIGERANTES, TUBERÍA Y/O MANGUERA PARA DESAGUE DE LAS UNIDADES, SOPORTES DE FIJACION Y ACCESORIOS DE MONTAJE DE LAS UNIDADES CONDENSADORAS Y EVAPORADORAS.</t>
  </si>
  <si>
    <t>SUMINISTRO, INSTALACION Y PUESTA EN FUNCIONAMIENTO DE EQUIPO DE AIRE ACONDICIONADO TIPO MINI SPLIT 18.000 BTU / HR. INCLUYE: UNIDAD CONDENSADORA, UNIDAD EVAPORADORA CON SUS RESPECTIVOS CONTROLES REMOTOS, INSTALACIÓN COMPLETA A TODO COSTO. SE ENTREGA PUNTO DE ALIMENTACIÓN ELECTRICA A CERO METROS DE LA UNIDAD CONDENSADORA. INSTALACIÓN DE LA UNIDAD EVAPORADORA ADOSADA A MURO. INLCUYE TUBERÍA Y ACCESORIOS PARA GASES REFRIGERANTES, TUBERÍA Y/O MANGUERA PARA DESAGUE DE LAS UNIDADES, SOPORTES DE FIJACION Y ACCESORIOS DE MONTAJE DE LAS UNIDADES CONDENSADORAS Y EVAPORADORAS.</t>
  </si>
  <si>
    <t>SUMINISTRO, INSTALACION Y PUESTA EN FUNCIONAMIENTO DE EQUIPO DE AIRE ACONDICIONADO TIPO MINI SPLIT 24.000 BTU / HR. INCLUYE: UNIDAD CONDENSADORA, UNIDAD EVAPORADORA CON SUS RESPECTIVOS CONTROLES REMOTOS, INSTALACIÓN COMPLETA A TODO COSTO. SE ENTREGA PUNTO DE ALIMENTACIÓN ELECTRICA A CERO METROS DE LA UNIDAD CONDENSADORA. INSTALACIÓN DE LA UNIDAD EVAPORADORA ADOSADA A MURO. INLCUYE TUBERÍA Y ACCESORIOS PARA GASES REFRIGERANTES, TUBERÍA Y/O MANGUERA PARA DESAGUE DE LAS UNIDADES, SOPORTES DE FIJACION Y ACCESORIOS DE MONTAJE DE LAS UNIDADES CONDENSADORAS Y EVAPORADORAS.</t>
  </si>
  <si>
    <t>SUMINISTRO, INSTALACION Y PUESTA EN FUNCIONAMIENTO DE EQUIPO DE AIRE ACONDICIONADO TIPO MULTI SPLIT 48.000 BTU / HR. INCLUYE: UNA (1) UNIDAD CONDENSADORA, CUATRO (4) UNIDADES EVAPORADORAS DE 12.000 BTU / HR. CON SUS RESPECTIVOS CONTROLES REMOTOS, INSTALACIÓN COMPLETA A TODO COSTO. SE ENTREGA PUNTO DE ALIMENTACIÓN ELECTRICA A CERO METROS DE LA UNIDAD CONDENSADORA. INSTALACIÓN DE LA UNIDAD EVAPORADORA ADOSADA A MURO. INLCUYE TUBERÍA Y ACCESORIOS PARA GASES REFRIGERANTES, TUBERÍA Y/O MANGUERA PARA DESAGUE DE LAS UNIDADES, SOPORTES DE FIJACION Y ACCESORIOS DE MONTAJE DE LAS UNIDADES CONDENSADORAS Y EVAPORADORAS.</t>
  </si>
  <si>
    <t>SUMINISTRO, TRANSPORTE E INSTALACIÓN DE ASCENSOR TIPO PASAJEROS, PARA 8 PERSONAS O 630 KILOGRAMOS, 3 PARADAS MAQUINA LATERAL 1.10 * 1.40 * 2.20</t>
  </si>
  <si>
    <t>SUMINISTRO, TRANSPORTE E INSTALACIÓN SISTEMA DE PRESION PARA RED CONTRA INCENDIOS</t>
  </si>
  <si>
    <t>SUMINISTRO, TRANSPORTE E INSTALACIÓN EQUIPO DE PRESION CONSTANTE</t>
  </si>
  <si>
    <t>TORON N°15  GRADO 1860 D =0,6"</t>
  </si>
  <si>
    <t>EMULSION ASFALTICA TIPO CRL-1</t>
  </si>
  <si>
    <t>EMULSION ASFALTICA TIPO CRR-1</t>
  </si>
  <si>
    <t>MEZCLA ASFALTICA TIPO MDC-1</t>
  </si>
  <si>
    <t xml:space="preserve">MEZCLA ASFALTICA TIPO MDC-2 </t>
  </si>
  <si>
    <t>MEZCLA ASFALTICA TIPO MDC-3</t>
  </si>
  <si>
    <t>PASTO KIKUYO (CORTADO)</t>
  </si>
  <si>
    <t>PLANTAS ORNAMENTALES VARIAS</t>
  </si>
  <si>
    <t>TIERRA NEGRA</t>
  </si>
  <si>
    <t>GRAMA TIPO BERMUDA GRASS</t>
  </si>
  <si>
    <t>AISLADOR SISMICO DIS DI=650</t>
  </si>
  <si>
    <t>PERNOS, TUERCA Y ARANDELA PARA FIJACION DE AISLADORES</t>
  </si>
  <si>
    <t>PLANTILLA PARA UBICACIÓN DE PERNOS PARA FIJAR AISLADOR SISMICO</t>
  </si>
  <si>
    <t>AISLADOR SISMICO DIS DI=1000</t>
  </si>
  <si>
    <t>TUBO GALVANIZADO 4"</t>
  </si>
  <si>
    <t>LAMINA METALICA DE 1/2"</t>
  </si>
  <si>
    <t>JUNTA TIPO VSL T -100 O SIMILAR</t>
  </si>
  <si>
    <t>BLOQUES DE CESPED</t>
  </si>
  <si>
    <t>ARBOL DE GRAN PORTE</t>
  </si>
  <si>
    <t>CANECA METALICA PARA BASUREROS</t>
  </si>
  <si>
    <t>TUBO PVC CONDUIT 2"</t>
  </si>
  <si>
    <t>SOLUCION</t>
  </si>
  <si>
    <t>VARILLA DE 1" ROSCADA PARA ANCLAJES DE LUMINARIA</t>
  </si>
  <si>
    <t xml:space="preserve">PLANTILLA PARA UBICACIÓN  DE PERNOS BASES LUMINARIAS </t>
  </si>
  <si>
    <t>POSTE EN CONCRETO PREFABRICADO</t>
  </si>
  <si>
    <t>PLANTULA DE  LIMONCILLO Y/O CITRONELA O SIMILAR</t>
  </si>
  <si>
    <t>REPOSICION PLANTULAS</t>
  </si>
  <si>
    <t>SEMILLAS PARA BIOMANTO</t>
  </si>
  <si>
    <t>GALLINAZA</t>
  </si>
  <si>
    <t>PLANTULA DE CAÑABRAVA O SIMILAR</t>
  </si>
  <si>
    <t>ESTACAS DE MARATON</t>
  </si>
  <si>
    <t>ESTACAS DE GUADUA</t>
  </si>
  <si>
    <t>ALFALISTO BLANCO O SIMILAR</t>
  </si>
  <si>
    <t>ALFALISTO GRIS O SIMILAR.</t>
  </si>
  <si>
    <t>ALFALISTOPLUS O SIMILAR.</t>
  </si>
  <si>
    <t>BISAGRAS ALUMINIO 3"</t>
  </si>
  <si>
    <t>BROCA PARA MURO 5/8" X 8"</t>
  </si>
  <si>
    <t>BROCA PARA MURO 7/8" X 8"</t>
  </si>
  <si>
    <t>CEMENTO BLANCO</t>
  </si>
  <si>
    <t>CHAZO PUNTILLA</t>
  </si>
  <si>
    <t xml:space="preserve">CHAZOS 3/8 X 2" </t>
  </si>
  <si>
    <t>CINTA DE DEMARCACION * 10 M.</t>
  </si>
  <si>
    <t>COLOR MINERAL</t>
  </si>
  <si>
    <t>DILATACION EN BRONCE PC09</t>
  </si>
  <si>
    <t>ENDURECEDOR COLOR GRIS  TIPO ROCKTOP DE TOXEMENT O SIMILAR.</t>
  </si>
  <si>
    <t>ESTOPA</t>
  </si>
  <si>
    <t>EXTRACTOR EOLICO VERTICAL DE 12"</t>
  </si>
  <si>
    <t>GRAVILLA MONA ( 25 KILOS )</t>
  </si>
  <si>
    <t xml:space="preserve">LAMINA METAL DECK  LAMINA 2"  CAL.16  - TIPO ACESCO O SIMILAR. </t>
  </si>
  <si>
    <t xml:space="preserve">LAMINA CORPALOSA </t>
  </si>
  <si>
    <t>LLAVE TERMINAL MANGUERA 1/2"</t>
  </si>
  <si>
    <t>PABMERIL PLIEGO 9" X 11"</t>
  </si>
  <si>
    <t>PEGACOR BLANCO</t>
  </si>
  <si>
    <t>PEGANTE BOXER</t>
  </si>
  <si>
    <t>PISTOLA INYECTOR PARA EPOXICO</t>
  </si>
  <si>
    <t>PLACA DE IDENTIFICACION EN ALUMINIO ALTO RELIEVE DE 12 X 5 CM. SEGÚN NORMA CS 278-1</t>
  </si>
  <si>
    <t>PLASTOCRETE DM DE SIKA IMPERMEABILIZANTE PARA CONCRETOS O SIMILAR.</t>
  </si>
  <si>
    <t>POLIETILENO NO. 6</t>
  </si>
  <si>
    <t>PUNTILLA CON CABEZA 1"</t>
  </si>
  <si>
    <t>PUNTILLA CON CABEZA 2"</t>
  </si>
  <si>
    <t>PUNTILLA CON CABEZA 3"</t>
  </si>
  <si>
    <t>SIKA-1 IMPERMEABILIZANTE INTEGRAL MORTEROS O SIMILAR.</t>
  </si>
  <si>
    <t>SIKADUR -42  ANCLAJE O SIMILAR.</t>
  </si>
  <si>
    <t>SIKADUR -32 PRIMER</t>
  </si>
  <si>
    <t>SIKADUR PANEL O SIMILAR.</t>
  </si>
  <si>
    <t>SIKAFLEX 1A TUBO 305 CC O SIMILAR.</t>
  </si>
  <si>
    <t>SIKAFLEX PRO 3 WF TUBO 600 CC O SIMILAR.</t>
  </si>
  <si>
    <t>SILICONA TUBO 280 ML</t>
  </si>
  <si>
    <t>SOLDADURA DE ESTAÑO 60-40 250GR 1/16"  (1.6 MM)</t>
  </si>
  <si>
    <t>SOLDADURA ELECTRICA TIPO WESTARCO SUPER E- 6013  DE 1/8 O SIMILAR.</t>
  </si>
  <si>
    <t>SOLDADURA EXOTERMICA TIPO CADWELD O SIMILAR  DE 115 GRADOS</t>
  </si>
  <si>
    <t xml:space="preserve">SOLDADURA E 6013 </t>
  </si>
  <si>
    <t>SOLDADURA Y LIMPIADOR</t>
  </si>
  <si>
    <t>SOLDADURA E7018</t>
  </si>
  <si>
    <t>WIN PLASTICO</t>
  </si>
  <si>
    <t xml:space="preserve">SIKA ANTISOL ROJO </t>
  </si>
  <si>
    <t xml:space="preserve">SIKA SEPAROL </t>
  </si>
  <si>
    <t xml:space="preserve">POLIETILENO NEGRO CAL 3.5 </t>
  </si>
  <si>
    <t>FALLEBA +PORTA CANDADO</t>
  </si>
  <si>
    <t xml:space="preserve">BISAGRA EN TUBO </t>
  </si>
  <si>
    <t>BISAGRAS ALUMINIO VAIVEN 3"</t>
  </si>
  <si>
    <t>FIBRA PARA CERRAMIENTO PROVISIONAL H=2,1M</t>
  </si>
  <si>
    <t>VALLA EN LONA</t>
  </si>
  <si>
    <t>VALLA EN LONA TIPO TRIPODE (3 USOS)</t>
  </si>
  <si>
    <t>SEÑAL PREVENTIVA, REGLAMENTARIA E INFORMATIVA (2 USOS)</t>
  </si>
  <si>
    <t>DELINEADOR PLASTICO ( 8  USOS)</t>
  </si>
  <si>
    <t>CINTA REFLECTIVA DE SEGURIDAD (2 HILERAS)</t>
  </si>
  <si>
    <t>ESTRUCTURA EN GUADUA-CUARTÓN</t>
  </si>
  <si>
    <t>PASAMANOS EN LISTÓN</t>
  </si>
  <si>
    <t>ESTRUCTURA EN GUADUA</t>
  </si>
  <si>
    <t>PLÁSTICO TRANSPARENTE CALIBRE 6</t>
  </si>
  <si>
    <t>MATERIALES VARIOS PARA RANSPORTE/INSTALACION/FIJACION  DE CAMARAS CIRCULARES</t>
  </si>
  <si>
    <t>ARO-TAPA HD DE 0.58 M - SELLO ELASTICO - LLAVE SEGURIDAD</t>
  </si>
  <si>
    <t>ARO-TAPA HFDE 0.60X 100 KG</t>
  </si>
  <si>
    <t>ARO EN POLIPROPILENO RECICLADO CUELLO 13 CM</t>
  </si>
  <si>
    <t>TAPA D= 0,70 M POLIPROPILENO RECICLADO</t>
  </si>
  <si>
    <t>ARO EN POLIPROPILENO RECICLADO CUELLO 20 CM</t>
  </si>
  <si>
    <t>LAMINA DE POLIPROPILENO PARA CAMARAS DE INSPECCION</t>
  </si>
  <si>
    <t>HIDROSELLO DE 24 "</t>
  </si>
  <si>
    <t>HIDROSELLO DE 27 "</t>
  </si>
  <si>
    <t>HIDROSELLO DE 30 "</t>
  </si>
  <si>
    <t>HIDROSELLO DE 33"</t>
  </si>
  <si>
    <t>HIDROSELLO DE 36 "</t>
  </si>
  <si>
    <t>HIDROSELLO DE 39 "</t>
  </si>
  <si>
    <t>HIDROSELLO DE 42 "</t>
  </si>
  <si>
    <t>HIDROSELLO DE 45 "</t>
  </si>
  <si>
    <t>HIDROSELLO DE 48 "</t>
  </si>
  <si>
    <t>HIDROSELLO DE 51 "</t>
  </si>
  <si>
    <t>HIDROSELLO DE 57 "</t>
  </si>
  <si>
    <t>HIDROSELLO DE 60 "</t>
  </si>
  <si>
    <t>HIDROSELLO DE 68 "</t>
  </si>
  <si>
    <t>PUNTILLA CC PUMA 2.1/2 X 500</t>
  </si>
  <si>
    <t>ADITIVO PARA CURAR EL CONCRETO</t>
  </si>
  <si>
    <t>SELLO ELASTOMERICO</t>
  </si>
  <si>
    <t>BENTONITA</t>
  </si>
  <si>
    <t>RIGIDIZADORES</t>
  </si>
  <si>
    <t>PASARELA</t>
  </si>
  <si>
    <t>OXIGENO</t>
  </si>
  <si>
    <t>MUERTOS Y BOYAS</t>
  </si>
  <si>
    <t>CABOS</t>
  </si>
  <si>
    <t>EMBARCADERO</t>
  </si>
  <si>
    <t>TORNILLO DE FIJACION M-24 INCLUYE TUERCA, ARANDELA Y RESINATIPO SIKA DUR 42 O SIMILAR</t>
  </si>
  <si>
    <t>LOSETA TACTIL GUIA</t>
  </si>
  <si>
    <t>POLIETILENO 1/2"</t>
  </si>
  <si>
    <t>SIKAFLUID</t>
  </si>
  <si>
    <t>COSTAL</t>
  </si>
  <si>
    <t>ESTACAS PARA ANCLAJE</t>
  </si>
  <si>
    <t>COSTAL BIODEGRADABLE</t>
  </si>
  <si>
    <t>PLASTICO DE PROTECCION</t>
  </si>
  <si>
    <t>MOLDES GUIA METALICOS PINTURA</t>
  </si>
  <si>
    <t>PEGANTE CERAMICO GRIS</t>
  </si>
  <si>
    <t>LOSETA PREFABRICADA LISA</t>
  </si>
  <si>
    <t>SIKA SET X 5KG</t>
  </si>
  <si>
    <t>BROCA 1*21 DW5819</t>
  </si>
  <si>
    <t>BROCA 1/2*21 HILTI</t>
  </si>
  <si>
    <t>BROCA 3/4*21 HILTI</t>
  </si>
  <si>
    <t>BOMBON</t>
  </si>
  <si>
    <t>MANGUERA PLASTICA LAVAMANOS - SANITARIOS</t>
  </si>
  <si>
    <t>CHAZO PLASTICO 1/4" ESTRIADO - BOLSA 100 UND</t>
  </si>
  <si>
    <t>IGOL IMPRIMANTE 3KG</t>
  </si>
  <si>
    <t>MANILA 13 MM ECON</t>
  </si>
  <si>
    <t>GEODREN PLANAR 0,5 M. PAVCO O SIMILAR</t>
  </si>
  <si>
    <t>GEODREN PLANAR 1,0 M. PAVCO O SIMILAR</t>
  </si>
  <si>
    <t>GEODREN VIAL TB 100 MM. 1,0 M. PAVCO O SIMILAR</t>
  </si>
  <si>
    <t>GEODREN VIAL TB 160 MM. 1,0 M. PAVCO O SIMILAR</t>
  </si>
  <si>
    <t>GEOTEXTIL NO TEJIDO  1600 PAVCO O SIMILAR</t>
  </si>
  <si>
    <t>GEOTEXTIL NO TEJIDO  2000 PAVCO O SIMILAR</t>
  </si>
  <si>
    <t>GEOTEXTIL NO TEJIDO  3000 PAVCO O SIMILAR</t>
  </si>
  <si>
    <t>GEOTEXTIL TEJIDO (RESITENCIA ULTIMA 60 KN/M)</t>
  </si>
  <si>
    <t>GEOTEXTIL NO TEJIDO  4000 PAVCO O SIMILAR</t>
  </si>
  <si>
    <t>GEODREN CIRCULAR 1,0 M PAVCO O SIMILAR</t>
  </si>
  <si>
    <t>IMPERMEABILIZACION TIPO MANTO MORTER PLAS AL - 300 E=3 MM O SIMILAR.</t>
  </si>
  <si>
    <t>IMPERMEABILIZACION TIPO MANTO MORTER PLAS AL - 80 E=3.5 MM O SIMILAR.</t>
  </si>
  <si>
    <t>IMPERMEABILIZACION FIBER GLASS PLAS P-3  CON REFUERZO EN POLIESTER . (REMATES, PINTURA BITUMINOSA)</t>
  </si>
  <si>
    <t>LAVADO E IMPERMEABILIZADO CON PRODUCTO HIDROFUGADO</t>
  </si>
  <si>
    <t>ABRAZADERA EN ACERO</t>
  </si>
  <si>
    <t>ABRAZADERA PLASTICA 5/8</t>
  </si>
  <si>
    <t>ACCESORIOS CPVC  1/2" ( CODO , UNIÓN Y TAPÓN )</t>
  </si>
  <si>
    <t>ACCESORIOS CPVC  3/4" ( CODO , UNIÓN Y TAPÓN )</t>
  </si>
  <si>
    <t>ACCESORIOS PVC-P  1 1/2"  ( CODO , UNIÓN Y TAPÓN )</t>
  </si>
  <si>
    <t>ACCESORIOS PVC-P  1 1/4" ( CODO , UNIÓN Y TAPÓN )</t>
  </si>
  <si>
    <t>ACCESORIOS PVC-P  1" ( CODO, UNIÓN Y TAPÓN )</t>
  </si>
  <si>
    <t>ACCESORIOS PVC-P  1/2" ( CODO , UNIÓN Y TAPÓN )</t>
  </si>
  <si>
    <t>ACCESORIOS PVC-P  2 1/2" ( CODO , UNIÓN Y TAPÓN )</t>
  </si>
  <si>
    <t>ACCESORIOS PVC-P  2" ( CODO , UNIÓN Y TAPÓN )</t>
  </si>
  <si>
    <t>ACCESORIOS PVC-P  3" ( CODO , UNIÓN Y TAPÓN )</t>
  </si>
  <si>
    <t>ACCESORIOS PVC-P  3/4" ( CODO , UNIÓN Y TAPÓN )</t>
  </si>
  <si>
    <t>ACCESORIOS PVC-P  4" ( CODO , UNIÓN Y TAPÓN )</t>
  </si>
  <si>
    <t>ACONDICIONADOR NOVAFORT  TARRO 500 GRS. O SIMILAR.</t>
  </si>
  <si>
    <t>ADHESIVO NOVAFORT 300 ML</t>
  </si>
  <si>
    <t>ACOPLE 1/2"  PARA LAVAMANOS EN ACERO DE 40 CM.</t>
  </si>
  <si>
    <t>ACOPLE 3" A PVC</t>
  </si>
  <si>
    <t>ACOPLE 6" A PVC</t>
  </si>
  <si>
    <t>ADAPTADOR DE LIMPIEZA PVC  - 3"</t>
  </si>
  <si>
    <t>ADAPTADOR DE LIMPIEZA PVC  - 4"</t>
  </si>
  <si>
    <t>ADAPTADOR DE LIMPIEZA PVC  - 6"</t>
  </si>
  <si>
    <t>ADAPTADOR MACHO PRESION PVC - 1 1/2"</t>
  </si>
  <si>
    <t>ADAPTADOR MACHO PRESION PVC - 1 1/4"</t>
  </si>
  <si>
    <t>ADAPTADOR MACHO PRESION PVC - 1"</t>
  </si>
  <si>
    <t>ADAPTADOR MACHO PRESION PVC - 1/2</t>
  </si>
  <si>
    <t>ADAPTADOR MACHO PRESION PVC - 2 1/2"</t>
  </si>
  <si>
    <t>ADAPTADOR MACHO PRESION PVC - 2"1</t>
  </si>
  <si>
    <t>ADAPTADOR MACHO PRESION PVC - 3"</t>
  </si>
  <si>
    <t>ADAPTADOR MACHO PRESION PVC - 3/4"</t>
  </si>
  <si>
    <t>ADAPTADOR MACHO PRESION PVC - 4"</t>
  </si>
  <si>
    <t xml:space="preserve">ADAPTADOR HEMBRA </t>
  </si>
  <si>
    <t xml:space="preserve">ADHESIVO NOVAFORT 500 GRS. </t>
  </si>
  <si>
    <t>BRIDAS LOCAS 10"</t>
  </si>
  <si>
    <t>CAJA MEDIDOR DE AGUA 60 X 60 X 14 A TODO COSTO CON TAPA HG</t>
  </si>
  <si>
    <t>CAJA MEDIDOR DE AGUA 80 X 80 X 14 A TODO COSTO CON TAPA HG</t>
  </si>
  <si>
    <t>CAJA PARA VALVULA TIPO CHOROTE EN HIERRO DUCTIL</t>
  </si>
  <si>
    <t>CHEQUE TIPO R&amp;W ROSCADO  1 1/2" REF. 236 O SIMILAR</t>
  </si>
  <si>
    <t>CHEQUE TIPO R&amp;W ROSCADO  1 1/4" REF. 236 O SIMILAR</t>
  </si>
  <si>
    <t>CHEQUE TIPO R&amp;W ROSCADO  1" REF. 236 O SIMILAR</t>
  </si>
  <si>
    <t>CHEQUE TIPO R&amp;W ROSCADO  1/2" REF. 236 O SIMILAR</t>
  </si>
  <si>
    <t>CHEQUE TIPO R&amp;W ROSCADO  2 1/2" REF. 236 O SIMILAR</t>
  </si>
  <si>
    <t>CHEQUE TIPO R&amp;W ROSCADO  2" REF. 236 O SIMILAR</t>
  </si>
  <si>
    <t>CHEQUE TIPO R&amp;W ROSCADO  3" REF. 236 O SIMILAR</t>
  </si>
  <si>
    <t>CHEQUE TIPO R&amp;W ROSCADO  3/4" REF. 236 O SIMILAR</t>
  </si>
  <si>
    <t>CHEQUE TIPO R&amp;W ROSCADO  4" REF. 236 O SIMILAR</t>
  </si>
  <si>
    <t>CINTA SIKA PVC V - 15 CINTA FLEXIBLE SELLO DE JUNTAS</t>
  </si>
  <si>
    <t xml:space="preserve">CINTA SIKA PVC V - 10 CINTA FLEXIBLE SELLO DE JUNTAS </t>
  </si>
  <si>
    <t xml:space="preserve">CINTA SIKA PVC O - 22 CINTA SELLO DE JUNTAS </t>
  </si>
  <si>
    <t>CINTA TEFLON 10 M 1/2"</t>
  </si>
  <si>
    <t>CODO 45° 1/8 CXE SANITARIO 3''</t>
  </si>
  <si>
    <t>CODO 45° 1/8 CXE SANITARIO 4''</t>
  </si>
  <si>
    <t>CODO 45° 1/8 CXE SANITARIO 6''</t>
  </si>
  <si>
    <t>CODO 90° 1/4 CXC SANITARIO 1 1/2''</t>
  </si>
  <si>
    <t>CODO 90° 1/4 CXC SANITARIO 2''</t>
  </si>
  <si>
    <t>CODO 90° 1/4 CXC SANITARIO 3''</t>
  </si>
  <si>
    <t>CODO 90° 1/4 CXC SANITARIO 4''</t>
  </si>
  <si>
    <t>CODO 90° 1/4 CXC SANITARIO 6''</t>
  </si>
  <si>
    <t>CODO 90° 1/4 CXE SANITARIO 2''</t>
  </si>
  <si>
    <t>CODO 90° 1/4 CXE SANITARIO 3''</t>
  </si>
  <si>
    <t>CODO 90° 1/4 CXE SANITARIO 4''</t>
  </si>
  <si>
    <t>CODO 90° 1/4 CXE SANITARIO 6''</t>
  </si>
  <si>
    <t xml:space="preserve">CODO 90° ACERO GALVANIZADO  -  3/4'' </t>
  </si>
  <si>
    <t>CODO 90° ACERO GALVANIZADO  - 1/2''</t>
  </si>
  <si>
    <t>CODO 90° PRESION PVC  - 1''</t>
  </si>
  <si>
    <t>CODO 90° PRESION PVC  - 1 1/2"</t>
  </si>
  <si>
    <t>CODO 90° PRESION PVC  - 1 1/4"</t>
  </si>
  <si>
    <t>CODO 90° PRESION PVC  - 1/2''</t>
  </si>
  <si>
    <t>CODO 90° PRESION PVC  - 2"</t>
  </si>
  <si>
    <t>CODO 90° PRESION PVC  - 3/4''</t>
  </si>
  <si>
    <t>CODO 90° ULTRATEMP  - 1/2''</t>
  </si>
  <si>
    <t>CODO DE 11 1/4º GRAN RADIO RDE 21 PVC 10" 200PSI - UNIÓN PLATINO</t>
  </si>
  <si>
    <t>CODO DE 11 1/4º GRAN RADIO RDE 21 PVC 4" 200PSI - UNIÓN PLATINO</t>
  </si>
  <si>
    <t>CODO DE 11 1/4º GRAN RADIO RDE 21 PVC 6" 200PSI - UNIÓN PLATINO</t>
  </si>
  <si>
    <t>CODO DE 22 1/2º GRAN RADIO RDE 21 PVC 10" 200PSI - UNIÓN PLATINO</t>
  </si>
  <si>
    <t>CODO DE 22 1/2º GRAN RADIO RDE 21 PVC 2" 200PSI - UNIÓN PLATINO</t>
  </si>
  <si>
    <t>CODO DE 22 1/2º GRAN RADIO RDE 21 PVC 4" 200PSI - UNIÓN PLATINO</t>
  </si>
  <si>
    <t>CODO DE 22 1/2º GRAN RADIO RDE 21 PVC 6" 200PSI - UNIÓN PLATINO</t>
  </si>
  <si>
    <t>CODO DE 45º GRAN RADIO RDE 21 PVC 10" 200PSI - UNIÓN PLATINO</t>
  </si>
  <si>
    <t>CODO DE 45º GRAN RADIO RDE 21 PVC 2" 200PSI - UNIÓN PLATINO</t>
  </si>
  <si>
    <t>CODO DE 45º GRAN RADIO RDE 21 PVC 4" 200PSI - UNIÓN PLATINO</t>
  </si>
  <si>
    <t>CODO DE 45º GRAN RADIO RDE 21 PVC 6" 200PSI - UNIÓN PLATINO</t>
  </si>
  <si>
    <t>CODO DE 90º GRAN RADIO RDE 21 PVC 10" 200PSI - UNIÓN PLATINO</t>
  </si>
  <si>
    <t>CODO DE 90º GRAN RADIO RDE 21 PVC 4" 200PSI - UNIÓN PLATINO</t>
  </si>
  <si>
    <t>CODO DE 90º GRAN RADIO RDE 21 PVC 6" 200PSI - UNIÓN PLATINO</t>
  </si>
  <si>
    <t>COLLAR DERIVACION  2 X 1/2"</t>
  </si>
  <si>
    <t>COLLAR DERIVACION  3 X 1/2"</t>
  </si>
  <si>
    <t>COLLAR DERIVACION  4 X 1/2"</t>
  </si>
  <si>
    <t>DISIPADOR DE ENERGIA BAJANTE TALUD  CAIDA SECCIÓN RECTANGULAR  ( 0.50*0.40 M.) PREFABRICADO REF. CU005 TIPO TITAN O SIMILAR.</t>
  </si>
  <si>
    <t>ESE DE NIVELACION EXT. GARRA DE TIGRE 3" L=40 CM</t>
  </si>
  <si>
    <t>ESE DE NIVELACION EXT. GARRA DE TIGRE 4" L=40 CM</t>
  </si>
  <si>
    <t>FILTRO ANAEROBICO PREFABRICADO DE 2000 LTS. TIPO COLEMPAQUES CON TAPA Y ACCESORIOS OVOIDE - VERDE REF. 2 O SIMILAR.</t>
  </si>
  <si>
    <t>HIDRANTE CHICAGO 3" MEGA EXTREMO LISO</t>
  </si>
  <si>
    <t xml:space="preserve">HIDRANTE CHICAGO 4" MEGA EXTREMO LISO </t>
  </si>
  <si>
    <t>LIMPIADOR REM PVC 760 GRMS. (1/4)</t>
  </si>
  <si>
    <t>LLAVE PARA OPERAR VALVULA DE COMPUERTA ELASTICA</t>
  </si>
  <si>
    <t xml:space="preserve">MEDIDOR DE AGUA 1 1/2" VELOCIDAD CLASE C A ACCESORIOS Y ELEMENTOS DE CONECCION TODO COSTO </t>
  </si>
  <si>
    <t xml:space="preserve">MEDIDOR DE AGUA 1" VELOCIDAD CLASE C A ACCESORIOS Y ELEMENTOS DE CONECCION TODO COSTO </t>
  </si>
  <si>
    <t xml:space="preserve">MEDIDOR DE AGUA 1/2" VELOCIDAD CLASE C A ACCESORIOS Y ELEMENTOS DE CONECCION TODO COSTO </t>
  </si>
  <si>
    <t xml:space="preserve">MEDIDOR DE AGUA 3/4" VELOCIDAD CLASE C A ACCESORIOS Y ELEMENTOS DE CONECCION TODO COSTO </t>
  </si>
  <si>
    <t xml:space="preserve">REGISTRO DE BOLA - 1/2'' PARA GAS TIPO NOVASFER REF. 372 O SIMILAR </t>
  </si>
  <si>
    <t>REGISTRO TIPO R&amp;W - 1'' (DE CORTINA) REF. 206 O SIMILAR</t>
  </si>
  <si>
    <t>REGISTRO TIPO R&amp;W - 1 1/2''  (DE CORTINA) REF. 206 O SIMILAR</t>
  </si>
  <si>
    <t>REGISTRO TIPO R&amp;W - 1 1/4''  (DE CORTINA) REF. 206 O SIMILAR</t>
  </si>
  <si>
    <t>REGISTRO TIPO R&amp;W - 1/2''  (DE CORTINA ) REF. 206 O SIMILAR</t>
  </si>
  <si>
    <t>REGISTRO TIPO R&amp;W - 2'' (DE CORTINA) REF. 206 O SIMILAR</t>
  </si>
  <si>
    <t>REGISTRO TIPO R&amp;W - 2 1/2'' (DE CORTINA) REF. 206 O SIMILAR</t>
  </si>
  <si>
    <t>REGISTRO TIPO R&amp;W - 3'' (DE CORTINA) REF. 206 O SIMILAR</t>
  </si>
  <si>
    <t>REGISTRO TIPO R&amp;W - 3/4'' (DE CORTINA) REF. 206 O SIMILAR</t>
  </si>
  <si>
    <t>REGISTRO TIPO R&amp;W - 4'' (DE CORTINA) REF. 206 O SIMILAR</t>
  </si>
  <si>
    <t xml:space="preserve">REGULADOR EXTERNO BAJO PRESIÓN, CAUDAL 15 M3/H, PRESION DE SALIDA 23MBAR </t>
  </si>
  <si>
    <t>REJILLA  ALUMINIO  3" X 2"  CON SOSCO ANTICUCARACHAS - REF. TA-3"X2" TIPO COLREJILLAS O SIMILAR</t>
  </si>
  <si>
    <t>REJILLA  ALUMINIO  3" X 2"  CON SOSCO TRADICIONAL - REF. T-3"X2" TIPO COLREJILLAS O O SIMILAR</t>
  </si>
  <si>
    <t>REJILLA ALUMINIO 4" X 2" CÚPULA TRADICIONAL CON SOSCO - REF. C-4"X2" TIPO COLREJILLAS O SIMILAR</t>
  </si>
  <si>
    <t>REJILLA ALUMINIO 4" X 3" CON SOSCO ANTICUCARACHAS - REF. HA-4"X3" TIPO COLREJILLAS O SIMILAR</t>
  </si>
  <si>
    <t>REJILLA ALUMINIO 4" X 3" CON SOSCO TRADICIONAL - REF. H-4"X3" TIPO COLREJILLAS O SIMILAR</t>
  </si>
  <si>
    <t>REJILLA ALUMINIO 6" X 4" CON SOSCO ANTICUCARACHAS - REF. TA-6"X4" TIPO COLREJILLAS O SIMILAR</t>
  </si>
  <si>
    <t>REJILLA ALUMINIO 6" X 4" CÚPULA TRADICIONAL CON SOSCO - REF. C-6"X4" TIPO COLREJILLAS O SIMILAR</t>
  </si>
  <si>
    <t>REJILLA CARCAMO EN FUNDICIÓN DE HIERRO GRIS REF. CAR-30 X 50 CM. TIPO COLREJILLAS O SIMILAR</t>
  </si>
  <si>
    <t>REJILLA CARCAMO EN FUNDICIÓN DE HIERRO GRIS REF. CAR-50 X 120 CM. TIPO COLREJILLAS O SIMILAR</t>
  </si>
  <si>
    <t>SIFON PVC SANITARIO 3"</t>
  </si>
  <si>
    <t>SIFON PVC SANITARIO 2"</t>
  </si>
  <si>
    <t>SILLA YEE ALCANTARILLDO  TIPO FORT  160 X 110  (6" X 4")</t>
  </si>
  <si>
    <t>SILLA YEE ALCANTARILLDO  TIPO FORT  200 X 160  (8" X 6")</t>
  </si>
  <si>
    <t>SILLA YEE ALCANTARILLDO  TIPO FORT  250 X 200  (10" X 8")</t>
  </si>
  <si>
    <t>SILLA YEE ALCANTARILLDO  TIPO FORT  315 X 200  (12" X 8")</t>
  </si>
  <si>
    <t>SOLDADURA LIQUIDA AGUA CALIENTE 1/4</t>
  </si>
  <si>
    <t>SOLDADURA PVC LIQUIDA 1/4</t>
  </si>
  <si>
    <t>TANQUE AGUA POTABLE PLASTICO CAP. 1.000 LTS, INCLUYE: TAPA, ACCESORIOS Y MANGUERA FLEXIBLE. A TODO COSTO.</t>
  </si>
  <si>
    <t>TANQUE AGUA POTABLE PLASTICO CAP. 20.000 LTS, INCLUYE: TAPA, ACCESORIOS Y MANGUERA FLEXIBLE. A TODO COSTO.</t>
  </si>
  <si>
    <t>TANQUE AGUA POTABLE PLASTICO CAP. 10.000 LTS, INCLUYE: TAPA, ACCESORIOS Y MANGUERA FLEXIBLE. A TODO COSTO.</t>
  </si>
  <si>
    <t>TANQUE DE GAS HORIZONTAL CAP. 1.000 GL TIPO INTERPERIE, CUERPO Y TAPAS EN LÁMINA HR DE 8 MM. Y PATAS EN LÁMINA HR DE 6 MM., OREJAS DE IZAJE Y BOQUILLAS X 3000 LBS. LIMPIEZA EXTERIOR CON CEPILLO MECÁNICO FONDO ANTICORROSIVO Y ACABADO EN PINTURA ESMALTE PINTUCO. INCLUYE: KIT COMPLETO DE ACCESORIOS TIPO REGO O SIMILAR Y PRUEBA HIDROSTÁTICA. A TODO COSTO.</t>
  </si>
  <si>
    <t>TANQUE SEPTICO INTEGRADO PREFABRICADO TIPO IMHOFF SUBTERRANEO DE 2000 LTS. TIPO COLEMPAQUES CON TAPA Y ACCESORIOS OVOIDE - VERDE REF. 2 O SIMILAR</t>
  </si>
  <si>
    <t xml:space="preserve">TANQUE TRATAMIENTO AGUAS GRISES OVOIDE DE 2000 LTS. TIPO COLEMPAQUES  O SIMILAR </t>
  </si>
  <si>
    <t>TAPA DE INSPECCION TI - 5*3" ALUMINIO  COLREJILLAS O SIMILAR</t>
  </si>
  <si>
    <t>TAPA DE INSPECCION TI - 6*4" ALUMINIO COLREJILLAS O SIMILAR</t>
  </si>
  <si>
    <t>TAPA DE INSPECCION TI - 8*6" ALUMINIO COLREJILLAS O SIMILAR</t>
  </si>
  <si>
    <t>TAPA REJILLA EN HIERRO GALVANIZADO 3"</t>
  </si>
  <si>
    <t>TAPA REJILLA EN HIERRO GALVANIZADO 6"</t>
  </si>
  <si>
    <t>CRUCES HG 2"</t>
  </si>
  <si>
    <t>CRUCES HG 3"</t>
  </si>
  <si>
    <t>TEE HG 2"</t>
  </si>
  <si>
    <t>TEE HG 3"</t>
  </si>
  <si>
    <t>CODO HG 2"</t>
  </si>
  <si>
    <t>CODO HG 3"</t>
  </si>
  <si>
    <t xml:space="preserve">TEE 4"  X  3" HD EXTREMO LISO </t>
  </si>
  <si>
    <t xml:space="preserve">TEE 6"  X  4" HD EXTREMO LISO </t>
  </si>
  <si>
    <t>TEE ACERO GALNAVIZADO  3/4''</t>
  </si>
  <si>
    <t>TEE ACERO GALVANIZADO  1/2''</t>
  </si>
  <si>
    <t xml:space="preserve">TEE HIERRO DUCTIL  3 X 3" </t>
  </si>
  <si>
    <t>TEE PRESION  - 1''</t>
  </si>
  <si>
    <t>TEE PRESION  - 1 1/2''</t>
  </si>
  <si>
    <t>TEE PRESION  - 1 1/4''</t>
  </si>
  <si>
    <t>TEE PRESION  - 1/2''</t>
  </si>
  <si>
    <t>TEE PRESION -  3/4''</t>
  </si>
  <si>
    <t>TEE SANITARIA - 6"</t>
  </si>
  <si>
    <t>TEE ULTRATEMP - 1/2"</t>
  </si>
  <si>
    <t>TRAMPA DE GRASA PLASTICA CAP.  250 LTS. TIPO COLEMPAQUES  O SIMILAR</t>
  </si>
  <si>
    <t>TRAMPA DE GRASA PLASTICA CAP.  95 LTS. TIPO COLEMPAQUES O SIMILAR</t>
  </si>
  <si>
    <t xml:space="preserve">TUBO ACERO GALVANIZADO AGUA 1 1/2" - NIC 505 - 001  - TIPO COLMENA O SIMILAR. </t>
  </si>
  <si>
    <t xml:space="preserve">TUBO ACERO AGUA NEGRA PARA CERRAMIENTO  1 1/2" -   - TIPO COLMENA O SIMILAR. </t>
  </si>
  <si>
    <t xml:space="preserve">TUBO ACERO GALVANIZADO AGUA 1" - NIC 505 - 001  - TIPO COLMENA O SIMILAR. </t>
  </si>
  <si>
    <t xml:space="preserve">TUBO ACERO GALVANIZADO AGUA 2 1/2" - NIC 505 - 001  - TIPO COLMENA O SIMILAR. </t>
  </si>
  <si>
    <t xml:space="preserve">TUBO ACERO GALVANIZADO AGUA 2" - NIC 505 - 001  - TIPO COLMENA O SIMILAR. </t>
  </si>
  <si>
    <t xml:space="preserve">TUBO ACERO AGUA NEGRA PARA CERRAMIENTO  2" -   - TIPO COLMENA O SIMILAR. </t>
  </si>
  <si>
    <t xml:space="preserve">TUBO ACERO AGUA NEGRA PARA CERRAMIENTO  3" -   - TIPO COLMENA O SIMILAR. </t>
  </si>
  <si>
    <t xml:space="preserve">TUBO ACERO GALVANIZADO AGUA 3" - NIC 505 - 001  - TIPO COLMENA O SIMILAR. </t>
  </si>
  <si>
    <t xml:space="preserve">TUBO ACERO GALVANIZADO AGUA 3/4" - NIC 505 - 001  - TIPO COLMENA O SIMILAR. </t>
  </si>
  <si>
    <t xml:space="preserve">TUBO ACERO GALVANIZADO PRESION 1/2" - CALIBRE 40 ASTM A53  - TIPO COLMENA O SIMILAR. </t>
  </si>
  <si>
    <t xml:space="preserve">TUBO ACERO GALVANIZADO PRESION 3" - CALIBRE 40 ASTM A53  - TIPO COLMENA O SIMILAR. </t>
  </si>
  <si>
    <t xml:space="preserve">TUBO ACERO GALVANIZADO PRESION 3/4" - CALIBRE 40 ASTM A53  - TIPO COLMENA O SIMILAR. </t>
  </si>
  <si>
    <t xml:space="preserve">TUBO ACERO GALVANIZADO PRESION 4" - CALIBRE 40 ASTM A53 - TIPO COLMENA O SIMILAR. </t>
  </si>
  <si>
    <t>NIPLE EN TUBO ACERO GALVANIZADO PRESION 4" - CALIBRE 40 ASTM A53 - TIPO COLMENA O SIMILAR. 18CM</t>
  </si>
  <si>
    <t>TEE   ACERO GALVANIZADO PRESION 4" - CALIBRE 40 ASTM A53 - TIPO COLMENA O SIMILAR. 18CM</t>
  </si>
  <si>
    <t>CODO 90°   ACERO GALVANIZADO PRESION 4" - CALIBRE 40 ASTM A53 - TIPO COLMENA O SIMILAR. 18CM</t>
  </si>
  <si>
    <t xml:space="preserve">TUBO ACERO GALVANIZADO PRESION 6" - CALIBRE 40 ASTM A53 - TIPO COLMENA O SIMILAR. </t>
  </si>
  <si>
    <t xml:space="preserve">TUBO ACERO NEGRA CONTRA INCENDIO 2 1/2" - CALIBRE 10 ASTM A795 - TIPO COLMENA O SIMILAR. </t>
  </si>
  <si>
    <t xml:space="preserve">TUBO ACERO NEGRA CONTRA INCENDIO 4" - CALIBRE 10 ASTM A795 - TIPO COLMENA O SIMILAR. </t>
  </si>
  <si>
    <t xml:space="preserve">TUBO ALCANTARILLADO NOVAFORT  PVC  110 MM  </t>
  </si>
  <si>
    <t xml:space="preserve">TUBO ALCANTARILLADO NOVAFORT  PVC  160 MM  </t>
  </si>
  <si>
    <t xml:space="preserve">TUBO ALCANTARILLADO NOVAFORT  PVC  200 MM  </t>
  </si>
  <si>
    <t xml:space="preserve">TUBO ALCANTARILLADO NOVAFORT  PVC  250 MM </t>
  </si>
  <si>
    <t xml:space="preserve">TUBO ALCANTARILLADO NOVAFORT  PVC  315 MM </t>
  </si>
  <si>
    <t xml:space="preserve">TUBO ALCANTARILLADO NOVAFORT  PVC  355 MM </t>
  </si>
  <si>
    <t xml:space="preserve">TUBO ALCANTARILLADO NOVAFORT  PVC  450 MM </t>
  </si>
  <si>
    <t xml:space="preserve">TUBO ALCANTARILLADO NOVAFORT  PVC  500 MM </t>
  </si>
  <si>
    <t xml:space="preserve">TUBO ALCANTARILLADO NOVAFORT  PVC  400 MM </t>
  </si>
  <si>
    <t xml:space="preserve">TUBO ALCANTARILLADO NOVAFORT PVC 600 MM </t>
  </si>
  <si>
    <t>TUBO ALCANTARILLADO NOVAFORT PVC 680 MM</t>
  </si>
  <si>
    <t>TUBO ALCANTARILLADO NOVAFORT PVC 760 MM</t>
  </si>
  <si>
    <t>TUBO ALCANTARILLADO NOVAFORT PVC 840 MM</t>
  </si>
  <si>
    <t>TUBO ALCANTARILLADO NOVAFORT PVC 915 MM</t>
  </si>
  <si>
    <t>TUBERIA PVC PERFILADA (24")</t>
  </si>
  <si>
    <t>TUBERIA PVC PERFILADA (27")</t>
  </si>
  <si>
    <t>TUBERIA PVC PERFILADA (30")</t>
  </si>
  <si>
    <t>TUBERIA PVC PERFILADA (33")</t>
  </si>
  <si>
    <t>TUBERIA PVC PERFILADA (36")</t>
  </si>
  <si>
    <t>TUBERIA PVC PERFILADA (39")</t>
  </si>
  <si>
    <t>TUBERIA PVC PERFILADA (42")</t>
  </si>
  <si>
    <t>TUBERIA PVC PERFILADA (45")</t>
  </si>
  <si>
    <t>TUBERIA PVC PERFILADA (48")</t>
  </si>
  <si>
    <t>TUBERIA PVC PERFILADA (51")</t>
  </si>
  <si>
    <t>TUBERIA PVC PERFILADA (54")</t>
  </si>
  <si>
    <t>TUBERIA PVC PERFILADA (57")</t>
  </si>
  <si>
    <t>TUBERIA PVC PERFILADA (60")</t>
  </si>
  <si>
    <t>TUBERIA PVC PERFILADA (68")</t>
  </si>
  <si>
    <t>TUBERIA PVC SANITARIA DE 11/2"</t>
  </si>
  <si>
    <t>TUBERIA PVC SANITARIA DE 2"</t>
  </si>
  <si>
    <t>TUBERIA PVC SANITARIA DE 3"</t>
  </si>
  <si>
    <t>TUBERIA PVC SANITARIA DE 4"</t>
  </si>
  <si>
    <t>TUBERIA PVC SANITARIA DE 6"</t>
  </si>
  <si>
    <t>TUBO DRENAJE  CORRUGADA PVC 100 MM ( 4") SIN FILTRO. TRAMOS DE 5 M. CON UNIÓN.</t>
  </si>
  <si>
    <t>TUBO DRENAJE  CORRUGADA PVC 65 MM ( 3") SIN FILTRO.</t>
  </si>
  <si>
    <t>TUBO DRENAJE  CORRUGADA PVC 160 MM ( 6") SIN FILTRO. TRAMOS DE 5 M. CON UNIÓN.</t>
  </si>
  <si>
    <t>TUBO POLIETILENO ALTA DENSIDAD - PEAD 110 MM PE 100 / PN 10 RDE 17 TIPO ACUAFLEX O SIMILAR ROLLO - 50</t>
  </si>
  <si>
    <t>TUBO POLIETILENO ALTA DENSIDAD - PEAD 160 MM PE 100 / PN 10 RDE 17 TIPO ACUAFLEX O SIMILAR PRECIOS X TRAMO, TRAMO-6</t>
  </si>
  <si>
    <t>TUBO POLIETILENO ALTA DENSIDAD - PEAD 200 MM PE 100 / PN 10 RDE 17 TIPO ACUAFLEX O SIMILAR PRECIOS X TRAMO, TRAMO-6</t>
  </si>
  <si>
    <t>TUBO POLIETILENO ALTA DENSIDAD - PEAD 63 MM PE 100 / PN 10 RDE 17 TIPO ACUAFLEX O SIMILAR ROLLO-100</t>
  </si>
  <si>
    <t>TUBO POLIETILENO ALTA DENSIDAD - PEAD 90 MM PE 100 / PN 10 RDE 17 TIPO ACUAFLEX O SIMILAR ROLLO-100</t>
  </si>
  <si>
    <t xml:space="preserve">TUBO PRESION RDE 21 PVC  200 PSI  -  1 1/2" </t>
  </si>
  <si>
    <t xml:space="preserve">TUBO PRESION RDE 21 PVC  200 PSI  -  1 1/4" </t>
  </si>
  <si>
    <t xml:space="preserve">TUBO PRESION RDE 21 PVC  200 PSI  -  2"  </t>
  </si>
  <si>
    <t>TUBO PRESION RDE 21 PVC  200 PSI  -  3/4"</t>
  </si>
  <si>
    <t xml:space="preserve">TUBO PRESION RDE 21 PVC 200 PSI  -  1" </t>
  </si>
  <si>
    <t>TUBO PRESION RDE 21 PVC 200 PSI  -  2 1/2"</t>
  </si>
  <si>
    <t xml:space="preserve">TUBO PRESION RDE 21 PVC 200 PSI  -  3"  </t>
  </si>
  <si>
    <t xml:space="preserve">TUBO PRESION RDE 21 PVC 200 PSI  -  4" </t>
  </si>
  <si>
    <t xml:space="preserve">TUBO PRESION RDE 9 PVC 500 PSI  -  1/2" </t>
  </si>
  <si>
    <t xml:space="preserve">TUBO PVC A.LL-VENTILACION  1 1/2'' </t>
  </si>
  <si>
    <t xml:space="preserve">TUBO PVC A.LL-VENTILACION  2'' </t>
  </si>
  <si>
    <t xml:space="preserve">TUBO PVC A.LL-VENTILACION  3'' </t>
  </si>
  <si>
    <t xml:space="preserve">TUBO PVC A.LL-VENTILACION  4'' </t>
  </si>
  <si>
    <t xml:space="preserve">TUBO PVC SANITARIO 2'' </t>
  </si>
  <si>
    <t>TUBO PVC SANITARIO 3"</t>
  </si>
  <si>
    <t xml:space="preserve">TUBO PVC SANITARIO 4" </t>
  </si>
  <si>
    <t xml:space="preserve">TUBO PVC SANITARIO 6" </t>
  </si>
  <si>
    <t>TUBO ULTRATEMP 1/2"</t>
  </si>
  <si>
    <t>TUBO ULTRATEMP 3/4"</t>
  </si>
  <si>
    <t>TUBO UNION PLATINO RDE 21 PVC  10" 200 PSI</t>
  </si>
  <si>
    <t>TUBO UNION PLATINO RDE 21 PVC  4" 200 PSI</t>
  </si>
  <si>
    <t>TUBO UNION PLATINO RDE 21 PVC  6" 200 PSI</t>
  </si>
  <si>
    <t>UNIIVERSAL 1"  GALVANIZADO</t>
  </si>
  <si>
    <t>UNION ACERO GALVANIZAD0  3/4"</t>
  </si>
  <si>
    <t>UNION ACERO GALVANIZADO  1 1/2"</t>
  </si>
  <si>
    <t>UNION ACERO GALVANIZADO  1"</t>
  </si>
  <si>
    <t>UNION ACERO GALVANIZADO  1/2"</t>
  </si>
  <si>
    <t>UNION ACERO GALVANIZADO  2 1/2"</t>
  </si>
  <si>
    <t>UNION ACERO GALVANIZADO  2"</t>
  </si>
  <si>
    <t>UNION ACERO GALVANIZADO  3"</t>
  </si>
  <si>
    <t>UNION ACERO GALVANIZADO  4"</t>
  </si>
  <si>
    <t xml:space="preserve">UNION ALCANTARILLADO PVC 160 MM.  </t>
  </si>
  <si>
    <t xml:space="preserve">UNION ALCANTARILLADO PVC 200 MM. </t>
  </si>
  <si>
    <t>UNION ALCANTARILLADO PVC 315 MM</t>
  </si>
  <si>
    <t>UNION ALCANTARILLADO PVC 110 MM</t>
  </si>
  <si>
    <t>UNION ALCANTARILLADO PVC 250 MM</t>
  </si>
  <si>
    <t>UNION ALCANTARILLADO PVC 355 MM</t>
  </si>
  <si>
    <t>UNION ALCANTARILLADO PVC 400 MM</t>
  </si>
  <si>
    <t>UNION ALCANTARILLADO PVC 450 MM</t>
  </si>
  <si>
    <t>UNION ALCANTARILLADO PVC 500 MM</t>
  </si>
  <si>
    <t>UNION ALCANTARILLADO PVC 600MM</t>
  </si>
  <si>
    <t>UNION 27"</t>
  </si>
  <si>
    <t>UNION 30"</t>
  </si>
  <si>
    <t>UNION 33"</t>
  </si>
  <si>
    <t>UNION 36"</t>
  </si>
  <si>
    <t>UNION 39"</t>
  </si>
  <si>
    <t>UNION 42"</t>
  </si>
  <si>
    <t>UNION 45</t>
  </si>
  <si>
    <t>UNION 48</t>
  </si>
  <si>
    <t>UNION 51</t>
  </si>
  <si>
    <t>UNION 57</t>
  </si>
  <si>
    <t>UNION 60</t>
  </si>
  <si>
    <t>UNION 68</t>
  </si>
  <si>
    <t>UNION SANITARIA  2'' PVC</t>
  </si>
  <si>
    <t>UNION SANITARIA 3" PVC</t>
  </si>
  <si>
    <t>UNION SANITARIA 4" PVC</t>
  </si>
  <si>
    <t>UNION SANITARIA 6" PVC</t>
  </si>
  <si>
    <t>UNION SANITARIA 1 1/2" PVC</t>
  </si>
  <si>
    <t>UNION UNIVERSAL 3" HIERRO DUCTIL</t>
  </si>
  <si>
    <t>UNION UNIVERSAL 4" HIERRO DUCTIL</t>
  </si>
  <si>
    <t>UNION UNIVERSAL 6" HIERRO DUCTIL</t>
  </si>
  <si>
    <t>UNIVERSAL ACERO GALVANIZADO - 1 1/2"</t>
  </si>
  <si>
    <t xml:space="preserve">UNIVERSAL ACERO GALVANIZADO - 1 1/4" </t>
  </si>
  <si>
    <t>UNIVERSAL ACERO GALVANIZADO - 1/2"</t>
  </si>
  <si>
    <t>UNIVERSAL ACERO GALVANIZADO - 2 1/2 "</t>
  </si>
  <si>
    <t xml:space="preserve">UNIVERSAL ACERO GALVANIZADO - 2" </t>
  </si>
  <si>
    <t>UNIVERSAL ACERO GALVANIZADO - 3 "</t>
  </si>
  <si>
    <t>UNIVERSAL ACERO GALVANIZADO - 3/4"</t>
  </si>
  <si>
    <t>UNIVERSAL ACERO GALVANIZADO - 4 "</t>
  </si>
  <si>
    <t xml:space="preserve">VALVULA CHEQUE 4"  (HIERRO DUCTIL ASTM A-536 CLASE 65-48-18). </t>
  </si>
  <si>
    <t>VALVULA DE PIE CANASTILLA BRONCE 3" HBVP</t>
  </si>
  <si>
    <t>VALVULA DE PIE CON COLADERA - 1 1/2"</t>
  </si>
  <si>
    <t>VALVULA DE PIE CON COLADERA - 2 1/2"</t>
  </si>
  <si>
    <t>VALVULA DE VENTOSA AIRE  2" TIPO ARI MOD. D-0400 O SIMILAR</t>
  </si>
  <si>
    <t>VALVULA DOBLE COMPUERTA ELASTICA EXTREMO LISO, H.D ASTM 536   3"</t>
  </si>
  <si>
    <t>VALVULA DOBLE COMPUERTA ELASTICA EXTREMO LISO, H.D ASTM 536   4"</t>
  </si>
  <si>
    <t>VALVULA DOBLE COMPUERTA ELASTICA EXTREMO LISO, H.D ASTM 536  6"</t>
  </si>
  <si>
    <t>VALVULA DOBLE COMPUERTA ELASTICA EXTREMOS BRIDAS, H.D ASTM 536  10"</t>
  </si>
  <si>
    <t>VALVULA DOBLE COMPUERTA ELASTICA, EXTREMOS BRIDAS, H.D ASTM 536  2"</t>
  </si>
  <si>
    <t>VALVULA FLOTADORA DE 1" COBRE</t>
  </si>
  <si>
    <t>VALVULA REGULADORA DE PRESION 1"</t>
  </si>
  <si>
    <t>VALVULA TIPO BOLA PARA GAS DE  1 1/2"</t>
  </si>
  <si>
    <t>VALVULA TIPO BOLA PARA GAS DE 1"</t>
  </si>
  <si>
    <t>VALVULA TIPO BOLA PARA GAS DE 3/4"</t>
  </si>
  <si>
    <t>VENTOSA 3" DOBLE CAMARA TRIPLE EFECTO BRIDADA .</t>
  </si>
  <si>
    <t xml:space="preserve">YEE SANITARIA 2'' </t>
  </si>
  <si>
    <t xml:space="preserve">YEE SANITARIA 3'' </t>
  </si>
  <si>
    <t xml:space="preserve">YEE SANITARIA 4'' </t>
  </si>
  <si>
    <t xml:space="preserve">YEE SANITARIA 6'' </t>
  </si>
  <si>
    <t>TRAMITE ANTE LA EMPRESA DE ACUEDUCTO Y ALCANTARILLADO  PARA ACCEDER AL SERVICIO DE EVACUACIÓN DE AGUAS LLUVIAS Y RESIDUALES DEL PROYECTO.</t>
  </si>
  <si>
    <t>REJILLA MINICELL 5X 5  ALUMINIO</t>
  </si>
  <si>
    <t>KIT SILLA YEE PVC CORRUGADA DE 200X160 MM</t>
  </si>
  <si>
    <t>KIT SILLA YEE PVC CORRUGADA DE 250X160 MM</t>
  </si>
  <si>
    <t xml:space="preserve">KIT SILLA YEE PVC  CORRUGADA DE  315 X 160 M.M. </t>
  </si>
  <si>
    <t xml:space="preserve">KIT SILLA YEE PVC  CORRUGADA DE  355 X 160 M.M. </t>
  </si>
  <si>
    <t>KIT SILLA TEE PVC CORRUGADA DE 200X160 M.M</t>
  </si>
  <si>
    <t>KIT SILLA TEE PVC CORRUGADA DE 250X160 M.M</t>
  </si>
  <si>
    <t>KIT SILLA TEE PVC CORRUGADA DE 315X160 M.M</t>
  </si>
  <si>
    <t xml:space="preserve"> SILLA YEE PVC CORRUGADA DE 400X160 MM</t>
  </si>
  <si>
    <t xml:space="preserve"> SILLA YEE PVC CORRUGADA DE 450X160 MM</t>
  </si>
  <si>
    <t xml:space="preserve"> SILLA YEE PVC CORRUGADA DE 500X160 MM</t>
  </si>
  <si>
    <t xml:space="preserve"> SILLA YEE PVC CORRUGADA DE 24"X160 MM</t>
  </si>
  <si>
    <t xml:space="preserve"> SILLA YEE PVC CORRUGADA DE 27"X160 MM</t>
  </si>
  <si>
    <t>HIPOCLORITO DE SODIO - CLORO LIQUIDO CONC 5 AL 8%</t>
  </si>
  <si>
    <t>UNION DE REPARACION DE 3"</t>
  </si>
  <si>
    <t>TUBERIA PVC TIPO UNION MECANICA RDE 21 DE 2"</t>
  </si>
  <si>
    <t>TUBERIA PVC TIPO UNION MECANICA RDE 21 DE 3"</t>
  </si>
  <si>
    <t>TUBERIA PVC TIPO UNION MECANICA RDE 21 DE 4"</t>
  </si>
  <si>
    <t>TUBERIA PVC TIPO UNION MECANICA RDE 21 DE 6"</t>
  </si>
  <si>
    <t>TUBERIA PVC TIPO UNION MECANICA RDE 21 DE 8"</t>
  </si>
  <si>
    <t>TUBERIA PVC TIPO UNION MECANICA RDE 21 DE 10"</t>
  </si>
  <si>
    <t>TUBERIA PVC TIPO UNION MECANICA RDE 21 DE 12"</t>
  </si>
  <si>
    <t>TUBERIA PVC TIPO UNION MECANICA RDE 21 DE 14"</t>
  </si>
  <si>
    <t>TUBERIA PVC TIPO UNION MECANICA RDE 21 DE 16"</t>
  </si>
  <si>
    <t>TUBERIA PVC TIPO UNION MECANICA RDE 21 DE 18"</t>
  </si>
  <si>
    <t>TUBERIA PVC TIPO UNION MECANICA RDE 21 DE 20"</t>
  </si>
  <si>
    <t>TUBERIA PVC TIPO UNION MECANICA RDE 21 DE 24"</t>
  </si>
  <si>
    <t>TUBERIA PVC BIAXIAL PR 200 DE 3"</t>
  </si>
  <si>
    <t>TUBERIA PVC BIAXIAL PR 200 DE 4"</t>
  </si>
  <si>
    <t>TUBERIA PVC BIAXIAL PR 200 DE 6"</t>
  </si>
  <si>
    <t>TUBERIA PVC BIAXIAL PR 200 DE 8"</t>
  </si>
  <si>
    <t>TUBERIA PVC BIAXIAL PR 200 DE 10"</t>
  </si>
  <si>
    <t>TUBERIA PVC BIAXIAL PR 200 DE 12"</t>
  </si>
  <si>
    <t>TUBERIA PVC BIAXIAL PR 200 DE 14"</t>
  </si>
  <si>
    <t>TUBERIA PVC BIAXIAL PR 200 DE 16"</t>
  </si>
  <si>
    <t>TUBERIA PVC BIAXIAL PR 200 DE 18"</t>
  </si>
  <si>
    <t>TUBERIA PVC BIAXIAL PR 200 DE 20"</t>
  </si>
  <si>
    <t xml:space="preserve">TUBERIA PF + UAD DE 3/4 " </t>
  </si>
  <si>
    <t xml:space="preserve">TUBERIA PF + UAD DE 1/2" </t>
  </si>
  <si>
    <t>COLLARIN DE DERIVACION  PVC 6"X1/2" PARA ACUEDUCTO</t>
  </si>
  <si>
    <t>COLLARIN DE DERIVACION  PVC 4"X3/4" PARA ACUEDUCTO</t>
  </si>
  <si>
    <t>COLLARIN DE DERIVACION  PVC 4"X1/2" PARA ACUEDUCTO</t>
  </si>
  <si>
    <t>COLLARIN DE DERIVACION  PVC 3"X3/4" PARA ACUEDUCTO</t>
  </si>
  <si>
    <t>COLLARIN DE DERIVACION  PVC 3"X1/2" PARA ACUEDUCTO</t>
  </si>
  <si>
    <t>COLLARIN DE DERIVACION  PVC 2"X1/2" PARA ACUEDUCTO</t>
  </si>
  <si>
    <t>COLLARIN DE DERIVACION  PVC 2"X3/4" PARA ACUEDUCTO</t>
  </si>
  <si>
    <t>REGISTRO DE CORTE INCORPORACION DE 1/2" PARA ACUEDUCTO</t>
  </si>
  <si>
    <t>REGISTRO DE CORTE INCORPORACION DE 2" PARA ACUEDUCTO</t>
  </si>
  <si>
    <t xml:space="preserve">REGISTRO O LLAVE DE PASO TIPO RED WHITE 1/2" ACUEDUCTO </t>
  </si>
  <si>
    <t>REGISTRO O LLAVE DE PASO TIPO RED WHITE 1 1/2" ACUEDUCTO</t>
  </si>
  <si>
    <t>REGISTRO O LLAVE DE PASO TIPO RED WHITE 1" ACUEDUCTO</t>
  </si>
  <si>
    <t>REGISTRO O LLAVE DE PASO TIPO RED WHITE 3" ACUEDUCTO</t>
  </si>
  <si>
    <t>REGISTRO O LLAVE DE PASO TIPO RED WHITE 2" ACUEDUCTO</t>
  </si>
  <si>
    <t>COLLARIN DE DERIVACION ACERO INOXIDABLE  6"X1/2" PARA ACUEDUCTO</t>
  </si>
  <si>
    <t>COLLARIN DE DERIVACION ACERO INOXIDABLE  8"X1/2" PARA ACUEDUCTO</t>
  </si>
  <si>
    <t>TUBO DE POLIETILENO PE 100 A.D PN 10 DE 355 MM 14"</t>
  </si>
  <si>
    <t>TUBO DE POLIETILENO PE 100 A.D PN 12,5 DE 355 MM 14"</t>
  </si>
  <si>
    <t>TUBO DE POLIETILENO PE 100 A.D PN 16 DE 355 MM 14"</t>
  </si>
  <si>
    <t>TUBO DE POLIETILENO PE 100 A.D PN 10 DE 315 MM 12"</t>
  </si>
  <si>
    <t>TUBO DE POLIETILENO PE 100 A.D PN 12,5 DE 315 MM 12"</t>
  </si>
  <si>
    <t>TUBO DE POLIETILENO PE 100 A.D PN 16 DE 315 MM 12"</t>
  </si>
  <si>
    <t>TUBO DE POLIETILENO PE 100 A.D PN 10 DE 250 MM 10"</t>
  </si>
  <si>
    <t>TUBO DE POLIETILENO PE 100 A.D PN 12,5 DE 250 MM 10"</t>
  </si>
  <si>
    <t>TUBO DE POLIETILENO PE 100 A.D PN 16 DE 250 MM 10"</t>
  </si>
  <si>
    <t>TUBO DE POLIETILENO PE 100 A.D PN 10 DE 200 MM 8"</t>
  </si>
  <si>
    <t>TUBO DE POLIETILENO PE 100 A.D PN 12,5 DE 200 MM 8"</t>
  </si>
  <si>
    <t>TUBO DE POLIETILENO PE 100 A.D PN 16 DE 200 MM 8"</t>
  </si>
  <si>
    <t>TUBO DE POLIETILENO PE 100 A.D PN 10 DE 160 MM 6"</t>
  </si>
  <si>
    <t>TUBO DE POLIETILENO PE 100 A.D PN 12,5 DE 160 MM 6"</t>
  </si>
  <si>
    <t>TUBO DE POLIETILENO PE 100 A.D PN 16 DE 160 MM 6"</t>
  </si>
  <si>
    <t>TUBO DE POLIETILENO PE 100 A.D PN 10 DE 110 MM 4"</t>
  </si>
  <si>
    <t>TUBO DE POLIETILENO PE 100 A.D PN 12,5 DE 110 MM 4"</t>
  </si>
  <si>
    <t>TUBO DE POLIETILENO PE 100 A.D PN 16 DE 110 MM 4"</t>
  </si>
  <si>
    <t>TUBO DE POLIETILENO PE 100 A.D. PN 10 DE 90 M.M. (3,5")</t>
  </si>
  <si>
    <t>TUBO DE POLIETILENO PE 100 A.D. PN 12,5 DE 90 M.M. (3,5")</t>
  </si>
  <si>
    <t>TUBO DE POLIETILENO PE 100 A.D. PN 16 DE 90 M.M. (3,5")</t>
  </si>
  <si>
    <t>TUBO DE POLIETILENO PE 100 A.D. PN 10 DE 75 M.M. (3")</t>
  </si>
  <si>
    <t>TUBO DE POLIETILENO PE 100 A.D. PN 12,5 DE 75 M.M. (3")</t>
  </si>
  <si>
    <t>TUBO DE POLIETILENO PE 100 A.D. PN 16 DE 75 M.M. (3")</t>
  </si>
  <si>
    <t>TUBO DE POLIETILENO PE 100 A.D. PN 10 DE 63 M.M. (2.5")</t>
  </si>
  <si>
    <t>TUBO DE POLIETILENO PE 100 A.D. PN 12,5 DE 63 M.M. (2.5")</t>
  </si>
  <si>
    <t>TUBO DE POLIETILENO PE 100 A.D. PN 16 DE 63 M.M. (2.5")</t>
  </si>
  <si>
    <t>TUBO DE POLIETILENO PE 100 A.D. PN 10 DE 50 M.M. (2")</t>
  </si>
  <si>
    <t>TUBO DE POLIETILENO PE 100 A.D. PN 12,5 DE 50 M.M. (2")</t>
  </si>
  <si>
    <t>TUBO DE POLIETILENO PE 100 A.D. PN 16 DE 50 M.M. (2")</t>
  </si>
  <si>
    <t>TUBO DE POLIETILENO PE 80  A.D. PN 16 DE 20 M.M PARA ACOMETIDA</t>
  </si>
  <si>
    <t>TUBO DE POLIETILENO   PE 80 A.D PN 16 RDE 9  DE 32 M.M PARA ACOMETIDA</t>
  </si>
  <si>
    <t>SILLETA POLIETILENO PE 110 X 20 MM PARA SOCKET</t>
  </si>
  <si>
    <t>SILLETA POLIETILENO PE 110 X 32 MM PARA SOCKET</t>
  </si>
  <si>
    <t>RACOR  Y OTROS MATERIALES</t>
  </si>
  <si>
    <t xml:space="preserve">ADAPTADOR MACHO PE 32 MM </t>
  </si>
  <si>
    <t>VÁLVULA DE COMPUERTA ELÁSTICA VÁSTAGO NO ASCENDENTE HF DE 6" PARA ACUEDUCTO E.L</t>
  </si>
  <si>
    <t>VÁLVULA DE COMPUERTA ELÁSTICA VÁSTAGO NO ASCENDENTE HF DE 4" PARA ACUEDUCTO E.L</t>
  </si>
  <si>
    <t>VÁLVULA DE COMPUERTA ELÁSTICA VÁSTAGO NO ASCENDENTE HF DE 3" PARA ACUEDUCTO E.L</t>
  </si>
  <si>
    <t>VÁLVULA DE COMPUERTA ELÁSTICA VÁSTAGO NO ASCENDENTE HF DE 8" PARA ACUEDUCTO BRIDADA</t>
  </si>
  <si>
    <t>VÁLVULA DE COMPUERTA ELÁSTICA VÁSTAGO NO ASCENDENTE HF DE 6" PARA ACUEDUCTO BRIDADA</t>
  </si>
  <si>
    <t>VÁLVULA DE COMPUERTA ELÁSTICA VÁSTAGO NO ASCENDENTE HF DE 4" PARA ACUEDUCTO BRIDADA</t>
  </si>
  <si>
    <t>VÁLVULA DE COMPUERTA ELÁSTICA VÁSTAGO NO ASCENDENTE HF DE 3" PARA ACUEDUCTO BRIDADA</t>
  </si>
  <si>
    <t>VÁLVULA DE COMPUERTA ELÁSTICA VÁSTAGO NO ASCENDENTE HF DE 2" PARA ACUEDUCTO BRIDADA</t>
  </si>
  <si>
    <t>HIDRANTE BRIDADO HF TIPO TRÁFICO DE 4"</t>
  </si>
  <si>
    <t xml:space="preserve">HIDRANTE BRIDADO HF TIPO MILÁN DE 3" </t>
  </si>
  <si>
    <t>TAPA PORTAVÁLVULA HD</t>
  </si>
  <si>
    <t>CAJA RECTANGULAR HD CON LOGOTIPO DE AGUAS DE MZALES</t>
  </si>
  <si>
    <t>TAPON ROSCADO DE= 4" (100 MM) PVC PRESION</t>
  </si>
  <si>
    <t>REDUCCION 6"X4"</t>
  </si>
  <si>
    <t>TUBERIA MUEBLE RECTANGULARX 6M. ACERO LAMINADO EN FRIO; 76MMX38MM, ESPESOR 0.9MM, CALIBRE 20, CON TAPAS LATERALES</t>
  </si>
  <si>
    <t>TUBERIA GALVANIZADA 2" X 6M</t>
  </si>
  <si>
    <t>BLOQUE CONCRETO COMUN</t>
  </si>
  <si>
    <t xml:space="preserve">BLOQUE CONCRETO DECORATIVO CATALÁN LISO GRIS VERDE OLIVA 15*10*30 </t>
  </si>
  <si>
    <t>BLOQUE ESTRUCTURAL CONCRETO LISO 12*20*40  CM. TIPO ADOQUINAR O SIMILAR.</t>
  </si>
  <si>
    <t>LADRILLO TOLETE COMUN</t>
  </si>
  <si>
    <t>BLOQUE DIVISORIO Nº 5 ( 33 X 23 X 11.5 CM) ARCILLA TIPO SANTAFÉ O SIMILAR.</t>
  </si>
  <si>
    <t>BLOQUE ESTRUCTURAL CONCRETO LISO 15*20*40 CM. TIPO ADOQUINAR O SIMILAR.</t>
  </si>
  <si>
    <t>LADRILLO 1/4 X 26  TONO OCRE ( 26 X 6 CM) TIPO MOORE O SIMILAR</t>
  </si>
  <si>
    <t>LADRILLO TOLETE RECOCIDO (24,5 X 12 X 6 CM)</t>
  </si>
  <si>
    <t>LADRILLO ESTRUCTURAL PORTANTE PRENSADO 30 X 6 CM. (29 X 12 X 9 CM) ARCILLA TIPO SANTAFÉ O SIMILAR.</t>
  </si>
  <si>
    <t>LADRILLO ESTRUCTURAL PORTANTE PRENSADO 30 X 9 CM. (29 X 14.5 X 9 CM) ARCILLA TIPO SANTAFÉ O SIMILAR.</t>
  </si>
  <si>
    <t>LADRILLO FACHADA PRENSADO LIVIANO (24.5 X 12 X 6 CM) ARCILLA TIPO SANTAFÉ O SIMILAR.</t>
  </si>
  <si>
    <t>LADRILLO FACHADA PRENSADO MACIZO (24.5 X 12 X 5.5 CM) ARCILLA TIPO SANTAFÉ O SIMILAR.</t>
  </si>
  <si>
    <t>PIEZA ESPECIAL EN "L"  25 X 12.5 X 6 CM. TONO OCRE TIPO MOORE O SIMILAR.</t>
  </si>
  <si>
    <t>ADOQUIN DE ARCILLA COLOR ( 8*10*20) PUESTO EN OBRA</t>
  </si>
  <si>
    <t xml:space="preserve">BLOQUE  Nº 4 ARCILLA </t>
  </si>
  <si>
    <t>BLOQUE ESTRUCTURAL CONCRETO LISO 20*20*40 CM. TIPO ADOQUINAR O SIMILAR.</t>
  </si>
  <si>
    <t>CERCO ORDINARIO 8 CM X 8 CM X 4 M.</t>
  </si>
  <si>
    <t>CLOSET  FACHADA: MADECOR 19 MM. INTERIOR: MADECOR 15 MM. TIPO PIZANO O SIMILAR. ANCHO 0,60 M.  ACABADO: SEGÚN PINTA SELECCIONADA DE CARTA COLORES MADECOR. (INCLUYE HOJAS PARA PUERTAS CON 3 RANURAS HORIZONTALES PINTADAS Y CON MARQUETE EN CANTO DECORATIVO. ZURRÓN CON TRES CAJONES, ZAPATERO, 3 ENTREPAÑOS PARA CAMISAS, MALETERO, BOLILLO, TAPA SOBRE EL POYO DEL CLOSET ENCHAPE TRIPLEX, HERRAJES Y MANIJAS).</t>
  </si>
  <si>
    <t>CLOSET  FACHADA: TABLEX ENCHAPADO TRIPLEX OKUME 19 MM. TIPO PIZANO O SIMILAR. INTERIOR: MADECOR 15 MM. TIPO PIZANO O SIMILAR. ANCHO 0,60 M.  ACABADO: ACABADO: TINTILLA, SELLADOR (MÍNIMO 6 MANOS) Y LACA PARA EL TABLEX, EL MADECOR SEGÚN PINTA SELECCIONADA DE CARTA COLORES MADECOR. (INCLUYE HOJAS PARA PUERTAS CON 3 RANURAS HORIZONTALES Y CON MARQUETE CHAPACANTO OKUMÉ. ZURRÓN CON TRESCAJONES, ZAPATERO, 3 ENTREPAÑOS PARA CAMISAS, MALETERO, BOLILLO, TAPA SOBRE EL POYO DEL CLOSET ENCHAPE TRIPLEX, HERRAJES, MANIJAS, ASI COMO EL SUMINISTRO DE TODOS LOS ACCESORIOS NECESARIOS PARA GARANTIZAR UNA CORRECTA INSTALACIÓN).</t>
  </si>
  <si>
    <t xml:space="preserve">DURMIENTE  4*4  </t>
  </si>
  <si>
    <t>LISTON 2 X 4</t>
  </si>
  <si>
    <t>LISTON CEDRO MACHO 5 CM X 2.5 CM X 3 M.</t>
  </si>
  <si>
    <t>MARCO EN MADECOR SENCILLO - KIT DE MARKO MADECOR TIPO PIZANO O SIMILAR (2 LARGUEROS DE 2,40 M Y UN CABEZAL DE 1,20 M.) ANCHO MURO: 10 A 18 CM.</t>
  </si>
  <si>
    <t>MARCO EN MADECOR SENCILLO - KIT DE MARKO MADECOR TIPO PIZANO O SIMILAR (2 LARGUEROS DE 2,40 M Y UN CABEZAL DE 1,20 M.) ANCHO MURO: 8 CM.</t>
  </si>
  <si>
    <t>MARCO EN MADERA CHINGALE SENCILLO - KIT DE MARKO MADERA TIPO PIZANO O SIMILAR. (2 LARGUEROS DE 2,40 M Y UN CABEZAL DE 1,20 M.) ANCHO MURO: 8 CM.</t>
  </si>
  <si>
    <t>MARCO EN TABLEX ENCHAPADO OKUME (25 MM.) SENCILLO - KIT DE MARKO CLASSICO TIPO PIZANO O SIMILAR. (2 LARGUEROS DE 2,40 M Y UN CABEZAL DE 1,20 M.) ANCHO MURO: 10 A 18 CM.</t>
  </si>
  <si>
    <t>MUEBLE BAJO MESON ANCHO: 0.60 M. CON CON FACHADA: TABLEX ENCHAPADO TRIPLEX OKUME 19 MM. TIPO PIZANO O SIMILAR. INTERIOR: MADECOR 15 MM. TIPO PIZANO O SIMILAR. ACABADO: ACABADO: TINTILLA, SELLADOR (MÍNIMO 6 MANOS) Y LACA PARA EL TABLEX, EL MADECOR SEGÚN PINTA SELECCIONADA DE CARTA COLORES MADECOR. (INCLUYE HOJAS PARA PUERTAS CON 2 RANURAS HORIZONTALES Y CON MARQUETE CHAPACANTO OKUMÉ. INTERIOR CON UN (1) ENTREPAÑO, TAPA SOBRE EL POYO DEL MUEBLE, HERRAJES, MANIJAS, SUMINISTRO DE TODOS LOS ACCESORIOS NECESARIOS PARA GARANTIZAR UNA CORRECTA INSTALACIÓN).</t>
  </si>
  <si>
    <t>MUEBLE BAJO MESON ANCHO: 0.60 M. CON FACHADA: MADECOR 19 MM. INTERIOR: MADECOR 15 MM. TIPO PIZANO O SIMILAR. ACABADO: SEGÚN PINTA SELECCIONADA DE CARTA COLORES MADECOR. (INCLUYE HOJAS PARA PUERTAS CON 2 RANURAS HORIZONTALES PINTADAS Y CON MARQUETE EN CANTO DECORATIVO. INTERIOR CON UN (1) ENTREPAÑO, TAPA SOBRE EL POYO DEL MUEBLE, HERRAJES, MANIJAS, SUMINISTRO DE TODOS LOS ACCESORIOS NECESARIOS PARA GARANTIZAR UNA CORRECTA INSTALACIÓN).</t>
  </si>
  <si>
    <t>PERSIANA  EN MADERA ZAPÁN DE 2CM X 15 CM CADA 7,5 CM  ( INCLUYE PINTURA DE ACABADO, INMUNIZADO, PERFILERIA DE ANCLAJE TIPO MUEBLE DE 2"X1/8", SOPORTE VERTICAL, CADA  METRO, Y ANCLAJES PERSIANA.)</t>
  </si>
  <si>
    <t>TELERA 20 CM X 4 CM X 3 M.</t>
  </si>
  <si>
    <t xml:space="preserve">PUERTA ENTAMBORADA EN LAMINA TRIPLEX OKUME - TIPO PIZANO OKUMÉ O SIMILAR. ANCHO: 0,51A 0,75 M. ALTO: 1,80 A 2,40 M. HOJA LISA CON 4 RANURAS HORIZONTALES Y CON MARQUETE CHAPACANTO OKUMÉ. </t>
  </si>
  <si>
    <t xml:space="preserve">PUERTA ENTAMBORADA EN LAMINA TRIPLEX OKUME - TIPO PIZANO OKUMÉ O SIMILAR. ANCHO: 0,51A 0,75 M. ALTO: 1,80 A 2,40 M. HOJA LISA CON MARQUETE CHAPACANTO OKUMÉ. </t>
  </si>
  <si>
    <t xml:space="preserve">PUERTA ENTAMBORADA EN LAMINA TRIPLEX OKUME - TIPO PIZANO OKUMÉ O SIMILAR. ANCHO: 0,76 A 1,10 M. ALTO: 1,80 A 2,40 M. HOJA LISA CON 4 RANURAS HORIZONTALES Y CON MARQUETE CHAPACANTO OKUMÉ. </t>
  </si>
  <si>
    <t xml:space="preserve">PUERTA ENTAMBORADA EN LAMINA TRIPLEX OKUME - TIPO PIZANO OKUMÉ O SIMILAR. ANCHO: 0,76 A 1,10 M. ALTO: 1,80 A 2,40 M. HOJA LISA CON MARQUETE CHAPACANTO OKUMÉ. </t>
  </si>
  <si>
    <t xml:space="preserve">PUERTA ENTAMBORADA EN MADEFONDO - TIPO PIZANO ARQUITECTÓNICA O SIMILAR. ANCHO: 0,51 A 0,75 M. ALTO: 1,80 A 2,40 M. HOJA LISA CON 4 RANURAS HORIZONTALES PINTADAS Y CON MARQUETE EN CANTO DECORATIVO. ACABADO: SEGÚN PINTA SELECCIONADA DE CARTA COLORES MADECOR. </t>
  </si>
  <si>
    <t xml:space="preserve">PUERTA ENTAMBORADA EN MADEFONDO - TIPO PIZANO ARQUITECTÓNICA O SIMILAR. ANCHO: 0,51 A 0,75 M. ALTO: 1,80 A 2,40 M. HOJA LISA CON MARQUETE EN CANTO DECORATIVO. ACABADO: SEGÚN PINTA SELECCIONADA DE CARTA COLORES MADECOR. </t>
  </si>
  <si>
    <t xml:space="preserve">PUERTA ENTAMBORADA EN MADEFONDO - TIPO PIZANO ARQUITECTÓNICA O SIMILAR. ANCHO: 0,76 A 1,10 M. ALTO: 1,80 A 2,40 M. HOJA LISA CON 4 RANURAS HORIZONTALES PINTADAS Y CON MARQUETE EN CANTO DECORATIVO. ACABADO: SEGÚN PINTA SELECCIONADA DE CARTA COLORES MADECOR. </t>
  </si>
  <si>
    <t xml:space="preserve">PUERTA ENTAMBORADA EN MADEFONDO - TIPO PIZANO ARQUITECTÓNICA O SIMILAR. ANCHO: 0,76 A 1,10 M. ALTO: 1,80 A 2,40 M. HOJA LISA CON MARQUETE EN CANTO DECORATIVO. ACABADO: SEGÚN PINTA SELECCIONADA DE CARTA COLORES MADECOR. </t>
  </si>
  <si>
    <t>CUARTON 8 CM * 4 CM * 3 M</t>
  </si>
  <si>
    <t>CUARTON ORDINARIO 8 CM *4 CM *3M</t>
  </si>
  <si>
    <t>TABLA BURRA 30 CM * 2.5 CM * 3 M</t>
  </si>
  <si>
    <t>TABLA CHAPA EN CEDRO MACHO 30 CM X 2 CM X 3 M.</t>
  </si>
  <si>
    <t>TABLA CHAPA ORDINARIO 30 CM X 2 CM X 3 M.</t>
  </si>
  <si>
    <t>TIRAS ALISTADO 3 X 3 X 3</t>
  </si>
  <si>
    <t>VARA DE CLAVO</t>
  </si>
  <si>
    <t xml:space="preserve">TABLA BURRA EN CEDRO MACHO 0,23 X 3 MTS </t>
  </si>
  <si>
    <t>ESTERILLA DE GUADUA</t>
  </si>
  <si>
    <t>TELERA 0,05X0,22X2,90 M (3 USOS)</t>
  </si>
  <si>
    <t>GUADUA CEPA DE 5 VARAS</t>
  </si>
  <si>
    <t>VARILLÓN DE 0,02 X 0,05 X 2,80</t>
  </si>
  <si>
    <t>VARILLON DE SAJO</t>
  </si>
  <si>
    <t>GUADUA SOBREBASA L= 1.50 MT. 3 USOS</t>
  </si>
  <si>
    <t>TABLA 1"X10"X3M</t>
  </si>
  <si>
    <t>CUARTON 2"X4"X3M</t>
  </si>
  <si>
    <t>GUADUA PARA FILTRO</t>
  </si>
  <si>
    <t>RASTROJO PARA FILTROS VIVOS</t>
  </si>
  <si>
    <t>GUADUILLA</t>
  </si>
  <si>
    <t>VIGUETA CHANUL 3 MTRS</t>
  </si>
  <si>
    <t>TABLA X 3 CHANUL</t>
  </si>
  <si>
    <t>CUARTON CHANUL 3 MTRS</t>
  </si>
  <si>
    <t>LATA DE GUADUA</t>
  </si>
  <si>
    <t>POSTE DE MADERA DE CHANUL</t>
  </si>
  <si>
    <t>AJUSTADOR PARA DILUSION DE PINTURA EPOXI POLIAMIDA CON CATALIZADOR - TIPO PINTUCO REF. 125290 O SIMILAR</t>
  </si>
  <si>
    <t>ANTICORROSIVO PREMIUM - TIPO PINTUCO REF. 513 O SIMILAR</t>
  </si>
  <si>
    <t>ESMALTE SINTETICO PINTULUX - TIPO PINTUCO REF. SEGÚN COLOR DISEÑO O SIMILAR</t>
  </si>
  <si>
    <t>ESTUCO PARA EXTERIORES - TIPO PINTUCO REF. 27060 O SIMILAR.</t>
  </si>
  <si>
    <t>ESTUCO PARA INTERIORES - TIPO PINTUCO REF. 117060 O SIMILAR.</t>
  </si>
  <si>
    <t>GRANIPLAS (ESGRAFIADO) FACHADA COLOR PASTEL</t>
  </si>
  <si>
    <t>GRANIPLAS (ESGRAFIADO) FACHADA COLORES INTERMEDIOS Y FUERTES</t>
  </si>
  <si>
    <t>HIDROFUGO TIPO SILICONITE DE PINTUCO O SIMILAR.</t>
  </si>
  <si>
    <t>INTERVINILO - TIPO PINTUCO REF. SEGÚN COLOR DISEÑO O SIMILAR</t>
  </si>
  <si>
    <t>KORAZA - TIPO PINTUCO REF. 2650 SEGÚN COLOR DISEÑO O SIMILAR</t>
  </si>
  <si>
    <t>LACA PINTULACA - TIPO PINTUCO O SIMILAR</t>
  </si>
  <si>
    <t>MARMOLINA (40 KILOS)</t>
  </si>
  <si>
    <t>PINTURA ACABADO KIT MARKO MADERA CHINGALE SENCILLO. ANCHO PUERTA: 0,51 X 0,75 M. (TINTILLA, SELLADOR Y LACA)</t>
  </si>
  <si>
    <t>PINTURA ACABADO KIT MARKO MADERA CHINGALE SENCILLO. ANCHO PUERTA: 0,76 X 1,10 M. (TINTILLA, SELLADOR Y LACA)</t>
  </si>
  <si>
    <t>PINTURA ACRILICA A BASE SOLVENTES DE RAPIDO SECAMIENTO TIPO PINTUCO (ACRILICO MANTENIMIENTO) O SIMILAR - COLORES: BLANCO, AMARILLO O NEGRO SEGÚN DISEÑO.</t>
  </si>
  <si>
    <t>PINTURA ACRILICA PARA TRAFICO TIPO PINTUCO (PINTUTRÁFICO) O SIMILAR - COLORES: BLANCO, AMARILLO O NEGRO SEGÚN DISEÑO.</t>
  </si>
  <si>
    <t>PINTURA BITUMINOSA - TIPO  PINTUCO REF. ECP-100 O SIMILAR</t>
  </si>
  <si>
    <t>PINTURA ELECTROESTATICA</t>
  </si>
  <si>
    <t>PINTURA EPOXI POLIAMIDA CON CATALIZADOR - TIPO PINTUCO REF. 113243 COLOR SEGÚN DISEÑO O SIMILAR</t>
  </si>
  <si>
    <t>SELLADOR LIJABLE  - TIPO PINTUCO O SIMILAR</t>
  </si>
  <si>
    <t>TINTILLA SELLADORA - TIPO MINWAX O SIMILAR.</t>
  </si>
  <si>
    <t xml:space="preserve">VINILTEX - TIPO PINTUCO REF. SEGÚN COLOR DISEÑO O SIMILAR. </t>
  </si>
  <si>
    <t xml:space="preserve">WASH PRIMER COMPONENTE A - 1/4 GL  REF. 509A O SIMILAR </t>
  </si>
  <si>
    <t>WASH PRIMER COMPONENTE B - 1/4 GL REF. 509B O SIMILAR</t>
  </si>
  <si>
    <t xml:space="preserve">YESO CORRIENTE TIPO VENCEDOR O SIMILAR </t>
  </si>
  <si>
    <t>RECUBRIMIENTO EPOXICO DURALCOTE 240</t>
  </si>
  <si>
    <t>PINTURA EPOXICA</t>
  </si>
  <si>
    <t>PINTURA ATOXICA EPOXICA ROJO</t>
  </si>
  <si>
    <t>PINTURA ATOXICA EPOXICA BLANCO</t>
  </si>
  <si>
    <t>IMPRIMANTE EPOXICO</t>
  </si>
  <si>
    <t>COLMASOLVENTE EPOXICO AL 12,5%</t>
  </si>
  <si>
    <t>PINTURA PLASTICO EN FRIO DOS COMPONENTES</t>
  </si>
  <si>
    <t>CARBURO</t>
  </si>
  <si>
    <t>ALUMOL</t>
  </si>
  <si>
    <t>SIKAGUARD</t>
  </si>
  <si>
    <t>SIKA QUARZ TOP</t>
  </si>
  <si>
    <t>WASH PRIMER</t>
  </si>
  <si>
    <t>PINTURA ALUMINIO PINTUCO  P 153</t>
  </si>
  <si>
    <t>ACRONAL LIGANTE</t>
  </si>
  <si>
    <t>BALDOSA GRANO TRADICIONAL BLANCO HUILA BH5 DE 30 X 30 CM. TIPO ALFA O SIMILAR. FONDO BLANCO</t>
  </si>
  <si>
    <t>BALDOSA GRANO TRADICIONAL PAYANDE P5 DE 30 X 30 CM. TIPO ALFA O SIMILAR. FONDO BLANCO</t>
  </si>
  <si>
    <t xml:space="preserve">BALDOSA GRANO TRADICIONAL PERLATO CLARO PCL 5 DE 40 X 40 CM. TIPO ALFA O SIMILAR. FONDO CREMA </t>
  </si>
  <si>
    <t>BALDOSA GRANO TRADICIONAL VILLA DE LEYVA DE 30 X 30 CM. FONDO CAFÉ</t>
  </si>
  <si>
    <t>BOQUILLA ALFACOLOR 1-3</t>
  </si>
  <si>
    <t>BOQUILLA ALFACOLOR 3-15</t>
  </si>
  <si>
    <t>CENEFA MALLA SQUARE MESH POMPEI MOCCA 30.5 X 10 CM. TIPO ALFA O SIMILAR.</t>
  </si>
  <si>
    <t>CENEFA PRECORTADO OXIDO 10*30,5-1. TIPO ALFA O SIMILAR.</t>
  </si>
  <si>
    <t xml:space="preserve">LISTON SAN REMO TIPO CORONA O SIMILAR </t>
  </si>
  <si>
    <t>CENEFA ROMANICA POMPEI AGA/CORAL ALPES TABACO</t>
  </si>
  <si>
    <t>CENEFA PRECORTADO ROJO 10*30,5-1. TIPO ALFA O SIMILAR.</t>
  </si>
  <si>
    <t>CENEFA MALLA SQUARE MESH POMPEI MOCCA 30.5 X 5 CM. TIPO ALFA O SIMILAR.</t>
  </si>
  <si>
    <t xml:space="preserve">CENEFA TIPO ROMANICO GRIS DORADO ROYAL   22 X 6 CM. TIPO ALFA O SIMILAR. </t>
  </si>
  <si>
    <t>CERAMICA PARED TIPO ANTIQUE 15 *15 CM. TIPO ALFA O SIMILAR. COLOR BEIGE O BLANCO</t>
  </si>
  <si>
    <t xml:space="preserve">CERAMICA PARED TIPO FERRARA 20.3 X 30.5 CM.TIPO ALFA O SIMILAR. COLOR BLANCO O CAFÉ. </t>
  </si>
  <si>
    <t>CERAMICA PARED TIPO POMPEI  30.5 X 20.3 CM. TIPO ALFA O SIMILAR. COLOR CORAL O SHELL</t>
  </si>
  <si>
    <t>CERAMICA PARED TIPO STONE  20.3 X 30.5 CM. TIPO ALFA O SIMILAR. COLOR BLANCO O CAFÉ.</t>
  </si>
  <si>
    <t>CERAMICA PISO ANTIQUE 30.5 X 30.5 CM.TIPO ALFA O SIMILAR. COLOR BLANCO O BEIGE</t>
  </si>
  <si>
    <t xml:space="preserve">PIEDRACID NEGRO 45*45 TIPO ALFA O SIMILAR COLOR NEGRO </t>
  </si>
  <si>
    <t>CERAMICA PISO ECOCERAMICA  20 X 20 CM. TIPO ALFA O SIMILAR. COLOR BLANCO</t>
  </si>
  <si>
    <t xml:space="preserve">PORCELANTO ARTICO BLANCO 46,1X46,1 </t>
  </si>
  <si>
    <t>CERAMICA PARED EGEO BLANCO 30X60</t>
  </si>
  <si>
    <t>CERAMICA PISO PIEDRACID DESERSTONE 45*45. TIPO ALFA O SIMILAR. COLOR BLANCO</t>
  </si>
  <si>
    <t>CERAMICA PISO PIEDRACID CAYONRED 45*45. TIPO ALFA O SIMILAR. COLOR BLANCO</t>
  </si>
  <si>
    <t>CERAMICA PISO POMPEI  30.5 X 30.5 CM. TIPO ALFA O SIMILAR. COLOR CORAL O SHELL</t>
  </si>
  <si>
    <t>CERAMICA PISO STONE 30.5 X 30.5 CM. TIPO ALFA O SIMILAR. COLOR BLANCO O CAFÉ</t>
  </si>
  <si>
    <t>MESON EN MARMOL CAFE PINTO A=0.60 M.  SALPICADERO DE H=10 CM. Y BABERO DE H=10 CM.</t>
  </si>
  <si>
    <t xml:space="preserve">MESON EN MARMOL NEGRO CARACOL A=0.60 M.  SALPICADERO DE H=10 CM. Y BABERO DE H=10 CM. </t>
  </si>
  <si>
    <t xml:space="preserve">MESON EN MARMOL NEGRO SAN GIL  A=0.60 M.  SALPICADERO DE H=10 CM. Y BABERO DE H=10 CM. </t>
  </si>
  <si>
    <t>MESON EN MARMOL TRAVERTINO VILLA DE LEYVA A=0.60 M.  SALPICADERO DE H=10 CM. Y BABERO DE H=10 CM</t>
  </si>
  <si>
    <t>PISO TIPO PROQUINAL CONFORT O SIMILAR COLOR GRIS ANCHO 1.40 M. E= 2.7 MM (PISO ESPUMADO BASE TEXTIL TIPO PROQUINAL O SIMILAR.)</t>
  </si>
  <si>
    <t>PORCELANATTO BRILLANTE LISBOA  50 X 50 CM. TIPO ALFA O SIMILAR. COLOR BEIGE CON BETAS</t>
  </si>
  <si>
    <t>PORCELANATTO CONSTELLAZIONE BRILLANTE BLANCO 38.2 X 38.2 CM. TIPO ALFA O SIMILAR</t>
  </si>
  <si>
    <t>PORCELANATTO CONSTELLAZIONE BRILLANTE GRIS O NEGRO 38.2 X 38.2 CM. TIPO ALFA O SIMILAR</t>
  </si>
  <si>
    <t>PORCELANATTO CONSTELLAZIONE MATE BLANCO 38.2 X 38.2 CM. TIPO ALFA O SIMILAR</t>
  </si>
  <si>
    <t>PORCELANATTO CONSTELLAZIONE MATE GRIS O NEGRO 50 X 50 CM. TIPO ALFA O SIMILAR</t>
  </si>
  <si>
    <t>TABLON DE GRES LATINO LISO 20 X 20 CM. TIPO ALFA O SIMILAR. COLORES ROJO, SALMÓN O SAHARA.</t>
  </si>
  <si>
    <t>TABLON DE GRES LATINO PIRAMIDAL 20 X 20 CM. TIPO ALFA O SIMILAR. COLORES ROJO O SAHARA.</t>
  </si>
  <si>
    <t>TABLON DE GRES PORTAL LISO 30 X 15 CM. TIPO ALFA O SIMILAR. COLORES ROJO, SALMÓN O SAHARA.</t>
  </si>
  <si>
    <t>TABLON DE GRES TRADICION GRAFILADO 30 X 30 CM. TIPO ALFA O SIMILAR. COLOR ROJO</t>
  </si>
  <si>
    <t>TABLON DE GRES TRADICION LISO 30 X 30 CM. TIPO ALFA O SIMILAR. COLOR MOCCA.</t>
  </si>
  <si>
    <t>TABLON DE GRES TRADICION LISO 30 X 30 CM. TIPO ALFA O SIMILAR. COLORES ROJO, SALMÓN O SAHARA.</t>
  </si>
  <si>
    <t>TABLON DE GRES TUNEZ ABRASIVO 15 X 15 CM. TIPO ALFA O SIMILAR. COLORES ROJO, SALMÓN O SAHARA.</t>
  </si>
  <si>
    <t>TABLON DE GRES TUNEZ LISO 15 X 15 CM. TIPO ALFA O SIMILAR. COLORES ROJO, SALMÓN O SAHARA.</t>
  </si>
  <si>
    <t>ZOCALO GRANO DE MARMOL BLANCO HUILA BH5 DE 30 X 7.2 CM. TIPO ALFA O SIMILAR. FONDO BLANCO</t>
  </si>
  <si>
    <t>ZOCALO GRANO DE MARMOL PAYANDE P5 DE 30 X 7.2 CM. TIPO ALFA O SIMILAR. FONDO BLANCO</t>
  </si>
  <si>
    <t xml:space="preserve">ZOCALO GRANO DE MARMOL PERLATO CLARO PCL 5 DE 30 X 7.2 CM. TIPO ALFA O SIMILAR. FONDO CREMA </t>
  </si>
  <si>
    <t>ZOCALO GRANO DE MARMOL VILLA DE LEYVA G5E DE 30 X 7.2 CM. TIPO ALFA O SIMILAR. FONDO CAFÉ</t>
  </si>
  <si>
    <t>CERAMICA PARED BOTICCINO SAND 28*43-1. TIPO ALFA O SIMILAR. COLOR.</t>
  </si>
  <si>
    <t>CERAMICA IMPORTADA  NEVADA BLANCA BR 30*45-1. TIPO ALFA O SIMILAR. COLOR.</t>
  </si>
  <si>
    <t>LOSETA INDUSTRIAL 24.5*12 COLOR SAHARA TIPO ALFA O SIMILAR</t>
  </si>
  <si>
    <t>CERA POLIMERICA</t>
  </si>
  <si>
    <t>GRANITO BLANCO HUILA  Nº 1,2 Y 3 (25 KG)</t>
  </si>
  <si>
    <t>CERAMICA SENCILLA</t>
  </si>
  <si>
    <t>TABLILLA PARA PISO</t>
  </si>
  <si>
    <t>SARDINEL PREFABRICADO AH=20 CM, B=10  CM, L=100CM</t>
  </si>
  <si>
    <t xml:space="preserve">LAVADERO PREFABRICADO EN GRANITO 80 X 60 X 50 CM. </t>
  </si>
  <si>
    <t>REJILLA SUMIDERO EAAB (LATERAL) A=83.5 CM. L=45 CM. E=14 CM. REF. RE017 TIPO TITAN O SIMILAR</t>
  </si>
  <si>
    <t>REJILLA SUMIDERO PLAQUETA (PEATONAL) A=40 CM. L=40 CM. E=6 CM. REF. P40402 TIPO TITAN O SIMILAR</t>
  </si>
  <si>
    <t>REJILLA SUMIDERO TRANSVERSAL (TRANSVERSAL) B=50 CM. L=50 CM. E=15 CM. REF. RE 009 TIPO TITAN O SIMILAR</t>
  </si>
  <si>
    <t>TOPELLANTAS PREFABRICADO H=15 CM, B=20 CM Y LARGO=50 CM.</t>
  </si>
  <si>
    <t xml:space="preserve">DISTANCIADORES EN MORTERO H=0.05 CMS </t>
  </si>
  <si>
    <t>ABRAZADERA DE SALIDA TIPO 1</t>
  </si>
  <si>
    <t>ABRAZADERA DE SALIDA TIPO 3</t>
  </si>
  <si>
    <t>ABRAZADERA DE SALIDA TIPO 4</t>
  </si>
  <si>
    <t xml:space="preserve">ABRAZADERA EN  U </t>
  </si>
  <si>
    <t>ABRAZADERA EN  U TIPO 2</t>
  </si>
  <si>
    <t>ABRAZADERA O COLLARIN DE  7 - 8 UNA SALIDA - PL. 1/4 IDEM TIPO 3</t>
  </si>
  <si>
    <t xml:space="preserve">ABRAZADERA O COLLARIN DE 9 - 10 DOS SALIDAS- PL. 1/4 IDEM TIPO 4 </t>
  </si>
  <si>
    <t xml:space="preserve">ABRAZADERA O COLLARIN DE 9- 10 UNA SALIDA- PL. 1/4 IDEM TIPO 4 </t>
  </si>
  <si>
    <t xml:space="preserve">ABRAZADERA SIN SALIDA TIPO 2 </t>
  </si>
  <si>
    <t>ACCESORIOS DE FIJACION</t>
  </si>
  <si>
    <t>ACCESORIOS FIJACION TUBERIA EMT 1" (ABRAZADERA, ALAMBRE)</t>
  </si>
  <si>
    <t>ACCESORIOS FIJACION TUBERIA EMT 1/2" (ABRAZADERA, ALAMBRE)</t>
  </si>
  <si>
    <t>ACCESORIOS FIJACION TUBERIA EMT 1_1/2" (ABRAZADERA, ALAMBRE)</t>
  </si>
  <si>
    <t>ACCESORIOS FIJACION TUBERIA EMT 2" (ABRAZADERA, ALAMBRE)</t>
  </si>
  <si>
    <t>ACCESORIOS FIJACION TUBERIA EMT 3" (ABRAZADERA, ALAMBRE)</t>
  </si>
  <si>
    <t>ACCESORIOS FIJACION TUBERIA EMT 3/4" (ABRAZADERA, ALAMBRE)</t>
  </si>
  <si>
    <t>ACCESORIOS FIJACION TUBERIA IMC Ó RIDGID 1" (ABRAZADERA, PERNOS)</t>
  </si>
  <si>
    <t>ACCESORIOS FIJACION TUBERIA IMC Ó RIDGID 1/2" (ABRAZADERA, PERNOS)</t>
  </si>
  <si>
    <t>ACCESORIOS FIJACION TUBERIA IMC Ó RIDGID 1_1/2" (ABRAZADERA, PERNOS)</t>
  </si>
  <si>
    <t>ACCESORIOS FIJACION TUBERIA IMC Ó RIDGID 2" (ABRAZADERA, PERNOS)</t>
  </si>
  <si>
    <t>ACCESORIOS FIJACION TUBERIA IMC Ó RIDGID 3" (ABRAZADERA, PERNOS)</t>
  </si>
  <si>
    <t>ACCESORIOS FIJACION TUBERIA IMC Ó RIDGID 3/4" (ABRAZADERA, PERNOS)</t>
  </si>
  <si>
    <t>ACCESORIOS FIJACION TUBERIA IMC Ó RIDGID 4" (ABRAZADERA, PERNOS)</t>
  </si>
  <si>
    <t>ACCESORIOS TUBERIA EMT 1" (UNION, ADAPTADOR, CURVA)</t>
  </si>
  <si>
    <t>ACCESORIOS TUBERIA EMT 1/2" (UNION, ADAPTADOR, CURVA)</t>
  </si>
  <si>
    <t>ACCESORIOS TUBERIA EMT 1_1/2" (UNION, ADAPTADOR, CURVA)</t>
  </si>
  <si>
    <t>ACCESORIOS TUBERIA EMT 2" (UNION, ADAPTADOR, CURVA)</t>
  </si>
  <si>
    <t>ACCESORIOS TUBERIA EMT 3" (UNION, ADAPTADOR, CURVA)</t>
  </si>
  <si>
    <t>ACCESORIOS TUBERIA EMT 3/4" (UNION Y CURVA)</t>
  </si>
  <si>
    <t>ACCESORIOS TUBERIA IMC Ó RIDGID 1" (UNION  Y CURVA)</t>
  </si>
  <si>
    <t>ACCESORIOS TUBERIA IMC Ó RIDGID 1/2" (UNION Y CURVA)</t>
  </si>
  <si>
    <t xml:space="preserve">ACCESORIOS TUBERIA IMC Ó RIDGID 1_1/2" (UNION Y  CURVA ) </t>
  </si>
  <si>
    <t>ACCESORIOS TUBERIA IMC Ó RIDGID 2" (UNION Y  CURVA)</t>
  </si>
  <si>
    <t>ACCESORIOS TUBERIA IMC Ó RIDGID 3" (UNION, ADAPTADOR, CURVA)</t>
  </si>
  <si>
    <t>ACCESORIOS TUBERIA IMC Ó RIDGID 3/4" (UNION Y  CURVA)</t>
  </si>
  <si>
    <t>ACCESORIOS TUBERIA IMC Ó RIDGID 4" (UNION Y  CURVA)</t>
  </si>
  <si>
    <t>ADAPTADOR TERMINAL PVC 3/4"</t>
  </si>
  <si>
    <t>AISLADOR DE PIN ANSI 55-5 EN MATERIAL POLIMERICO</t>
  </si>
  <si>
    <t>AISLADOR DE SUSPENSION ANSI 52-1, EN MATERIAL POLIMERICO</t>
  </si>
  <si>
    <t>AISLADOR PORCELANA TIPO TENSOR ANSI 54-2</t>
  </si>
  <si>
    <t xml:space="preserve">ALAMBRE COBRE DESNUDO Nº 10 AWG  </t>
  </si>
  <si>
    <t>ALAMBRE COBRE DESNUDO Nº 12 AWG</t>
  </si>
  <si>
    <t>ALAMBRE COBRE DESNUDO Nº 4 AWG</t>
  </si>
  <si>
    <t>ALAMBRE COBRE Nº 10 THHN  AWG</t>
  </si>
  <si>
    <t>ALAMBRE COBRE Nº 12 THHN  AWG</t>
  </si>
  <si>
    <t>AMARRE PLÁSTICO PARA CABLE TRENZADO 20X4,8MM</t>
  </si>
  <si>
    <t>APLIQUE TORTUGA APTO PARA USO A LA INTEMPERIE. BOMBILLO AHORRADOR 26W E27.</t>
  </si>
  <si>
    <t>ARANDELA CUADRADA PLANA DE 4X4X5/8. PL. 1/8</t>
  </si>
  <si>
    <t>ARANDELA PRESION GUAZA 5/8</t>
  </si>
  <si>
    <t>BALA CUADRADA FC 2X26W HIGH LIGHTS. INCLUYE 2 BOMBILLAS AHORRADORAS 26W. E27, BALASTO ELECTRONICO Y VIDRIO DECORATIVO</t>
  </si>
  <si>
    <t>BALA DULUX FC HIGH LIGHTS 2X26W. ARO BLANCO Y VIDRIO DECORATIVO. INCLUYE 2 BOMBILLAS AHORRADORAS 26W. E27 Y BALASTO ELECTRONICO.</t>
  </si>
  <si>
    <t>BALA HALOGENA INYECTADA CUADRADA HIGH LIGHTS. ARO ESCUALIZABLE. INCLUYE BOMBILLO DICROICO 50W Y ADAPTADOR 12V.</t>
  </si>
  <si>
    <t>BALA HQI RECTANGULAR EQUALIZABLE MARCA HIGH LIGHTS. INCLUYE AUTOTRANSFORMADOR Y BOMBILLA MH70W</t>
  </si>
  <si>
    <t>BALA MINI FC HIGH LIGHTS 1X26W. INCLUYE BOMBILLA AHORRADORA 26W. E27. ARO BLANCO REFLECTOR EN ALUMINIO BRILLADO</t>
  </si>
  <si>
    <t>BANDA PLASTICA DE SEÑALIZACION SEGUN NORMA CS-273</t>
  </si>
  <si>
    <t>BANDEJA PORTACABLE ACERO GALVANIZADO EN CALIENTE ANCHO UTIL 10CM. INCLUYE PLATINAS DE UNION.</t>
  </si>
  <si>
    <t>BANDEJA PORTACABLE ACERO GALVANIZADO EN CALIENTE ANCHO UTIL 20CM. INCLUYE PLATINAS DE UNION.</t>
  </si>
  <si>
    <t>BANDEJA PORTACABLE ACERO GALVANIZADO EN CALIENTE ANCHO UTIL 30CM. INCLUYE PLATINAS DE UNION.</t>
  </si>
  <si>
    <t>BANDEJA PORTACABLE ACERO GALVANIZADO EN CALIENTE ANCHO UTIL 40CM. INCLUYE PLATINAS DE UNION.</t>
  </si>
  <si>
    <t>BANDEJA PORTACABLE ACERO GALVANIZADO EN CALIENTE ANCHO UTIL 50CM. INCLUYE PLATINAS DE UNION.</t>
  </si>
  <si>
    <t>BANDEJA PORTACABLE ACERO GALVANIZADO EN CALIENTE ANCHO UTIL 60CM. INCLUYE PLATINAS DE UNION.</t>
  </si>
  <si>
    <t>BASE Y FOTOCELDA TIPO EXTERIOR PARA ALUMBRADO INSTALADA.</t>
  </si>
  <si>
    <t>BAYONETA PARA ANGULO  DOBLE 2 1/2 X 2 1/2 X 1/4 X 1,50 M</t>
  </si>
  <si>
    <t>BAYONETA SENCILLA  2-1/2 X 1/4 X 1,50 M</t>
  </si>
  <si>
    <t>BOQUILLA-TERMINAL (JUEGO DE TUERCA Y CONTRATUERCA) PARA TUBERIA IMC GALVANIZADA 2"</t>
  </si>
  <si>
    <t>BOQUILLA-TERMINAL (JUEGO DE TUERCA Y CONTRATUERCA) PARA TUBERIA IMC GALVANIZADA 3"</t>
  </si>
  <si>
    <t>BOQUILLA-TERMINAL (JUEGO DE TUERCA Y CONTRATUERCA) PARA TUBERIA IMC GALVANIZADA 4"</t>
  </si>
  <si>
    <t>BORNA DE PONCHAR ESTAÑO DE DOS HUECOS Nº 4/0</t>
  </si>
  <si>
    <t>BORNA TERMINAL PONCHAR MARCA 3M Ó PANDUIT BARRIL LARGO PARA CABLE NO.1/0AWG</t>
  </si>
  <si>
    <t>BORNA TERMINAL PONCHAR MARCA 3M Ó PANDUIT BARRIL LARGO PARA CABLE NO.2/0AWG</t>
  </si>
  <si>
    <t>BORNA TERMINAL PONCHAR MARCA 3M Ó PANDUIT BARRIL LARGO PARA CABLE NO.2AWG</t>
  </si>
  <si>
    <t>BRAZO HORIZONTAL GALV. 3/4" X 1.50M</t>
  </si>
  <si>
    <t>CABLE CUADRUPLEX AUTOSOPORTADOS 90ºC 600V  Nº  3X2/0+1X1/0 CONDUCTOR DE ALUMIIO AISLADO EN POLITILENO RETICULADO (XLP)</t>
  </si>
  <si>
    <t>CABLE CUADRUPLEX AUTOSOPORTADOS 90ºC 600V  Nº  4X4/0 CONDUCTOR DE ALUMIIO AISLADO EN POLITILENO RETICULADO (XLP)</t>
  </si>
  <si>
    <t>CABLE DE ALUMINIO DESNUDO CON ALMA  ACERO GALVANIZADO ACSR Nº 1/0 AWG</t>
  </si>
  <si>
    <t>CABLE DE ALUMINIO DESNUDO CON ALMA  ACERO GALVANIZADO ACSR Nº 4/0 AWG</t>
  </si>
  <si>
    <t>CABLE DE COBRE DESNUDO Nº 1/0  AWG</t>
  </si>
  <si>
    <t>CABLE DE COBRE DESNUDO Nº 10 AWG</t>
  </si>
  <si>
    <t>CABLE DE COBRE DESNUDO Nº 2  AWG</t>
  </si>
  <si>
    <t>CABLE DE COBRE DESNUDO Nº 2/0  AWG</t>
  </si>
  <si>
    <t xml:space="preserve">CABLE DE COBRE DESNUDO Nº 4 AWG </t>
  </si>
  <si>
    <t xml:space="preserve">CABLE DE COBRE DESNUDO Nº 4/0 AWG </t>
  </si>
  <si>
    <t xml:space="preserve">CABLE DE COBRE DESNUDO Nº 6 AWG  </t>
  </si>
  <si>
    <t xml:space="preserve">CABLE DE COBRE DESNUDO Nº 8 AWG </t>
  </si>
  <si>
    <t>CABLE DE COBRE ENCAUCHETADO 3 X 16 THHN</t>
  </si>
  <si>
    <t>CABLE DE COBRE MONOPOLAR  XLPE MV-90 15KV 90ºC CON NIVEL DE AISLAMIENTO  DE 100% Nº2 AWG</t>
  </si>
  <si>
    <t>CABLE DE COBRE Nº 1/0 THHN  AWG</t>
  </si>
  <si>
    <t xml:space="preserve">CABLE DE COBRE Nº 10 THHN AWG  AMARILLO </t>
  </si>
  <si>
    <t xml:space="preserve">CABLE DE COBRE Nº 2 THHN AWG NEGRO </t>
  </si>
  <si>
    <t>CABLE DE COBRE Nº 2/0 THHN  AWG</t>
  </si>
  <si>
    <t>CABLE DE COBRE Nº 350 THHN MCM</t>
  </si>
  <si>
    <t xml:space="preserve">CABLE DE COBRE Nº 4 THHN AWG NEGRO </t>
  </si>
  <si>
    <t xml:space="preserve">CABLE DE COBRE Nº 4/0 THHN  AWG NEGRO </t>
  </si>
  <si>
    <t xml:space="preserve">CABLE DE COBRE Nº 6 THHN AWG NEGRO </t>
  </si>
  <si>
    <t xml:space="preserve">CABLE DE COBRE Nº 8 THHN AWG  NEGRO </t>
  </si>
  <si>
    <t xml:space="preserve">ALAMBRE DE COBRE Nº 8 THWN </t>
  </si>
  <si>
    <t xml:space="preserve">ALAMBRE DE COBRE Nº 10 THWN </t>
  </si>
  <si>
    <t xml:space="preserve">ALAMBRE DE COBRE Nº 12 THWN </t>
  </si>
  <si>
    <t xml:space="preserve">CABLE DE COBRE Nº 6 THWN </t>
  </si>
  <si>
    <t xml:space="preserve">CABLE DE COBRE Nº 8 THWN </t>
  </si>
  <si>
    <t xml:space="preserve">CABLE DE COBRE Nº 10 THWN </t>
  </si>
  <si>
    <t xml:space="preserve">CABLE DE COBRE Nº 12 THWN </t>
  </si>
  <si>
    <t>CABLE SUPER GX DE 9,53 MM (3/8") GALVANIZADO O CABLE PARA RETENIDA DE 3/8 GALVANIZADO</t>
  </si>
  <si>
    <t xml:space="preserve">CAJA METALICA GALVANIZADA (REF: 2400) </t>
  </si>
  <si>
    <t xml:space="preserve">CAJA METALICA GALVANIZADA (REF: 5800) </t>
  </si>
  <si>
    <t>CAJA OCTOGONAL GALVANIZADA (CAJA EMP GALV.OCTAGONAL 4")</t>
  </si>
  <si>
    <t xml:space="preserve">CAJA TRIFÁSICA TIPO INTEMPERIE PARA ACOMETIDAS DE BT </t>
  </si>
  <si>
    <t xml:space="preserve">CAPACETE ROSCADO EN ALUMINIO PARA TUBERIA IMC GALVANIZADA DE 1" </t>
  </si>
  <si>
    <t xml:space="preserve">CAPACETE ROSCADO EN ALUMINIO PARA TUBERIA IMC GALVANIZADA DE 2" </t>
  </si>
  <si>
    <t xml:space="preserve">CAPACETE ROSCADO EN ALUMINIO PARA TUBERIA IMC GALVANIZADA DE 3" </t>
  </si>
  <si>
    <t xml:space="preserve">CAPACETE ROSCADO EN ALUMINIO PARA TUBERIA IMC GALVANIZADA DE 4" </t>
  </si>
  <si>
    <t xml:space="preserve">CINTA DE ACERO INOXIDABLE 5/8" </t>
  </si>
  <si>
    <t>CINTA EN ACERO INOXIDABLE 1/2"</t>
  </si>
  <si>
    <t>CLAVIJA CON SEGURO DE GIRO 2P+T 250V/20A. MARCA LEGRAND</t>
  </si>
  <si>
    <t>CLAVIJA CON SEGURO DE GIRO 2P+T 250V/30A. MARCA LEGRAND</t>
  </si>
  <si>
    <t>CLAVIJA RECTA PARA TOMA INDUSTRIAL 3P+N+T 250V/16A IP44. MARCA LEGRAND</t>
  </si>
  <si>
    <t>CLAVIJA RECTA PARA TOMA INDUSTRIAL 3P+N+T 250V/16A IP67. MARCA LEGRAND</t>
  </si>
  <si>
    <t>CLAVIJA RECTA PARA TOMA INDUSTRIAL 3P+N+T 250V/32A IP44. MARCA LEGRAND</t>
  </si>
  <si>
    <t>CLAVIJA RECTA PARA TOMA INDUSTRIAL 3P+N+T 250V/32A IP67. MARCA LEGRAND</t>
  </si>
  <si>
    <t>CLAVIJA RECTA PARA TOMA INDUSTRIAL 3P+N+T 250V/63A IP67. MARCA LEGRAND</t>
  </si>
  <si>
    <t>CLAVIJA RECTA PARA TOMA INDUSTRIAL 3P+T 250V/16A IP44. MARCA LEGRAND</t>
  </si>
  <si>
    <t>CLAVIJA RECTA PARA TOMA INDUSTRIAL 3P+T 250V/16A IP67. MARCA LEGRAND</t>
  </si>
  <si>
    <t>CLAVIJA RECTA PARA TOMA INDUSTRIAL 3P+T 250V/32A IP44. MARCA LEGRAND</t>
  </si>
  <si>
    <t>CLAVIJA RECTA PARA TOMA INDUSTRIAL 3P+T 250V/32A IP67. MARCA LEGRAND</t>
  </si>
  <si>
    <t>CLAVIJA RECTA PARA TOMA INDUSTRIAL 3P+T 250V/63A IP67. MARCA LEGRAND</t>
  </si>
  <si>
    <t>CONDULETA EN T Ó L 3/4" NPT</t>
  </si>
  <si>
    <t>CONECTOR DE COMPRESIÓN DE RANURAS PARALELAS, TIPO 1</t>
  </si>
  <si>
    <t>CONECTOR DE TORNILLO CON CHAQUETA AISLANTE</t>
  </si>
  <si>
    <t>CONECTOR PARA VARILLA 5/8"</t>
  </si>
  <si>
    <t>CONECTOR TERMINAL DE COMPRESION TIPO VASTAGO, TIPO4</t>
  </si>
  <si>
    <t>CONECTOR TIPO CUÑA</t>
  </si>
  <si>
    <t>CONFIGURACIÓN EQUIPO RECONECTADOR -INGENIERO ESPECIALISTA</t>
  </si>
  <si>
    <t>CORTACIRCUITOS 15 KV-100 A</t>
  </si>
  <si>
    <t>CRUCE PORTACABLE GALVANIZADO EN CALIENTE ANCHO UTIL 10CM. INCLUYE PLATINAS DE UNION</t>
  </si>
  <si>
    <t>CRUCE PORTACABLE GALVANIZADO EN CALIENTE ANCHO UTIL 20CM. INCLUYE PLATINAS DE UNION</t>
  </si>
  <si>
    <t>CRUCE PORTACABLE GALVANIZADO EN CALIENTE ANCHO UTIL 30CM. INCLUYE PLATINAS DE UNION</t>
  </si>
  <si>
    <t>CRUCE PORTACABLE GALVANIZADO EN CALIENTE ANCHO UTIL 40CM. INCLUYE PLATINAS DE UNION</t>
  </si>
  <si>
    <t>CRUCE PORTACABLE GALVANIZADO EN CALIENTE ANCHO UTIL 50CM. INCLUYE PLATINAS DE UNION</t>
  </si>
  <si>
    <t>CRUCE PORTACABLE GALVANIZADO EN CALIENTE ANCHO UTIL 60CM. INCLUYE PLATINAS DE UNION</t>
  </si>
  <si>
    <t>CRUCETA METÁLICA DE ÁNGULO GALVANIZADO DE  2 ½" X 3/16" X 2,0 M</t>
  </si>
  <si>
    <t>CRUCETA METÁLICA DE ÁNGULO GALVANIZADO DE  2 ½" X 3/16" X 2,5 M</t>
  </si>
  <si>
    <t>CRUCETA METALICA DE ANGULO GALVANIZADO DE 2 ½" X 1/4 "X  2,5 M</t>
  </si>
  <si>
    <t>CURVA GRAN RADIO 90° PVC DUCTO  2"</t>
  </si>
  <si>
    <t>CURVA GRAN RADIO 90° PVC DUCTO  3"</t>
  </si>
  <si>
    <t>CURVA GRAN RADIO 90° PVC DUCTO  4"</t>
  </si>
  <si>
    <t>CURVA PORTACABLE GALVANIZADA EN CALIENTE ANCHO UTIL 10CM. INCLUYE PLATINAS DE UNION</t>
  </si>
  <si>
    <t>CURVA PORTACABLE GALVANIZADA EN CALIENTE ANCHO UTIL 20CM. INCLUYE PLATINAS DE UNION</t>
  </si>
  <si>
    <t>CURVA PORTACABLE GALVANIZADA EN CALIENTE ANCHO UTIL 30CM. INCLUYE PLATINAS DE UNION</t>
  </si>
  <si>
    <t>CURVA PORTACABLE GALVANIZADA EN CALIENTE ANCHO UTIL 40CM. INCLUYE PLATINAS DE UNION</t>
  </si>
  <si>
    <t>CURVA PORTACABLE GALVANIZADA EN CALIENTE ANCHO UTIL 50CM. INCLUYE PLATINAS DE UNION</t>
  </si>
  <si>
    <t>CURVA PORTACABLE GALVANIZADA EN CALIENTE ANCHO UTIL 60CM. INCLUYE PLATINAS DE UNION</t>
  </si>
  <si>
    <t>CURVA PVC 90° CONDUIT C X E  1"</t>
  </si>
  <si>
    <t>DESCARGADOR DE SOBRETENSION DE LINEA 10KV- 10KA- POLIMERICO, OXIDO DE ZINC</t>
  </si>
  <si>
    <t>DIAGONAL RECTA DE ÁNGULO DE HIERRO GALVANIZADO DE 38X38X5 MM (1 ½" X 1 ½" X 3/16") 68 CM</t>
  </si>
  <si>
    <t>ENCHUFE 1F+N+T 15A/250V</t>
  </si>
  <si>
    <t>ESPARRAGO 5/8" X 10". INCLUYE 2 TUERCAS, 2 ARANDELAS.</t>
  </si>
  <si>
    <t>ESPARRAGO 5/8" X 18". INCLUYE 2 TUERCAS, 2 ARANDELAS.</t>
  </si>
  <si>
    <t>ESPARRAGO 5/8" X 20". INCLUYE 2 TUERCAS, 2 ARANDELAS.</t>
  </si>
  <si>
    <t>ESPARRAGO 5/8" X 24". INCLUYE 2 TUERCAS, 2 ARANDELAS.</t>
  </si>
  <si>
    <t>ESPARRAGO GALVANIZADO 3/8"X50CM. INCLUYE 4 TUERCAS</t>
  </si>
  <si>
    <t>ESPIGO DE ACERO GALVANIZADO PARA CRUCETA METÁLICA</t>
  </si>
  <si>
    <t>ESTRIBO 2 AWG CON CONECTOR CUÑA 4/0 AWG</t>
  </si>
  <si>
    <t>GRAPA DE OPERAR EN CALIENTE</t>
  </si>
  <si>
    <t>GRAPA DE RETENCION PARA CABLE DE GUARDA</t>
  </si>
  <si>
    <t xml:space="preserve">GRAPA DE RETENSIÓN PARA CABLE TRENZADO DE B.T. </t>
  </si>
  <si>
    <t xml:space="preserve">GRAPA DE SUSPENSIÓN PARA CABLE TRENZADO DE B.T. </t>
  </si>
  <si>
    <t xml:space="preserve">GRAPA PRENSADORA DE TRES TORNILLOS </t>
  </si>
  <si>
    <t>GRAPA TERMINAL TIPO RECTO 3/0 – 266,8</t>
  </si>
  <si>
    <t>GRAPA TIPO GRILLETE</t>
  </si>
  <si>
    <t>GUARDACABO PARA RETENDIDAS</t>
  </si>
  <si>
    <t>HEBILLA DE ACERO INOXIDABLE 1/2"</t>
  </si>
  <si>
    <t>HEBILLA DE ACERO INOXIDABLE 5/8"</t>
  </si>
  <si>
    <t>HERRAJE PARA TEMPLETE CUERDA DE GUITARRA</t>
  </si>
  <si>
    <t>INTERRUPTOR ATORNILLABLE DE 1  X  20A - 240V - 10KA</t>
  </si>
  <si>
    <t>INTERRUPTOR ATORNILLABLE DE 1 X 30A - 240V - 10KA</t>
  </si>
  <si>
    <t>INTERRUPTOR ATORNILLABLE DE 1 X 40A - 240V - 10KA</t>
  </si>
  <si>
    <t>INTERRUPTOR ATORNILLABLE DE 1 X 50A - 240V - 10KA</t>
  </si>
  <si>
    <t>INTERRUPTOR ATORNILLABLE DE 1 X 60A - 240V - 10KA</t>
  </si>
  <si>
    <t>INTERRUPTOR ATORNILLABLE DE 2 X 20A - 240V - 10KA</t>
  </si>
  <si>
    <t>INTERRUPTOR ATORNILLABLE DE 2 X 30A - 240V - 10KA</t>
  </si>
  <si>
    <t>INTERRUPTOR ATORNILLABLE DE 2 X 40A - 240V - 10KA</t>
  </si>
  <si>
    <t>INTERRUPTOR ATORNILLABLE DE 2 X 50A - 240V - 10KA</t>
  </si>
  <si>
    <t>INTERRUPTOR ATORNILLABLE DE 2 X 60A - 240V - 10KA</t>
  </si>
  <si>
    <t>INTERRUPTOR ATORNILLABLE DE 3 X 20A - 240V - 10KA</t>
  </si>
  <si>
    <t>INTERRUPTOR ATORNILLABLE DE 3 X 30A - 240V - 10KA</t>
  </si>
  <si>
    <t>INTERRUPTOR ATORNILLABLE DE 3 X 40A - 240V - 10KA</t>
  </si>
  <si>
    <t>INTERRUPTOR ATORNILLABLE DE 3 X 50A - 240V - 10KA</t>
  </si>
  <si>
    <t>INTERRUPTOR ATORNILLABLE DE 3 X 60A - 240V - 10KA</t>
  </si>
  <si>
    <t>INTERRUPTOR DOBLE</t>
  </si>
  <si>
    <t xml:space="preserve">INTERRUPTOR DOBLE CONMUTABLE </t>
  </si>
  <si>
    <t>INTERRUPTOR ENCHUFABLE DE 1  X  20A - 240V - 10KA</t>
  </si>
  <si>
    <t>INTERRUPTOR ENCHUFABLE DE 1 X 30A - 240V - 10KA</t>
  </si>
  <si>
    <t>INTERRUPTOR ENCHUFABLE DE 1 X 40A - 240V - 10KA</t>
  </si>
  <si>
    <t>INTERRUPTOR ENCHUFABLE DE 1 X 50A - 240V - 10KA</t>
  </si>
  <si>
    <t>INTERRUPTOR ENCHUFABLE DE 1 X 60A - 240V - 10KA</t>
  </si>
  <si>
    <t>INTERRUPTOR ENCHUFABLE DE 2 X 20A - 240V - 10KA</t>
  </si>
  <si>
    <t>INTERRUPTOR ENCHUFABLE DE 2 X 30A - 240V - 10KA</t>
  </si>
  <si>
    <t>INTERRUPTOR ENCHUFABLE DE 2 X 40A - 240V - 10KA</t>
  </si>
  <si>
    <t>INTERRUPTOR ENCHUFABLE DE 2 X 50A - 240V - 10KA</t>
  </si>
  <si>
    <t>INTERRUPTOR ENCHUFABLE DE 2 X 60A - 240V - 10KA</t>
  </si>
  <si>
    <t>INTERRUPTOR ENCHUFABLE DE 3 X 20A - 240V - 10KA</t>
  </si>
  <si>
    <t>INTERRUPTOR ENCHUFABLE DE 3 X 30A - 240V - 10KA</t>
  </si>
  <si>
    <t>INTERRUPTOR ENCHUFABLE DE 3 X 40A - 240V - 10KA</t>
  </si>
  <si>
    <t>INTERRUPTOR ENCHUFABLE DE 3 X 50A - 240V - 10KA</t>
  </si>
  <si>
    <t>INTERRUPTOR ENCHUFABLE DE 3 X 60A - 240V - 10KA</t>
  </si>
  <si>
    <t>INTERRUPTOR INDUSTRIAL GRADUABLE EN CAJA 3  X  (70 A 100A) , 50KA. CALIDAD LEGRAND, MERLIN GERIN, MITSUBISHI, SIEMENS, SQUAR D,  ABB O SUPERIOR DE MARCA RECONOCIDA Y HOMOLOGADA POR EL CIDET</t>
  </si>
  <si>
    <t>INTERRUPTOR INDUSTRIAL GRADUABLE EN CAJA 3  X  (87 A 125A), 25KA. CALIDAD LEGRAND, MERLIN GERIN, MITSUBISHI, SIEMENS, SQUAR D, ABB O SUPERIOR DE MARCA RECONOCIDA Y HOMOLOGADA POR EL CIDET</t>
  </si>
  <si>
    <t>INTERRUPTOR INDUSTRIAL GRADUABLE EN CAJA 3  X  (112 A 160A), 50KA. CALIDAD LEGRAND, MERLIN GERIN, MITSUBISHI, SIEMENS, SQUAR D, ABB O SUPERIOR DE MARCA RECONOCIDA Y HOMOLOGADA POR EL CIDET</t>
  </si>
  <si>
    <t>INTERRUPTOR INDUSTRIAL GRADUABLE EN CAJA 3  X  (140 A 200 A), 50KA. CALIDAD LEGRAND, MERLIN GERIN, MITSUBISHI, SIEMENS, SQUAR D, ABB O SUPERIOR DE MARCA RECONOCIDA Y HOMOLOGADA POR EL CIDET</t>
  </si>
  <si>
    <t>INTERRUPTOR INDUSTRIAL GRADUABLE EN CAJA 3  X  (22.4 A 32A), 25KA. CALIDAD LEGRAND, MERLIN GERIN, MITSUBISHI, SIEMENS, SQUAR D, ABB O SUPERIOR DE MARCA RECONOCIDA Y HOMOLOGADA POR EL CIDET</t>
  </si>
  <si>
    <t>INTERRUPTOR INDUSTRIAL GRADUABLE EN CAJA 3  X  (35 A 50A), 25KA. CALIDAD LEGRAND, MERLIN GERIN, MITSUBISHI, SIEMENS, SQUAR D, ABB O SUPERIOR DE MARCA RECONOCIDA Y HOMOLOGADA POR EL CIDET</t>
  </si>
  <si>
    <t>INTERRUPTOR INDUSTRIAL GRADUABLE EN CAJA 3  X  (35 A 50A), 25KA. CALIDAD LEGRAND, MERLIN GERIN, MITSUBISHI, SIEMENS, SQUAR D, O SUPERIOR DE MARCA RECONOCIDA Y HOMOLOGADA POR EL CIDET</t>
  </si>
  <si>
    <t>INTERRUPTOR INDUSTRIAL GRADUABLE EN CAJA 3  X  (44.1 A 63A), 25KA. CALIDAD LEGRAND, MERLIN GERIN, MITSUBISHI, SIEMENS, SQUAR D, ABB O SUPERIOR DE MARCA RECONOCIDA Y HOMOLOGADA POR EL CIDET</t>
  </si>
  <si>
    <t>INTERRUPTOR INDUSTRIAL GRADUABLE EN CAJA 3  X  (56 A 80A) , 25 KA. CALIDAD LEGRAND, MERLIN GERIN, MITSUBISHI, SIEMENS, SQUAR D, ABB  SUPERIOR DE MARCA RECONOCIDA Y HOMOLOGADA POR EL CIDET</t>
  </si>
  <si>
    <t>INTERRUPTOR INDUSTRIAL GRADUABLE EN CAJA 3 X (140 A 200A), 50KA. CALIDAD LEGRAND, MERLIN GERIN, MITSUBISHI, SIEMENS, SQUAR D, ABB O SUPERIOR DE MARCA RECONOCIDA Y HOMOLOGADA POR EL CIDET</t>
  </si>
  <si>
    <t>INTERRUPTOR INDUSTRIAL GRADUABLE EN CAJA 3 X (175 A 250A), 50KA. CALIDAD LEGRAND, MERLIN GERIN, MITSUBISHI, SIEMENS, SQUAR D, ABB O SUPERIOR DE MARCA RECONOCIDA Y HOMOLOGADA POR EL CIDET</t>
  </si>
  <si>
    <t>INTERRUPTOR INDUSTRIAL GRADUABLE EN CAJA 3 X (128 A 320A), 85KA. CALIDAD LEGRAND, MERLIN GERIN, MITSUBISHI, SIEMENS, SQUAR D, O SUPERIOR DE MARCA RECONOCIDA Y HOMOLOGADA POR EL CIDET</t>
  </si>
  <si>
    <t>INTERRUPTOR INDUSTRIAL GRADUABLE EN CAJA 3 X (280 A 400A), 70KA. CALIDAD LEGRAND, MERLIN GERIN, MITSUBISHI, SIEMENS, SQUAR D, ABB  O SUPERIOR DE MARCA RECONOCIDA Y HOMOLOGADA POR EL CIDET</t>
  </si>
  <si>
    <t>INTERRUPTOR INDUSTRIAL EN CAJA 3 X 400A, 50KA. CALIDAD LEGRAND, MERLIN GERIN, MITSUBISHI, SIEMENS, SQUAR D, O SUPERIOR DE MARCA RECONOCIDA Y HOMOLOGADA POR EL CIDET</t>
  </si>
  <si>
    <t>INTERRUPTOR INDUSTRIAL EN CAJA MOLDEADA 3  X  20A, 25KA. CALIDAD LEGRAND, MERLIN GERIN, MITSUBISHI, SIEMENS, SQUAR D, O SUPERIOR DE MARCA RECONOCIDA Y HOMOLOGADA POR EL CIDET</t>
  </si>
  <si>
    <t>INTERRUPTOR INDUSTRIAL REGULABLE  160-250A  3 X 250A, 70KA. CALIDAD LEGRAND, MERLIN GERIN, MITSUBISHI, SIEMENS, SQUAR D, O SUPERIOR DE MARCA RECONOCIDA Y HOMOLOGADA POR EL CIDET</t>
  </si>
  <si>
    <t>INTERRUPTOR INDUSTRIAL REGULABLE  28-40A 3 X 28A, 25KA. CALIDAD LEGRAND, MERLIN GERIN, MITSUBISHI, SIEMENS, SQUAR D, O SUPERIOR DE MARCA RECONOCIDA Y HOMOLOGADA POR EL CIDET</t>
  </si>
  <si>
    <t>INTERRUPTOR INDUSTRIAL REGULABLE  320-400A  3 X 400A, 85KA. CALIDAD LEGRAND, MERLIN GERIN, MITSUBISHI, SIEMENS, SQUAR D, O SUPERIOR DE MARCA RECONOCIDA Y HOMOLOGADA POR EL CIDET</t>
  </si>
  <si>
    <t>INTERRUPTOR INDUSTRIAL REGULABLE  44-63A  3 X 63A, 40KA. CALIDAD LEGRAND, MERLIN GERIN, MITSUBISHI, SIEMENS, SQUAR D, O SUPERIOR DE MARCA RECONOCIDA Y HOMOLOGADA POR EL CIDET</t>
  </si>
  <si>
    <t>INTERRUPTOR INDUSTRIAL REGULABLE  500-630A  3 X 630A, 170KA. CALIDAD LEGRAND, MERLIN GERIN, MITSUBISHI, SIEMENS, SQUAR D, O SUPERIOR DE MARCA RECONOCIDA Y HOMOLOGADA POR EL CIDET</t>
  </si>
  <si>
    <t>INTERRUPTOR INDUSTRIAL REGULABLE  70-100A 3 X 100A, 25KA. CALIDAD LEGRAND, MERLIN GERIN, MITSUBISHI, SIEMENS, SQUAR D, O SUPERIOR DE MARCA RECONOCIDA Y HOMOLOGADA POR EL CIDET</t>
  </si>
  <si>
    <t>INTERRUPTOR INDUSTRIAL REGULABLE  87-125A 3 X 125A, 25KA. CALIDAD LEGRAND, MERLIN GERIN, MITSUBISHI, SIEMENS, SQUAR D, O SUPERIOR DE MARCA RECONOCIDA Y HOMOLOGADA POR EL CIDET</t>
  </si>
  <si>
    <t>INTERRUPTOR INDUSTRIAL TIPO ABIERTO REGULABLE  1000-2500A  3 X 2500A, 65KA/240V. CALIDAD LEGRAND, MERLIN GERIN, MITSUBISHI, SIEMENS, SQUAR D, O SUPERIOR DE MARCA RECONOCIDA Y HOMOLOGADA POR EL CIDET</t>
  </si>
  <si>
    <t>INTERRUPTOR INDUSTRIAL TIPO ABIERTO REGULABLE  1280-3200A  3 X 3200A, 65KA/240V. CALIDAD LEGRAND, MERLIN GERIN, MITSUBISHI, SIEMENS, SQUAR D, O SUPERIOR DE MARCA RECONOCIDA Y HOMOLOGADA POR EL CIDET</t>
  </si>
  <si>
    <t>INTERRUPTOR INDUSTRIAL TIPO ABIERTO REGULABLE  640-1600A  3 X 1600A, 65KA/240V. CALIDAD LEGRAND, MERLIN GERIN, MITSUBISHI, SIEMENS, SQUAR D, O SUPERIOR DE MARCA RECONOCIDA Y HOMOLOGADA POR EL CIDET</t>
  </si>
  <si>
    <t>INTERRUPTOR INDUSTRIAL TIPO ABIERTO REGULABLE  800-2000A  3 X 2000A, 65KA/240V. CALIDAD LEGRAND, MERLIN GERIN, MITSUBISHI, SIEMENS, SQUAR D, O SUPERIOR DE MARCA RECONOCIDA Y HOMOLOGADA POR EL CIDET</t>
  </si>
  <si>
    <t xml:space="preserve">INTERRUPTOR SENCILLO </t>
  </si>
  <si>
    <t xml:space="preserve">INTERRUPTOR SENCILLO CONMUTABLE </t>
  </si>
  <si>
    <t xml:space="preserve">INTERRUPTOR TRIPLE </t>
  </si>
  <si>
    <t xml:space="preserve">INTERRUPTOR TRIPLE CONMUTABLE </t>
  </si>
  <si>
    <t>LAMPARA HERMETICA POLICARBONATO IP65, 2X32W. BALASTO ELECTRONICO 2X32T8. INCLUYE 2 TUBOS FLUORESCENTE 32W T8</t>
  </si>
  <si>
    <t xml:space="preserve">LAMPARA PARALUX 2X32W. BL CM BALASTO ELECTRONICO 2X32T8. INCLUYE 2 TUBOS FLUORESCENTE 32W SOCKET T8 120 V OSR SEGURIDAD 2249 -9HS </t>
  </si>
  <si>
    <t>LAMPARA PARALUX 4X17W. BALASTO ELECTRONICO 4X17T8. INCLUYE 4 TUBOS FLUORESCENTE 17W T8</t>
  </si>
  <si>
    <t>LAMPARA SOBREPONER REF. FROST DE HIGH LIGHTS, 2X32W. BALASTO ELECTRONICO 2X32T8. INCLUYE 2 TUBOS FLUORESCENTE 32W T8</t>
  </si>
  <si>
    <t>LUMINARIA 150 W SODIO R 208/240V BALASTO REACTOR 208/240V.  TIPO PE-PC -ROY ALPHA O SIMILAR EN REFERENCIA SCHREDER. COMPLETA: BOMBILLA, ARRANCADOR, CHASIS, ETC</t>
  </si>
  <si>
    <t>LUMINARIA 70 W SODIO R 208/240V BALASTO REACTOR 208/240V.  TIPO PE-PC -ROY ALPHA O SIMILAR EN REFERENCIA SCHREDER. COMPLETA: BOMBILLA, ARRANCADOR, CHASIS, ETC</t>
  </si>
  <si>
    <t>LUMINARIA DESCOLGAR REF. APOLO DE HIGH LIGHTS, MH70W.  INCLUYE BOMBILLERIA</t>
  </si>
  <si>
    <t xml:space="preserve">LUMINARIA WALLPACK SODIO 70 W TIPO QUIMBAYA DE ROY ALPHA </t>
  </si>
  <si>
    <t>LUMINARIA LINEAL LED SERIE SAFESITE DE 60 CM, 3500 LM, EXPLOSION PROFF CLASE 1 DIV 1 GRUPOS C Y D. REF LSC3C4D3GEX DE DAYLIGHT</t>
  </si>
  <si>
    <t>MENSULA GALVANIZADA EN CALIENTE PARA  BANDEJA DE 10CM</t>
  </si>
  <si>
    <t>MENSULA GALVANIZADA EN CALIENTE PARA  BANDEJA DE 20CM</t>
  </si>
  <si>
    <t>MENSULA GALVANIZADA EN CALIENTE PARA  BANDEJA DE 30CM</t>
  </si>
  <si>
    <t>MENSULA GALVANIZADA EN CALIENTE PARA  BANDEJA DE 40CM</t>
  </si>
  <si>
    <t>MENSULA GALVANIZADA EN CALIENTE PARA  BANDEJA DE 50CM</t>
  </si>
  <si>
    <t>MENSULA GALVANIZADA EN CALIENTE PARA  BANDEJA DE 60CM</t>
  </si>
  <si>
    <t>PERCHA TIPO PESADO DE 1 PUESTO</t>
  </si>
  <si>
    <t>PERFIL LISO SENCILLO GALVANIZADO EN CALIENTE TIPO MECANO</t>
  </si>
  <si>
    <t>PERNO DE OJO 5/8" X 10"</t>
  </si>
  <si>
    <t>PERNO DE OJO 5/8" X 12"</t>
  </si>
  <si>
    <t>PERNO DE OJO 5/8" X 8"</t>
  </si>
  <si>
    <t>PERNO DE OJO CERRADO 5/8" X 20"</t>
  </si>
  <si>
    <t>PERNO DE OJO CERRADO 5/8" X 6"</t>
  </si>
  <si>
    <t>PERNO EN "U" DE 12 MM (1/2") PARA CABLE DE GUARDA</t>
  </si>
  <si>
    <t>PERNO EXPANSION HEMBRA 3/8"</t>
  </si>
  <si>
    <t>PERNO O TORNILLO DE CARRIAJE 5/8" X 1 ½” + TUERCA</t>
  </si>
  <si>
    <t>PERNOS DE MAQUINA 1/2" X 1 ½”</t>
  </si>
  <si>
    <t>PERNOS DE MAQUINA 5/8" X 8"</t>
  </si>
  <si>
    <t>PLAFON LOZA BLANCO</t>
  </si>
  <si>
    <t>PORTA AISLADOR CRUCETA METÁLICA</t>
  </si>
  <si>
    <t>POSTE DE CONCRETO 10 METROS - 510 KG - HOMOLOGADO</t>
  </si>
  <si>
    <t>POSTE DE CONCRETO 10 METROS -1050 KG - HOMOLOGADO</t>
  </si>
  <si>
    <t>POSTE DE CONCRETO 10 METROS -750 KG - HOMOLOGADO</t>
  </si>
  <si>
    <t>POSTE DE CONCRETO 12 METROS - 1050 KG - HOMOLOGADO</t>
  </si>
  <si>
    <t>POSTE DE CONCRETO 12 METROS - 510 KG - HOMOLOGADO</t>
  </si>
  <si>
    <t>POSTE DE CONCRETO 12 METROS - 750 KG - HOMOLOGADO</t>
  </si>
  <si>
    <t>POSTE DE CONCRETO 8 METROS - 510 KG - HOMOLOGADO</t>
  </si>
  <si>
    <t>POSTE DE CONCRETO 8 METROS - 750 KG - HOMOLOGADO</t>
  </si>
  <si>
    <t>POSTE DE CONCRETO 8 METROS -1050 KG - HOMOLOGADO</t>
  </si>
  <si>
    <t>PRENSA ESTOPA ALUMINIO 3/4" NPT</t>
  </si>
  <si>
    <t xml:space="preserve">RECONECTADOR 15 KV, 630 AMPERIOS, 12,5 KA, 110 KVBIL AISLAMIENTO EN POLIMERO EPOXICO  - INTERRUPCION EN  VACIO (CAMPO MAGNETICO AXIAL) , DISPARO TRIPOLAR RIGIDO, CONTROL Y PROTECCION POR MICROPROCESADOR, 6 DESCARGADORES DE SOBRETENSION POLIMERICOS  TIPO DISTRIBUCION  12 KV-10KA , 1 DPS BIPOLAR DE BAJA TENSION  175 VAC-1.5 KA PARA EL CONTROL, ESTRUCTURA PARA MONTAJE EN POSTE, INTERFAZ LOCAL CON PANTALLA E INDICADORES, FUNCIONES DE PROTECCION NEMA 50/51, 50N/51N, 27, 81-U, 79, 25, 67, 67N, 25  AISLAMIENTO  SÓLIDO EN RESINA EPOXICA CICLOALIFÁTICA,  TRANSFORMADOR DE ALIMENTACION PARA EL CONTROL , CABLE DE CONTROL DE MINIMO 3 METROS DE LONGITUD, COMUNICACION PROTOCOLOS DNP3 TCPIP -IEC104 GARANTIZADA, ACCESORIOS DE FIJACION Y MONTAJE.- DEMOSTRABLE SOPORTE TECNICO DE MANTENIMIENTO EN EL PAIS-2 AÑOS DE SUMINISTRO DE REPUESTOS Y DE GARANTÍA DE BUEN FUNCIONAMIENTO DEL EQUIPO. REFERENCIA: COOPPER POWER SYSTEM U OTRA REFERENCIA DE LA MISMA CALIDAD O SUPERIOR  -MONTAJE SEGUN NORMA CODENSA LAR 286. - GESTIONES ANTE O.R. PARA CONEXION DEL EQUIPO. 
</t>
  </si>
  <si>
    <t>REFLECTOR DE 1000 VATIOS - SODIO ALTA PRESION - 208/220 VOLTIOS-SODIO ALTA PRESION-CUADRADO-CERRADO - ESTRIBOS - COMPLETO: CHASIS, BOMBILLA, ARRANCADOR, ETC. ACCESORIOS DE FIJACION E INSTALACION  -REFERENCIA RCG ROY ALPHA</t>
  </si>
  <si>
    <t>REFLECTOR DE 250 VATIOS - SODIO ALTA PRESION - 208/240 VOLTIOS-SODIO ALTA PRESION-CUADRADO-CERRADO - ESTRIBOS - COMPLETO: CHASIS, BOMBILLA, ARRANCADOR, ETC. ACCESORIOS DE FIJACION E INSTALACION  -REFERENCIA RRA ROY ALPHA</t>
  </si>
  <si>
    <t>REFLECTOR DE 400 VATIOS - SODIO ALTA PRESION - 208/240 VOLTIOS-SODIO ALTA PRESION-CUADRADO-CERRADO - ESTRIBOS - COMPLETO: CHASIS, BOMBILLA, ARRANCADOR, ETC. ACCESORIOS DE FIJACION E INSTALACION  -REFERENCIA RRA ROY ALPHA</t>
  </si>
  <si>
    <t>SECCIONADOR MONOPOLAR 400 A – 15 KV</t>
  </si>
  <si>
    <t>SOLDADURA EXOTERMICA TIPO CADWELD  DE 115 GRAMOS O SIMILAR</t>
  </si>
  <si>
    <t>SUELO ARTIFICIAL CEMENTO CONDUCTOR CELEC</t>
  </si>
  <si>
    <t>SUJETADOR DE TAPA PARA BANDEJA PORTACABLE SEMIPESADA</t>
  </si>
  <si>
    <t>SUMINISTRO, INSTALACIÓN Y PUESTA EN FUNCIONAMIENTO DE CELDA PARA TRANSFORMADOR METÁLICA EN LÁMINA GALVANIZADA , CALIBRE 14,16 Y 18, CON PINTURA DE APLICACION ELECTROSTATICA POLIESTER, PARA ALOJAR TRANSFORMADOR EN SUBESTACIÓN DE LOCAL,  CON SISTEMA DE CALEFACCION CONTROLADO POR TERMOSTATO  Y BARRERA ACRILICA SEGUN NORMAS CODENSA. INCLUYE ACCESORIOS DE MONTAJE Y SUJECIÓN.</t>
  </si>
  <si>
    <t>SUMINISTRO, INSTALACIÓN Y PUESTA EN FUNCIONAMIENTO DE: EQUIPO DE MEDIDA EN MEDIA TENSION 13,2KV. 3 ELEMENTOS, CON SU CORRESPONDIENTE CELDA METÁLICA EN LÁMINA GALVANIZADA , CALIBRE 14,16 Y 18, CON PINTURA DE APLICACION ELECTROSTATICA POLIESTER. INCLUYE: 3 TP`S DE ACUERDO A DISEÑO, 3 TC`S DE ACUERDO A DISEÑO, 1 CONTADOR ELECTRONICO MULTIFUNCIONAL CON TELEMEDIDA Y BORNERA DE PRUEBAS, SISTEMA DE CALEFACCION CONTROLADO POR TERMOSTATO  Y BARRERA ACRILICA SEGUN NORMAS CODENSA. TODOS LOS EQUIPOS DE MEDIDA CALIBRADOS POR ENTIDAD RECONOCIDA POR EL O.R.</t>
  </si>
  <si>
    <t>SUMINISTRO, INSTALACIÓN Y PUESTA EN FUNCIONAMIENTO DE: INTERRUPTOR DE TRANSFERENCIA TIPO SECCIONADOR TRIPOLAR DUPLEX DE OPERACION BAJO CARGA NORMAL CON CORTE EN EL AIRE,  17.5 KV- 400 AMPERIOS MANUAL, TIPO INTERIOR, ENCLAVAMIENTO MECÁNICO ENTRE LOS DOS SECCIONADORES, CAPACIDAD DE INTERRUPCIÓN DE CORTACIRCUITOS NORMA CTS 503; CTS 504; 504-1 CON SU CORRESPONDIENTE CELDA METÁLICA EN LÁMINA GALVANIZADA , CALIBRE 14,16 Y 18, CON PINTURA DE APLICACION ELECTROSTATICA POLIESTER, PARA ALOJAR INTERRUPTOR DE TRANSFERENCIA,  CON SISTEMA DE CALEFACCION CONTROLADO POR TERMOSTATO  Y BARRERA ACRILICA SEGUN NORMAS CODENSA. INCLUYE JUEGO DE 3 DESCARGADORES DE SOBRETENSIÓN TIPO ESTACION 12KV-10KA  CON ACCESORIOS DE MONTAJE Y SUJECION EN LA CONEXIÓN DE LA RED COMERCIAL Y SALIDA A LA CARGA.-</t>
  </si>
  <si>
    <t>SUMINISTRO, INSTALACIÓN Y PUESTA EN FUNCIONAMIENTO DE: SECCIONADOR TRIPOLAR EN AIRE 400A-17,5 KV DE OPERACIÓN BAJO CARGA NORMA CTS 505; CTS 505-1 CON SU CORRESPONDIENTE CELDA METÁLICA EN LÁMINA GALVANIZADA , CALIBRE 14,16 Y 18, CON PINTURA DE APLICACION ELECTROSTATICA POLIESTER, PARA ALOJAR INTERRUPTOR SECCIONADOR,  CON SISTEMA DE CALEFACCION CONTROLADO POR TERMOSTATO  Y BARRERA ACRILICA SEGUN NORMAS CODENSA. INCLUYE DESCARGADOR DE SOBRETENSIÓN TIPO ESTACION 12KV-10KA  CON ACCESORIOS DE MONTAJE Y SUJECIÓN EN LA SALIDA HACIA LA CARGA.</t>
  </si>
  <si>
    <t>TABLERO DE 12 CIRCUITOS 1F3H,  BARRAJE 75A, BARRA NEUTRO Y BARRA TIERRA  CALIDAD LEGRAND, SIEMENS, SQARED O SUPERIOR DE MARCA RECONOCIDA Y HOMOLOGADA POR EL CIDET</t>
  </si>
  <si>
    <t>TABLERO DE 12 CIRCUITOS 2F4H, CON PUERTA - CON BARRAJE, BARRA NEUTRO Y BARRA TIERRA  CALIDAD LEGRAND, SIEMENS, SQARED O SUPERIOR DE MARCA RECONOCIDA Y HOMOLOGADA POR EL CIDET</t>
  </si>
  <si>
    <t>TABLERO DE 12 CIRCUITOS 3F5H, CON PUERTA Y ESPACIO PARA TOTALIZADOR, CON  BARRA NEUTRO Y BARRA TIERRA  CALIDAD LEGRAND, SIEMENS, SQARED O SUPERIOR DE MARCA RECONOCIDA Y HOMOLOGADA POR EL CIDET</t>
  </si>
  <si>
    <t>TABLERO DE 12 CIRCUITOS 3F5H, CON PUERTA, BARRAJE, BARRA NEUTRO Y BARRA TIERRA  CALIDAD LEGRAND, SIEMENS, SQARED O SUPERIOR DE MARCA RECONOCIDA Y HOMOLOGADA POR EL CIDET</t>
  </si>
  <si>
    <t>TABLERO DE 18 CIRCUITOS 2F4H, CON PUERTA - CON BARRAJE, BARRA NEUTRO Y BARRA TIERRA  CALIDAD LEGRAND, SIEMENS, SQARED O SUPERIOR DE MARCA RECONOCIDA Y HOMOLOGADA POR EL CIDET</t>
  </si>
  <si>
    <t>TABLERO DE 18 CIRCUITOS 3F5H, CON PUERTA - CON BARRAJE, BARRA NEUTRO Y BARRA TIERRA  CALIDAD LEGRAND, SIEMENS, SQARED O SUPERIOR DE MARCA RECONOCIDA Y HOMOLOGADA POR EL CIDET</t>
  </si>
  <si>
    <t>TABLERO DE 18 CIRCUITOS 3F5H, CON PUERTA Y ESPACIO PARA TOTALIZADOR, BARRAJE , BARRA NEUTRO Y BARRA TIERRA  CALIDAD LEGRAND, SIEMENS, SQARED O SUPERIOR DE MARCA RECONOCIDA Y HOMOLOGADA POR EL CIDET</t>
  </si>
  <si>
    <t>TABLERO DE 24 CIRCUITOS 3F5H, CON PUERTA Y ESPACIO PARA TOTALIZADOR,  BARRA NEUTRO Y BARRA TIERRA  CALIDAD LEGRAND, SIEMENS, SQARED O SUPERIOR DE MARCA RECONOCIDA Y HOMOLOGADA POR EL CIDET</t>
  </si>
  <si>
    <t>TABLERO DE 24 CIRCUITOS 3F5H, CON PUERTA,BARRAJE , BARRA NEUTRO Y BARRA TIERRA  CALIDAD LEGRAND, SIEMENS, SQARED O SUPERIOR DE MARCA RECONOCIDA Y HOMOLOGADA POR EL CIDET</t>
  </si>
  <si>
    <t>TABLERO DE 30 CIRCUITOS 3F5H, CON PUERTA Y ESPACIO PARA TOTALIZADOR, BARRAJE , BARRA NEUTRO Y BARRA TIERRA  CALIDAD LEGRAND, SIEMENS, SQARED O SUPERIOR DE MARCA RECONOCIDA Y HOMOLOGADA POR EL CIDET</t>
  </si>
  <si>
    <t>TABLERO DE 30 CIRCUITOS 3F5H, CON PUERTA, BARRAJE , BARRA NEUTRO Y BARRA TIERRA  CALIDAD LEGRAND, SIEMENS, SQARED O SUPERIOR DE MARCA RECONOCIDA Y HOMOLOGADA POR EL CIDET</t>
  </si>
  <si>
    <t>TABLERO DE 36 CIRCUITOS 3F5H, CON PUERTA Y ESPACIO PARA TOTALIZADOR, BARRAJE , BARRA NEUTRO Y BARRA TIERRA  CALIDAD LEGRAND, SIEMENS, SQARED O SUPERIOR DE MARCA RECONOCIDA Y HOMOLOGADA POR EL CIDET</t>
  </si>
  <si>
    <t>TABLERO DE 36 CIRCUITOS 3F5H, CON PUERTA, BARRAJE , BARRA NEUTRO Y BARRA TIERRA  CALIDAD LEGRAND, SIEMENS, SQARED O SUPERIOR DE MARCA RECONOCIDA Y HOMOLOGADA POR EL CIDET</t>
  </si>
  <si>
    <t>TABLERO DE 42 CIRCUITOS 3F5H, CON PUERTA Y ESPACIO PARA TOTALIZADOR, BARRAJE , BARRA NEUTRO Y BARRA TIERRA  CALIDAD LEGRAND, SIEMENS, SQARED O SUPERIOR DE MARCA RECONOCIDA Y HOMOLOGADA POR EL CIDET</t>
  </si>
  <si>
    <t>TABLERO DE 42 CIRCUITOS 3F5H, CON PUERTA, BARRAJE , BARRA NEUTRO Y BARRA TIERRA  CALIDAD LEGRAND, SIEMENS, SQARED O SUPERIOR DE MARCA RECONOCIDA Y HOMOLOGADA POR EL CIDET</t>
  </si>
  <si>
    <t>TABLERO DE 6 CIRCUITOS 1F3H,  BARRAJE 75A, BARRA NEUTRO Y BARRA TIERRA  CALIDAD LEGRAND, SIEMENS, SQARED O SUPERIOR DE MARCA RECONOCIDA Y HOMOLOGADA POR EL CIDET</t>
  </si>
  <si>
    <t>TABLERO DE 8 CIRCUITOS 1F3H,  BARRAJE 75A, BARRA NEUTRO Y BARRA TIERRA  CALIDAD LEGRAND, SIEMENS, SQARED O SUPERIOR DE MARCA RECONOCIDA Y HOMOLOGADA POR EL CIDET</t>
  </si>
  <si>
    <t>TABLERO DE 10 CIRCUITOS 1F3H,  BARRAJE 75A, BARRA NEUTRO Y BARRA TIERRA  CALIDAD LEGRAND, SIEMENS, SQARED O SUPERIOR DE MARCA RECONOCIDA Y HOMOLOGADA POR EL CIDET</t>
  </si>
  <si>
    <t>TABLERO DE 8 CIRCUITOS 2F4H, CON PUERTA - CON BARRA NEUTRO Y BARRA TIERRA  CALIDAD LEGRAND, SIEMENS, SQARED O SUPERIOR DE MARCA RECONOCIDA Y HOMOLOGADA POR EL CIDET</t>
  </si>
  <si>
    <t>TABLERO DE 6 CIRCUITOS 2F4H, CON PUERTA - CON BARRA NEUTRO Y BARRA TIERRA  CALIDAD LEGRAND, SIEMENS, SQARED O SUPERIOR DE MARCA RECONOCIDA Y HOMOLOGADA POR EL CIDET</t>
  </si>
  <si>
    <t>TABLERO RIEL 4 CIRCUITOS</t>
  </si>
  <si>
    <t>TAPA CIEGA CON IMPACTO GALVANIZADA CUADRADA 4X4"</t>
  </si>
  <si>
    <t xml:space="preserve">TAPA PARA BANDEJA PORTACABLE GALVANIZADA EN CALIENTE DE ANCHO UTIL 10CM; LONG 1,2M. </t>
  </si>
  <si>
    <t xml:space="preserve">TAPA PARA BANDEJA PORTACABLE GALVANIZADA EN CALIENTE DE ANCHO UTIL 20CM; LONG 1,2M. </t>
  </si>
  <si>
    <t xml:space="preserve">TAPA PARA BANDEJA PORTACABLE GALVANIZADA EN CALIENTE DE ANCHO UTIL 30CM; LONG 1,2M. </t>
  </si>
  <si>
    <t xml:space="preserve">TAPA PARA BANDEJA PORTACABLE GALVANIZADA EN CALIENTE DE ANCHO UTIL 40CM; LONG 1,2M. </t>
  </si>
  <si>
    <t xml:space="preserve">TAPA PARA BANDEJA PORTACABLE GALVANIZADA EN CALIENTE DE ANCHO UTIL 50CM; LONG 1,2M. </t>
  </si>
  <si>
    <t xml:space="preserve">TAPA PARA BANDEJA PORTACABLE GALVANIZADA EN CALIENTE DE ANCHO UTIL 60CM; LONG 1,2M. </t>
  </si>
  <si>
    <t>TE PORTACABLE GALVANIZADA EN CALIENTE ANCHO UTIL 10CM. INCLUYE PLATINAS DE UNION</t>
  </si>
  <si>
    <t>TE PORTACABLE GALVANIZADA EN CALIENTE ANCHO UTIL 20CM. INCLUYE PLATINAS DE UNION</t>
  </si>
  <si>
    <t>TE PORTACABLE GALVANIZADA EN CALIENTE ANCHO UTIL 30CM. INCLUYE PLATINAS DE UNION</t>
  </si>
  <si>
    <t>TE PORTACABLE GALVANIZADA EN CALIENTE ANCHO UTIL 40CM. INCLUYE PLATINAS DE UNION</t>
  </si>
  <si>
    <t>TE PORTACABLE GALVANIZADA EN CALIENTE ANCHO UTIL 50CM. INCLUYE PLATINAS DE UNION</t>
  </si>
  <si>
    <t>TE PORTACABLE GALVANIZADA EN CALIENTE ANCHO UTIL 60CM. INCLUYE PLATINAS DE UNION</t>
  </si>
  <si>
    <t>TENSOR</t>
  </si>
  <si>
    <t>TENSOR DE ACOMETIDAS</t>
  </si>
  <si>
    <t>TERMINAL CAMPANA PVC DUCTO 2"</t>
  </si>
  <si>
    <t>TERMINAL CAMPANA PVC DUCTO 3"</t>
  </si>
  <si>
    <t>TERMINAL CAMPANA PVC DUCTO 4"</t>
  </si>
  <si>
    <t>TERMINAL PVC CONDUIT  1"</t>
  </si>
  <si>
    <t>TERMINALES PREMOLDEADAS PARA 15 KV - USO EXTERIOR PARA CALIBRES DE CABLES ENTRE 2 - 3/0 - JUEGO X 3 UNIDADES</t>
  </si>
  <si>
    <t>TERMINALES PREMOLDEADAS PARA 15 KV - USO INTERIOR PARA CALIBRES DE CABLES ENTRE 2 - 3/0 - JUEGO X 3 UNIDADES</t>
  </si>
  <si>
    <t>TOMA CORRIENTE DOBLE CON  PROTECCION FALLA A TIERRA GFCI</t>
  </si>
  <si>
    <t xml:space="preserve">TOMA CORRIENTE DOBLE CON POLO A TIERRA  NEMA 5-15-R; </t>
  </si>
  <si>
    <t>TOMA INDUSTRIAL DE SOBREPONER 3P+N+T 250V/16A IP44. MARCA LEGRAND</t>
  </si>
  <si>
    <t>TOMA INDUSTRIAL DE SOBREPONER 3P+N+T 250V/16A IP67. MARCA LEGRAND</t>
  </si>
  <si>
    <t>TOMA INDUSTRIAL DE SOBREPONER 3P+N+T 250V/32A IP44. MARCA LEGRAND</t>
  </si>
  <si>
    <t>TOMA INDUSTRIAL DE SOBREPONER 3P+N+T 250V/32A IP67. MARCA LEGRAND</t>
  </si>
  <si>
    <t>TOMA INDUSTRIAL DE SOBREPONER 3P+N+T 250V/63A IP67. MARCA LEGRAND</t>
  </si>
  <si>
    <t>TOMA INDUSTRIAL DE SOBREPONER 3P+T 250V/16A IP44. MARCA LEGRAND</t>
  </si>
  <si>
    <t>TOMA INDUSTRIAL DE SOBREPONER 3P+T 250V/16A IP67. MARCA LEGRAND</t>
  </si>
  <si>
    <t>TOMA INDUSTRIAL DE SOBREPONER 3P+T 250V/32A IP44. MARCA LEGRAND</t>
  </si>
  <si>
    <t>TOMA INDUSTRIAL DE SOBREPONER 3P+T 250V/32A IP67. MARCA LEGRAND</t>
  </si>
  <si>
    <t>TOMA INDUSTRIAL DE SOBREPONER 3P+T 250V/63A IP67. MARCA LEGRAND</t>
  </si>
  <si>
    <t>TOMACORRIENTE DE INCRUSTAR CON SEGURO DE GIRO 2P+T 250V/20A. MARCA LEGRAND</t>
  </si>
  <si>
    <t>TOMACORRIENTE DE INCRUSTAR CON SEGURO DE GIRO 2P+T 250V/30A. MARCA LEGRAND</t>
  </si>
  <si>
    <t>TORNILLO DE ACERO GALVANIZADO 1/2"X1 1/2". INCLUYE 2 TUERCAS, 2 ARANDELAS.</t>
  </si>
  <si>
    <t>TORNILLO DE ACERO GALVANIZADO 5/8" X 10". INCLUYE 2 TUERCAS, 2 ARANDELAS.</t>
  </si>
  <si>
    <t>TORNILLO DE ACERO GALVANIZADO 5/8" X 5". INCLUYE 2 TUERCAS, 2 ARANDELAS.</t>
  </si>
  <si>
    <t>TORNILLO DE ACERO GALVANIZADO 5/8" X 8". INCLUYE 2 TUERCAS, 2 ARANDELAS.</t>
  </si>
  <si>
    <t>TORNILLO DE BRONCE PARA BORNA TERMINAL</t>
  </si>
  <si>
    <t xml:space="preserve">TRANSFORMADOR DE DISTRIBUCION  TRIFASICO AUTOPROTEGIDO 112,5 KVA-DYN5, 60 HZ, 13.2 KV-208/120 VOLTIOS ACEITE- INTEMPERIE- HOMOLOGADO -ACCESORIOS DE SUJECION -PROTOCOLO DE PRUEBAS. (DPS PRIMARIOS) </t>
  </si>
  <si>
    <t xml:space="preserve">TRANSFORMADOR DE DISTRIBUCION  TRIFASICO AUTOPROTEGIDO 15 KVA-DYN5, 60 HZ, 13.2 KV-208/120 VOLTIOS ACEITE- INTEMPERIE- HOMOLOGADO -ACCESORIOS DE SUJECION -PROTOCOLO DE PRUEBAS. (DPS PRIMARIOS, INTERRUPTOR AUTOMATICO BAJA TENSION  INCORPORADO EN LA CUBA CON PILOTO Y ACCIONAMIENTO EXTERIOR, DPS SECUNDARIOS) </t>
  </si>
  <si>
    <t xml:space="preserve">TRANSFORMADOR DE DISTRIBUCION  TRIFASICO AUTOPROTEGIDO 150 KVA-DYN5, 60 HZ, 13.2 KV-208/120 VOLTIOS ACEITE- INTEMPERIE- HOMOLOGADO -ACCESORIOS DE SUJECION -PROTOCOLO DE PRUEBAS. (DPS PRIMARIOS) </t>
  </si>
  <si>
    <t xml:space="preserve">TRANSFORMADOR DE DISTRIBUCION  TRIFASICO AUTOPROTEGIDO 225 KVA-DYN5, 60 HZ, 13.2 KV-220/127 VOLTIOS ACEITE- INTEMPERIE- HOMOLOGADO -ACCESORIOS DE SUJECION -PROTOCOLO DE PRUEBAS. (DPS PRIMARIOS) </t>
  </si>
  <si>
    <t xml:space="preserve">TRANSFORMADOR DE DISTRIBUCION  TRIFASICO AUTOPROTEGIDO 30 KVA-DYN5, 60 HZ, 13.2 KV-208/120 VOLTIOS ACEITE- INTEMPERIE- HOMOLOGADO -ACCESORIOS DE SUJECION -PROTOCOLO DE PRUEBAS. (DPS PRIMARIOS, INTERRUPTOR AUTOMATICO BAJA TENSION  INCORPORADO EN LA CUBA CON PILOTO Y ACCIONAMIENTO EXTERIOR, DPS SECUNDARIOS) </t>
  </si>
  <si>
    <t xml:space="preserve">TRANSFORMADOR DE DISTRIBUCION  TRIFASICO AUTOPROTEGIDO 45 KVA-DYN5, 60 HZ, 13.2 KV-208/120 VOLTIOS ACEITE- INTEMPERIE- HOMOLOGADO -ACCESORIOS DE SUJECION -PROTOCOLO DE PRUEBAS. (DPS PRIMARIOS, INTERRUPTOR AUTOMATICO BAJA TENSION  INCORPORADO EN LA CUBA CON PILOTO Y ACCIONAMIENTO EXTERIOR, DPS SECUNDARIOS) </t>
  </si>
  <si>
    <t xml:space="preserve">TRANSFORMADOR DE DISTRIBUCION  TRIFASICO AUTOPROTEGIDO 75 KVA-DYN5, 60 HZ, 13.2 KV-208/120 VOLTIOS ACEITE- INTEMPERIE- HOMOLOGADO -ACCESORIOS DE SUJECION -PROTOCOLO DE PRUEBAS. (DPS PRIMARIOS) </t>
  </si>
  <si>
    <t>TUBO CONDUIT GALVANIZADA EMT 1 1/2"</t>
  </si>
  <si>
    <t>TUBO CONDUIT GALVANIZADA EMT 1"</t>
  </si>
  <si>
    <t>TUBO CONDUIT GALVANIZADA EMT 1/2"</t>
  </si>
  <si>
    <t xml:space="preserve">TUBO CONDUIT GALVANIZADA EMT 2" </t>
  </si>
  <si>
    <t xml:space="preserve">TUBO CONDUIT GALVANIZADA EMT 3" </t>
  </si>
  <si>
    <t xml:space="preserve">TUBO CONDUIT GALVANIZADA EMT 3/4" </t>
  </si>
  <si>
    <t xml:space="preserve">TUBO CONDUIT IMC 1 1/2" </t>
  </si>
  <si>
    <t xml:space="preserve">TUBO CONDUIT IMC 1" </t>
  </si>
  <si>
    <t xml:space="preserve">TUBO CONDUIT IMC 1/2" </t>
  </si>
  <si>
    <t xml:space="preserve">TUBO CONDUIT IMC 2" </t>
  </si>
  <si>
    <t xml:space="preserve">TUBO CONDUIT IMC 3" </t>
  </si>
  <si>
    <t>TUBO CONDUIT IMC 3/4"</t>
  </si>
  <si>
    <t xml:space="preserve">TUBO CONDUIT IMC 4" </t>
  </si>
  <si>
    <t>TUBO CONDUIT PVC 1 1/2"</t>
  </si>
  <si>
    <t>TUBO CONDUIT PVC 1"</t>
  </si>
  <si>
    <t>TUBO CONDUIT PVC 1/2"</t>
  </si>
  <si>
    <t>TUBO CONDUIT PVC 2"</t>
  </si>
  <si>
    <t>TUBO CONDUIT PVC 3/4"</t>
  </si>
  <si>
    <t>TUBO PVC DOBLE PARED TDP 3"</t>
  </si>
  <si>
    <t>TUBO PVC DOBLE PARED TDP 4"</t>
  </si>
  <si>
    <t>TUBO PVC PESADO DB 2"</t>
  </si>
  <si>
    <t>TUBO PVC PESADO DB 3"</t>
  </si>
  <si>
    <t>TUERCA MORDAZA. INCLUYE TORNILLO</t>
  </si>
  <si>
    <t>TUERCA OJO ALARGADO 5/8"</t>
  </si>
  <si>
    <t>UNION PVC CONDUIT  1"</t>
  </si>
  <si>
    <t>UNION PVC DUCTO 2"</t>
  </si>
  <si>
    <t>UNION PVC DUCTO 3"</t>
  </si>
  <si>
    <t>UNION PVC DUCTO 4"</t>
  </si>
  <si>
    <t>VARILLA COPPERWELD DE  5/8 X 2,40</t>
  </si>
  <si>
    <t>VARILLA DE ANCLAJE DE 3/4 X 180 CM</t>
  </si>
  <si>
    <t>VENTILADOR DE MURO</t>
  </si>
  <si>
    <t>VENTILADOR DE TECHO 3 A 5 ASPAS, KDK</t>
  </si>
  <si>
    <t xml:space="preserve">VIGUETA DE ANCLAJE </t>
  </si>
  <si>
    <t>CINTA AISLANTE 3M</t>
  </si>
  <si>
    <t>GABINETE METALICO FABRICADO EN LAMINA CR CAL 16-18, ACABADO EN PINTURA EPOXIPOLIESTER TIPO ELECTROSTATICA. INCLUYE DOBLE FONDO, PUERTA Y CHAPA. ALOJA TOTALIZADOR I HASTA 100A, BARRAJES N Y T, DIM MIN: 40X30X20CM</t>
  </si>
  <si>
    <t>ARMELLA PARA ANCLAJE</t>
  </si>
  <si>
    <t>CABLE ANTIFRAUDE CU 3X6+8 AWG 600V (PE/PVC-SR)</t>
  </si>
  <si>
    <t xml:space="preserve">CAPACETE ROSCADO EN ALUMINIO PARA TUBERIA IMC GALVANIZADA DE 1 1/2" </t>
  </si>
  <si>
    <t xml:space="preserve">TOMA TV TERMINAL COAXIAL </t>
  </si>
  <si>
    <t xml:space="preserve">BALA PANEL LED REDONDO, 14W BLANCO OPAL. 1200LM . INCLUYE DRIVER SC
</t>
  </si>
  <si>
    <t xml:space="preserve">AVISO LUMINOSO DE SALIDA </t>
  </si>
  <si>
    <t>LUMINARIA DE SOBREPONER TIPO ELM</t>
  </si>
  <si>
    <t xml:space="preserve">PROGRAMADOR HORARIO ELECTROMECANICO
</t>
  </si>
  <si>
    <t>CAJA METALICA</t>
  </si>
  <si>
    <t>BOMBILLA AHORRADORA 25W/120V E27. LUZ CALIDA</t>
  </si>
  <si>
    <t xml:space="preserve">CORAZA AMERICANA DE 3/4" </t>
  </si>
  <si>
    <t>CONECTOR RECTO PARA CORAZA AMERICANA DE 3/4</t>
  </si>
  <si>
    <t>CAJA METALICA GALVANIZADA TIPO INTEMPERIE DE 20*20</t>
  </si>
  <si>
    <t>CAJA DE PASO TIPO PLEXO LEGRAND 180X140X86MM</t>
  </si>
  <si>
    <t>SELLOS CORTAFUEGO PARA TUBERIA DE 3/4"</t>
  </si>
  <si>
    <t>LUZ DE OBSTRUCION TIPO LED – REF. RTO-1R07-001 CONSUMO 7 VATIOS</t>
  </si>
  <si>
    <t xml:space="preserve">LUMINARIA TIPO QUIMBAYA II 70W </t>
  </si>
  <si>
    <t>LUMINARIA A PRUEBA DE EXPLOSION TIPO COLGANTE – REF. RTO-0W07-001 / TIPO LED</t>
  </si>
  <si>
    <t xml:space="preserve">CERTIFICACIÓN RETIE DE LA INSTALACIÓN </t>
  </si>
  <si>
    <t>PUNTA DE CAPTACION TIPO FRANKLIN</t>
  </si>
  <si>
    <t>CABLE DE ALUMINIO DESNUDO CALIBRE 1/0 AWG AAAC</t>
  </si>
  <si>
    <t>COFRE PARA USO INTEMPERIE DIMENSIONESHXWXD=40X30X20CM</t>
  </si>
  <si>
    <t>BARRAJE INTERNO PARA INTERRUPTORES ENCHUFABLES</t>
  </si>
  <si>
    <t xml:space="preserve">CAJA METALICA INCRUSTAR TIPO LEGRAND CP-15X15 CON PUERTA Y CHAPA </t>
  </si>
  <si>
    <t xml:space="preserve">TAPA PLASTICA PARA TOMA CORRIENTE </t>
  </si>
  <si>
    <t>CONTADOR 1F 120V ISKRA</t>
  </si>
  <si>
    <t>CAJA EN POLICARBONATO PARA CONTADOR 1F</t>
  </si>
  <si>
    <t>CONECTOR CU 8-4</t>
  </si>
  <si>
    <t>CONTADOR 2F 120V ISKRA</t>
  </si>
  <si>
    <t>CONTADOR 3F 120V ISKRA</t>
  </si>
  <si>
    <t xml:space="preserve">CAJA CONTADOR 2F </t>
  </si>
  <si>
    <t>CAJA CONTADOR 3F</t>
  </si>
  <si>
    <t>CAJA DE EMPALME 6"x6"x4"</t>
  </si>
  <si>
    <t>CAJA DE EMPALME 10"x10"x6"</t>
  </si>
  <si>
    <t>CAJA DE EMPALME 15"x15"x6"</t>
  </si>
  <si>
    <t>CAJA PLASTICA OCTOGONAL</t>
  </si>
  <si>
    <t>CAJA 2x4 PVC</t>
  </si>
  <si>
    <t>STRIP 48-80 PARES</t>
  </si>
  <si>
    <t>CABLE TELEFONICO 20 PARES</t>
  </si>
  <si>
    <t>GABINETE METALICO 2,1x0,6x0,6m</t>
  </si>
  <si>
    <t>TAPA DE GABINETE METALICO 2,1x0,6x0,6m</t>
  </si>
  <si>
    <t>CABLE DE SONIDO NOISELESS</t>
  </si>
  <si>
    <t>TOMA SENCILLO DE SONIDO + PLUG HEMBRA</t>
  </si>
  <si>
    <t>CONECTOR TOMACORRIENTE</t>
  </si>
  <si>
    <t>CAJA 2x4 GALVANIZADA</t>
  </si>
  <si>
    <t>TOMA TELEFONICO</t>
  </si>
  <si>
    <t>DEMARCACION PASOS PEATONALES, LINEAS DE PARE, SIMBOLOS, TEXTOS Y OTRAS, CON PINTURA PLASTICO EN FRIO.</t>
  </si>
  <si>
    <t>DEMARCACION LINEAS CENTRALES, DE BORDE, DE CARRIL Y OTRAS (Ancho 12cms), CON PINTURA PLASTICO EN FRIO.</t>
  </si>
  <si>
    <t>DEMARCACION PASOS PEATONALES, LINEAS DE PARE, SIMBOLOS, TEXTOS Y OTRAS, CON PINTURA ACRILICA BASE SOLVENTE.</t>
  </si>
  <si>
    <t>DEMARCACION LINEAS CENTRALES, DE BORDE, DE CARRIL Y OTRAS (Ancho 12cms), CON PINTURA ACRILICA BASE SOLVENTE.</t>
  </si>
  <si>
    <t>FRESADO DE MARCAS VIALES</t>
  </si>
  <si>
    <t xml:space="preserve">SUMINISTRO E INSTALACIÓN DE SEÑALES VERTICALES DOBLE GRADO DIAMANTE. SR/SP (60cms). PARA FIJAR EN POSTE EXISTENTE (Sección Circular).  </t>
  </si>
  <si>
    <t>SUMINISTRO E INSTALACIÓN DE SEÑALES VERTICALES DOBLE GRADO DIAMANTE SR/SP (60cms). CON POSTE</t>
  </si>
  <si>
    <t xml:space="preserve">SUMINISTRO E INSTALACIÓN DE SEÑAL VERTICAL GRADO DIAMANTE SR-30 o SI-30 GRADO DIAMANTE (60cms x 60cms),PARA FIJAR EN POSTE EXISTENTE (Sección Circular).  </t>
  </si>
  <si>
    <t>SUMINISTRO E INSTALACIÓN DE SEÑAL VERTICAL GRADO DIAMANTE SR o SP (60cms x 60cms),CON POSTE</t>
  </si>
  <si>
    <t xml:space="preserve">SUMINISTRO E INSTALACIÓN DE SEÑAL VERTICAL SR o SP-47 GRADO DIAMANTE  (60cms x 60cms),PARA FIJAR EN POSTE EXISTENTE (Sección Circular).  </t>
  </si>
  <si>
    <t>SUMINISTRO E INSTALACIÓN DE SEÑAL VERTICAL SR o SP GRADO DIAMANTE (60cms x 60cms),CON POSTE</t>
  </si>
  <si>
    <t>REDUCTOR DE VELOCIDAD (3,7 M. ANCHO X 10CMS DE ALTURA)</t>
  </si>
  <si>
    <t>REDUCTOR EN ASFALTO 1,6m de ancho * 0,07m de h´</t>
  </si>
  <si>
    <t>SUMINISTRO E INSTALACION TACHAS REFLECTIVAS.</t>
  </si>
  <si>
    <t>SUMINISTRO E INSTALACION TACHONES</t>
  </si>
  <si>
    <t>SUMINISTRO E INSTALACIÓN ESTOPEROLES CON ESPIGO</t>
  </si>
  <si>
    <t>SUMINISTRO E INSTALACION HITOS REFLECTIVOS</t>
  </si>
  <si>
    <t>PERMISO ANTE ENTE AMBIENTAL (TALA)</t>
  </si>
  <si>
    <t>EEPP PARA TAREAS DE ALTO RIESGO: TRABAJO SEGURO EN ALTURAS, INCLUYE ARNÉS DE 6 ARGOLLAS (ESPACIO CONFINADO), LÍNEA DE VIDA EN POLIAMIDA, ARRESTADOR DE CAÍDA, ESLINGA EN Y, 3 MOSQUETONES CON CIERRE AUTOMÁTICO DE TRES PASOS</t>
  </si>
  <si>
    <t>SERVICIO DE AGUA</t>
  </si>
  <si>
    <t>SERVICIO DE ENERGIA</t>
  </si>
  <si>
    <t>PERMISO USO DE ESCOMBRERA</t>
  </si>
  <si>
    <t xml:space="preserve">Comisión de Topografía con Equipos </t>
  </si>
  <si>
    <t>Dibujo de planos</t>
  </si>
  <si>
    <t>Tapa D= 0,58 m en polipropileno reciclado</t>
  </si>
  <si>
    <t>Guaya para tapas polipropileno</t>
  </si>
  <si>
    <t xml:space="preserve">Instalaciones provisionales </t>
  </si>
  <si>
    <t>Guadua-Tabla-Cuartón-Listón-Varillón para campamento</t>
  </si>
  <si>
    <t>Puertas y Ventanas en Tabla para campamento</t>
  </si>
  <si>
    <t>Material granular para Subdrén</t>
  </si>
  <si>
    <t>A10</t>
  </si>
  <si>
    <t>A01</t>
  </si>
  <si>
    <t>A11</t>
  </si>
  <si>
    <t>A02</t>
  </si>
  <si>
    <t>A04</t>
  </si>
  <si>
    <t>A05</t>
  </si>
  <si>
    <t>A03</t>
  </si>
  <si>
    <t>A14</t>
  </si>
  <si>
    <t>A06</t>
  </si>
  <si>
    <t>A07</t>
  </si>
  <si>
    <t>A08</t>
  </si>
  <si>
    <t>A63</t>
  </si>
  <si>
    <t>A09</t>
  </si>
  <si>
    <t>A09A</t>
  </si>
  <si>
    <t>A09B</t>
  </si>
  <si>
    <t>A15</t>
  </si>
  <si>
    <t>A16</t>
  </si>
  <si>
    <t>A17</t>
  </si>
  <si>
    <t>A18</t>
  </si>
  <si>
    <t>A19</t>
  </si>
  <si>
    <t>A55</t>
  </si>
  <si>
    <t>A56</t>
  </si>
  <si>
    <t>A57</t>
  </si>
  <si>
    <t>A58</t>
  </si>
  <si>
    <t>A59</t>
  </si>
  <si>
    <t>A60</t>
  </si>
  <si>
    <t>A61</t>
  </si>
  <si>
    <t>A62</t>
  </si>
  <si>
    <t>A64</t>
  </si>
  <si>
    <t>A65</t>
  </si>
  <si>
    <t>B01</t>
  </si>
  <si>
    <t>B06</t>
  </si>
  <si>
    <t>B00</t>
  </si>
  <si>
    <t>B02</t>
  </si>
  <si>
    <t>B07</t>
  </si>
  <si>
    <t>B09</t>
  </si>
  <si>
    <t>B03</t>
  </si>
  <si>
    <t>B16</t>
  </si>
  <si>
    <t>B05</t>
  </si>
  <si>
    <t>B04</t>
  </si>
  <si>
    <t>B08</t>
  </si>
  <si>
    <t>B12</t>
  </si>
  <si>
    <t>B11</t>
  </si>
  <si>
    <t>B10</t>
  </si>
  <si>
    <t>B13</t>
  </si>
  <si>
    <t>B14</t>
  </si>
  <si>
    <t>B15</t>
  </si>
  <si>
    <t>B18</t>
  </si>
  <si>
    <t>B19</t>
  </si>
  <si>
    <t>B20</t>
  </si>
  <si>
    <t>B21</t>
  </si>
  <si>
    <t>B22</t>
  </si>
  <si>
    <t>C15</t>
  </si>
  <si>
    <t>C15A</t>
  </si>
  <si>
    <t>C01</t>
  </si>
  <si>
    <t>C30</t>
  </si>
  <si>
    <t>C03</t>
  </si>
  <si>
    <t>C24</t>
  </si>
  <si>
    <t>C16</t>
  </si>
  <si>
    <t>C39</t>
  </si>
  <si>
    <t>C40</t>
  </si>
  <si>
    <t>C04</t>
  </si>
  <si>
    <t>C04A</t>
  </si>
  <si>
    <t>C41</t>
  </si>
  <si>
    <t>C27</t>
  </si>
  <si>
    <t>C29</t>
  </si>
  <si>
    <t>C29A</t>
  </si>
  <si>
    <t>C28</t>
  </si>
  <si>
    <t>C05</t>
  </si>
  <si>
    <t>C05A</t>
  </si>
  <si>
    <t>C42</t>
  </si>
  <si>
    <t>C23</t>
  </si>
  <si>
    <t>C06</t>
  </si>
  <si>
    <t>C26</t>
  </si>
  <si>
    <t>C20</t>
  </si>
  <si>
    <t>C22</t>
  </si>
  <si>
    <t>C07</t>
  </si>
  <si>
    <t>C18</t>
  </si>
  <si>
    <t>C18A</t>
  </si>
  <si>
    <t>C17</t>
  </si>
  <si>
    <t>C38</t>
  </si>
  <si>
    <t>C12</t>
  </si>
  <si>
    <t>C33</t>
  </si>
  <si>
    <t>C33A</t>
  </si>
  <si>
    <t>C37</t>
  </si>
  <si>
    <t>C36</t>
  </si>
  <si>
    <t>C02</t>
  </si>
  <si>
    <t>C02A</t>
  </si>
  <si>
    <t>C13</t>
  </si>
  <si>
    <t>C32</t>
  </si>
  <si>
    <t>C13A</t>
  </si>
  <si>
    <t>C21</t>
  </si>
  <si>
    <t>C08</t>
  </si>
  <si>
    <t>C34</t>
  </si>
  <si>
    <t>C14</t>
  </si>
  <si>
    <t>C35</t>
  </si>
  <si>
    <t>C09</t>
  </si>
  <si>
    <t>C25</t>
  </si>
  <si>
    <t>C19</t>
  </si>
  <si>
    <t>C10</t>
  </si>
  <si>
    <t>C11</t>
  </si>
  <si>
    <t>C31</t>
  </si>
  <si>
    <t>C43</t>
  </si>
  <si>
    <t>C44</t>
  </si>
  <si>
    <t>C45</t>
  </si>
  <si>
    <t>C46</t>
  </si>
  <si>
    <t>C47</t>
  </si>
  <si>
    <t>C48</t>
  </si>
  <si>
    <t>C49</t>
  </si>
  <si>
    <t>C50</t>
  </si>
  <si>
    <t>C51</t>
  </si>
  <si>
    <t>C52</t>
  </si>
  <si>
    <t>C53</t>
  </si>
  <si>
    <t>C54</t>
  </si>
  <si>
    <t>C55</t>
  </si>
  <si>
    <t>C56</t>
  </si>
  <si>
    <t>C57</t>
  </si>
  <si>
    <t>D23</t>
  </si>
  <si>
    <t>D22</t>
  </si>
  <si>
    <t>D20</t>
  </si>
  <si>
    <t>D16</t>
  </si>
  <si>
    <t>D21</t>
  </si>
  <si>
    <t>D17</t>
  </si>
  <si>
    <t>D01</t>
  </si>
  <si>
    <t>D19</t>
  </si>
  <si>
    <t>D15</t>
  </si>
  <si>
    <t>D18</t>
  </si>
  <si>
    <t>D14</t>
  </si>
  <si>
    <t>D02</t>
  </si>
  <si>
    <t>D05</t>
  </si>
  <si>
    <t>D03</t>
  </si>
  <si>
    <t>D13</t>
  </si>
  <si>
    <t>D13A</t>
  </si>
  <si>
    <t>D13B</t>
  </si>
  <si>
    <t>D13C</t>
  </si>
  <si>
    <t>D13D</t>
  </si>
  <si>
    <t>D13E</t>
  </si>
  <si>
    <t>D13F</t>
  </si>
  <si>
    <t>D13G</t>
  </si>
  <si>
    <t>D13H</t>
  </si>
  <si>
    <t>D13I</t>
  </si>
  <si>
    <t>D13J</t>
  </si>
  <si>
    <t>D13K</t>
  </si>
  <si>
    <t>D07</t>
  </si>
  <si>
    <t>D10</t>
  </si>
  <si>
    <t>D04</t>
  </si>
  <si>
    <t>D04A</t>
  </si>
  <si>
    <t>D04B</t>
  </si>
  <si>
    <t>D04C</t>
  </si>
  <si>
    <t>D06</t>
  </si>
  <si>
    <t>D09</t>
  </si>
  <si>
    <t>D12</t>
  </si>
  <si>
    <t>D08</t>
  </si>
  <si>
    <t>D11</t>
  </si>
  <si>
    <t>D27</t>
  </si>
  <si>
    <t>D28</t>
  </si>
  <si>
    <t>D29</t>
  </si>
  <si>
    <t>D30</t>
  </si>
  <si>
    <t>D31</t>
  </si>
  <si>
    <t>E01</t>
  </si>
  <si>
    <t>E01A</t>
  </si>
  <si>
    <t>E17</t>
  </si>
  <si>
    <t>E25</t>
  </si>
  <si>
    <t>E09</t>
  </si>
  <si>
    <t>E21</t>
  </si>
  <si>
    <t>E28</t>
  </si>
  <si>
    <t>E26</t>
  </si>
  <si>
    <t>E02</t>
  </si>
  <si>
    <t>E02A</t>
  </si>
  <si>
    <t>E02B</t>
  </si>
  <si>
    <t>E54</t>
  </si>
  <si>
    <t>E55</t>
  </si>
  <si>
    <t>E52</t>
  </si>
  <si>
    <t>E53</t>
  </si>
  <si>
    <t>E48</t>
  </si>
  <si>
    <t>E50</t>
  </si>
  <si>
    <t>E49</t>
  </si>
  <si>
    <t>E51</t>
  </si>
  <si>
    <t>E44</t>
  </si>
  <si>
    <t>E46</t>
  </si>
  <si>
    <t>E45</t>
  </si>
  <si>
    <t>E47</t>
  </si>
  <si>
    <t>E42</t>
  </si>
  <si>
    <t>E43</t>
  </si>
  <si>
    <t>E40</t>
  </si>
  <si>
    <t>E41</t>
  </si>
  <si>
    <t>E36</t>
  </si>
  <si>
    <t>E38</t>
  </si>
  <si>
    <t>E39</t>
  </si>
  <si>
    <t>E37</t>
  </si>
  <si>
    <t>E32</t>
  </si>
  <si>
    <t>E34</t>
  </si>
  <si>
    <t>E33</t>
  </si>
  <si>
    <t>E35</t>
  </si>
  <si>
    <t>E03</t>
  </si>
  <si>
    <t>E23</t>
  </si>
  <si>
    <t>E22</t>
  </si>
  <si>
    <t>E04</t>
  </si>
  <si>
    <t>E05</t>
  </si>
  <si>
    <t>E24</t>
  </si>
  <si>
    <t>E68</t>
  </si>
  <si>
    <t>E69</t>
  </si>
  <si>
    <t>E70</t>
  </si>
  <si>
    <t>E71</t>
  </si>
  <si>
    <t>E06</t>
  </si>
  <si>
    <t>E07</t>
  </si>
  <si>
    <t>E08</t>
  </si>
  <si>
    <t>E31</t>
  </si>
  <si>
    <t>E30</t>
  </si>
  <si>
    <t>E30A</t>
  </si>
  <si>
    <t>E10</t>
  </si>
  <si>
    <t>E29</t>
  </si>
  <si>
    <t>E11</t>
  </si>
  <si>
    <t>E60</t>
  </si>
  <si>
    <t>E61</t>
  </si>
  <si>
    <t>E58</t>
  </si>
  <si>
    <t>E59</t>
  </si>
  <si>
    <t>E56</t>
  </si>
  <si>
    <t>E57</t>
  </si>
  <si>
    <t>E66</t>
  </si>
  <si>
    <t>E67</t>
  </si>
  <si>
    <t>E67A</t>
  </si>
  <si>
    <t>E67B</t>
  </si>
  <si>
    <t>E64</t>
  </si>
  <si>
    <t>E65</t>
  </si>
  <si>
    <t>E62</t>
  </si>
  <si>
    <t>E63</t>
  </si>
  <si>
    <t>E13</t>
  </si>
  <si>
    <t>E12</t>
  </si>
  <si>
    <t>E14</t>
  </si>
  <si>
    <t>E15</t>
  </si>
  <si>
    <t>E16</t>
  </si>
  <si>
    <t>E18</t>
  </si>
  <si>
    <t>E19</t>
  </si>
  <si>
    <t>E27</t>
  </si>
  <si>
    <t>E20</t>
  </si>
  <si>
    <t>E20A</t>
  </si>
  <si>
    <t>E20B</t>
  </si>
  <si>
    <t>E72</t>
  </si>
  <si>
    <t>E72A</t>
  </si>
  <si>
    <t>E76</t>
  </si>
  <si>
    <t>E77</t>
  </si>
  <si>
    <t>E78</t>
  </si>
  <si>
    <t>E79</t>
  </si>
  <si>
    <t>E80</t>
  </si>
  <si>
    <t>E81</t>
  </si>
  <si>
    <t>E82</t>
  </si>
  <si>
    <t>E83</t>
  </si>
  <si>
    <t>E84</t>
  </si>
  <si>
    <t>E85</t>
  </si>
  <si>
    <t>E86</t>
  </si>
  <si>
    <t>E87</t>
  </si>
  <si>
    <t>E88</t>
  </si>
  <si>
    <t>E89</t>
  </si>
  <si>
    <t>E90</t>
  </si>
  <si>
    <t>E91</t>
  </si>
  <si>
    <t>F09</t>
  </si>
  <si>
    <t>F02</t>
  </si>
  <si>
    <t>F01</t>
  </si>
  <si>
    <t>F03</t>
  </si>
  <si>
    <t>F07</t>
  </si>
  <si>
    <t>F08</t>
  </si>
  <si>
    <t>F05</t>
  </si>
  <si>
    <t>F04</t>
  </si>
  <si>
    <t>F06</t>
  </si>
  <si>
    <t>F10</t>
  </si>
  <si>
    <t>F13</t>
  </si>
  <si>
    <t>F14</t>
  </si>
  <si>
    <t>F15</t>
  </si>
  <si>
    <t>G1</t>
  </si>
  <si>
    <t>G2</t>
  </si>
  <si>
    <t>G3</t>
  </si>
  <si>
    <t>G4</t>
  </si>
  <si>
    <t>H01</t>
  </si>
  <si>
    <t>H16</t>
  </si>
  <si>
    <t>H05</t>
  </si>
  <si>
    <t>H17</t>
  </si>
  <si>
    <t>H42</t>
  </si>
  <si>
    <t>H43</t>
  </si>
  <si>
    <t>H48</t>
  </si>
  <si>
    <t>H44</t>
  </si>
  <si>
    <t>H45</t>
  </si>
  <si>
    <t>H46</t>
  </si>
  <si>
    <t>H47</t>
  </si>
  <si>
    <t>H46A</t>
  </si>
  <si>
    <t>H46B</t>
  </si>
  <si>
    <t>H46C</t>
  </si>
  <si>
    <t>J02</t>
  </si>
  <si>
    <t>J06</t>
  </si>
  <si>
    <t>J12</t>
  </si>
  <si>
    <t>J01</t>
  </si>
  <si>
    <t>J08</t>
  </si>
  <si>
    <t>J07</t>
  </si>
  <si>
    <t>J07A</t>
  </si>
  <si>
    <t>J05</t>
  </si>
  <si>
    <t>J11</t>
  </si>
  <si>
    <t>J11A</t>
  </si>
  <si>
    <t>J11B</t>
  </si>
  <si>
    <t>J10</t>
  </si>
  <si>
    <t>J04</t>
  </si>
  <si>
    <t>J09</t>
  </si>
  <si>
    <t>J15</t>
  </si>
  <si>
    <t>J20</t>
  </si>
  <si>
    <t>J21</t>
  </si>
  <si>
    <t>J22</t>
  </si>
  <si>
    <t>J23</t>
  </si>
  <si>
    <t>J24</t>
  </si>
  <si>
    <t>J25</t>
  </si>
  <si>
    <t>J26</t>
  </si>
  <si>
    <t>J27</t>
  </si>
  <si>
    <t>J28</t>
  </si>
  <si>
    <t>J29</t>
  </si>
  <si>
    <t>J30</t>
  </si>
  <si>
    <t>J31</t>
  </si>
  <si>
    <t>J32</t>
  </si>
  <si>
    <t>J32A</t>
  </si>
  <si>
    <t>J33</t>
  </si>
  <si>
    <t>J34</t>
  </si>
  <si>
    <t>J35</t>
  </si>
  <si>
    <t>J36</t>
  </si>
  <si>
    <t>J37</t>
  </si>
  <si>
    <t>J38</t>
  </si>
  <si>
    <t>J39</t>
  </si>
  <si>
    <t>J40</t>
  </si>
  <si>
    <t>J41</t>
  </si>
  <si>
    <t>K10</t>
  </si>
  <si>
    <t>K11</t>
  </si>
  <si>
    <t>K13</t>
  </si>
  <si>
    <t>K14</t>
  </si>
  <si>
    <t>K06</t>
  </si>
  <si>
    <t>K07</t>
  </si>
  <si>
    <t>K17</t>
  </si>
  <si>
    <t>K18</t>
  </si>
  <si>
    <t>K08</t>
  </si>
  <si>
    <t>K19</t>
  </si>
  <si>
    <t>K09</t>
  </si>
  <si>
    <t>K12</t>
  </si>
  <si>
    <t>K16</t>
  </si>
  <si>
    <t>K02</t>
  </si>
  <si>
    <t>K15</t>
  </si>
  <si>
    <t>K01</t>
  </si>
  <si>
    <t>K03</t>
  </si>
  <si>
    <t>K04</t>
  </si>
  <si>
    <t>K05</t>
  </si>
  <si>
    <t>K20</t>
  </si>
  <si>
    <t>K21</t>
  </si>
  <si>
    <t>L12</t>
  </si>
  <si>
    <t>L02</t>
  </si>
  <si>
    <t>L01</t>
  </si>
  <si>
    <t>L11</t>
  </si>
  <si>
    <t>L03</t>
  </si>
  <si>
    <t>L04</t>
  </si>
  <si>
    <t>L05</t>
  </si>
  <si>
    <t>L06</t>
  </si>
  <si>
    <t>L07</t>
  </si>
  <si>
    <t>L08</t>
  </si>
  <si>
    <t>L09</t>
  </si>
  <si>
    <t>L10</t>
  </si>
  <si>
    <t>L13</t>
  </si>
  <si>
    <t>L14</t>
  </si>
  <si>
    <t>L15</t>
  </si>
  <si>
    <t>L18</t>
  </si>
  <si>
    <t>L19</t>
  </si>
  <si>
    <t>L20</t>
  </si>
  <si>
    <t>L21</t>
  </si>
  <si>
    <t>M67</t>
  </si>
  <si>
    <t>N04</t>
  </si>
  <si>
    <t>N05</t>
  </si>
  <si>
    <t>N06</t>
  </si>
  <si>
    <t>N07</t>
  </si>
  <si>
    <t>N08</t>
  </si>
  <si>
    <t>N02</t>
  </si>
  <si>
    <t>N03</t>
  </si>
  <si>
    <t>N01</t>
  </si>
  <si>
    <t>N09</t>
  </si>
  <si>
    <t>N10</t>
  </si>
  <si>
    <t>N11</t>
  </si>
  <si>
    <t>N12</t>
  </si>
  <si>
    <t>N13</t>
  </si>
  <si>
    <t>N14</t>
  </si>
  <si>
    <t>N15</t>
  </si>
  <si>
    <t>N16</t>
  </si>
  <si>
    <t>N17</t>
  </si>
  <si>
    <t>N18</t>
  </si>
  <si>
    <t>N19</t>
  </si>
  <si>
    <t>N20</t>
  </si>
  <si>
    <t>N21</t>
  </si>
  <si>
    <t>N22</t>
  </si>
  <si>
    <t>N23</t>
  </si>
  <si>
    <t>N24</t>
  </si>
  <si>
    <t>N25</t>
  </si>
  <si>
    <t>N26</t>
  </si>
  <si>
    <t>N27</t>
  </si>
  <si>
    <t>N28</t>
  </si>
  <si>
    <t>N29</t>
  </si>
  <si>
    <t>N30</t>
  </si>
  <si>
    <t>N31</t>
  </si>
  <si>
    <t>O36</t>
  </si>
  <si>
    <t>O12</t>
  </si>
  <si>
    <t>O32</t>
  </si>
  <si>
    <t>O39</t>
  </si>
  <si>
    <t>O28</t>
  </si>
  <si>
    <t>O28A</t>
  </si>
  <si>
    <t>O01</t>
  </si>
  <si>
    <t>O33</t>
  </si>
  <si>
    <t>O24</t>
  </si>
  <si>
    <t>O02</t>
  </si>
  <si>
    <t>O03</t>
  </si>
  <si>
    <t>O22</t>
  </si>
  <si>
    <t>O06</t>
  </si>
  <si>
    <t>O27</t>
  </si>
  <si>
    <t>O26</t>
  </si>
  <si>
    <t>O07</t>
  </si>
  <si>
    <t>O08</t>
  </si>
  <si>
    <t>O08A</t>
  </si>
  <si>
    <t>O09</t>
  </si>
  <si>
    <t>O10</t>
  </si>
  <si>
    <t>O11</t>
  </si>
  <si>
    <t>O38</t>
  </si>
  <si>
    <t>O29</t>
  </si>
  <si>
    <t>O05</t>
  </si>
  <si>
    <t>O31</t>
  </si>
  <si>
    <t>O13</t>
  </si>
  <si>
    <t>O14</t>
  </si>
  <si>
    <t>O15</t>
  </si>
  <si>
    <t>O04</t>
  </si>
  <si>
    <t>O16</t>
  </si>
  <si>
    <t>O17</t>
  </si>
  <si>
    <t>O17A</t>
  </si>
  <si>
    <t>O30</t>
  </si>
  <si>
    <t>O35</t>
  </si>
  <si>
    <t>O25</t>
  </si>
  <si>
    <t>O18</t>
  </si>
  <si>
    <t>O34</t>
  </si>
  <si>
    <t>O19</t>
  </si>
  <si>
    <t>O20</t>
  </si>
  <si>
    <t>O20A</t>
  </si>
  <si>
    <t>O20B</t>
  </si>
  <si>
    <t>O20C</t>
  </si>
  <si>
    <t>O21</t>
  </si>
  <si>
    <t>O23</t>
  </si>
  <si>
    <t>O40</t>
  </si>
  <si>
    <t>O41</t>
  </si>
  <si>
    <t>O42</t>
  </si>
  <si>
    <t>O43</t>
  </si>
  <si>
    <t>O44</t>
  </si>
  <si>
    <t>O45</t>
  </si>
  <si>
    <t>O46</t>
  </si>
  <si>
    <t>O47</t>
  </si>
  <si>
    <t>O48</t>
  </si>
  <si>
    <t>O49</t>
  </si>
  <si>
    <t>O50</t>
  </si>
  <si>
    <t>O51</t>
  </si>
  <si>
    <t>O52</t>
  </si>
  <si>
    <t>O53</t>
  </si>
  <si>
    <t>O54</t>
  </si>
  <si>
    <t>O55</t>
  </si>
  <si>
    <t>O56</t>
  </si>
  <si>
    <t>O57</t>
  </si>
  <si>
    <t>O58</t>
  </si>
  <si>
    <t>O59</t>
  </si>
  <si>
    <t>O60</t>
  </si>
  <si>
    <t>O60A</t>
  </si>
  <si>
    <t>O61</t>
  </si>
  <si>
    <t>O62</t>
  </si>
  <si>
    <t>O63</t>
  </si>
  <si>
    <t>O64</t>
  </si>
  <si>
    <t>O65</t>
  </si>
  <si>
    <t>O66</t>
  </si>
  <si>
    <t>O67</t>
  </si>
  <si>
    <t>O68</t>
  </si>
  <si>
    <t>O69</t>
  </si>
  <si>
    <t>O70</t>
  </si>
  <si>
    <t>O71</t>
  </si>
  <si>
    <t>O72</t>
  </si>
  <si>
    <t>O73</t>
  </si>
  <si>
    <t>O74</t>
  </si>
  <si>
    <t>O75</t>
  </si>
  <si>
    <t>O76</t>
  </si>
  <si>
    <t>O77</t>
  </si>
  <si>
    <t>O78</t>
  </si>
  <si>
    <t>O79</t>
  </si>
  <si>
    <t>O80</t>
  </si>
  <si>
    <t>O81</t>
  </si>
  <si>
    <t>O82</t>
  </si>
  <si>
    <t>O83</t>
  </si>
  <si>
    <t>O84</t>
  </si>
  <si>
    <t>O85</t>
  </si>
  <si>
    <t>O86</t>
  </si>
  <si>
    <t>O87</t>
  </si>
  <si>
    <t>O88</t>
  </si>
  <si>
    <t>O89</t>
  </si>
  <si>
    <t>O90</t>
  </si>
  <si>
    <t>O91</t>
  </si>
  <si>
    <t>O92</t>
  </si>
  <si>
    <t>O93</t>
  </si>
  <si>
    <t>O94</t>
  </si>
  <si>
    <t>O95</t>
  </si>
  <si>
    <t>O96</t>
  </si>
  <si>
    <t>O97</t>
  </si>
  <si>
    <t>O98</t>
  </si>
  <si>
    <t>O99</t>
  </si>
  <si>
    <t>O100</t>
  </si>
  <si>
    <t>O101</t>
  </si>
  <si>
    <t>P26</t>
  </si>
  <si>
    <t>P27</t>
  </si>
  <si>
    <t>Q06</t>
  </si>
  <si>
    <t>Q02</t>
  </si>
  <si>
    <t>Q03</t>
  </si>
  <si>
    <t>Q05</t>
  </si>
  <si>
    <t>Q01</t>
  </si>
  <si>
    <t>Q01A</t>
  </si>
  <si>
    <t>Q04</t>
  </si>
  <si>
    <t>Q07</t>
  </si>
  <si>
    <t>Q08</t>
  </si>
  <si>
    <t>Q09</t>
  </si>
  <si>
    <t>R02</t>
  </si>
  <si>
    <t>R01</t>
  </si>
  <si>
    <t>R03</t>
  </si>
  <si>
    <t>R04</t>
  </si>
  <si>
    <t>S108</t>
  </si>
  <si>
    <t>S122</t>
  </si>
  <si>
    <t>S169</t>
  </si>
  <si>
    <t>S170</t>
  </si>
  <si>
    <t>S90</t>
  </si>
  <si>
    <t>S163</t>
  </si>
  <si>
    <t>S91</t>
  </si>
  <si>
    <t>S89</t>
  </si>
  <si>
    <t>S235</t>
  </si>
  <si>
    <t>S92</t>
  </si>
  <si>
    <t>S177</t>
  </si>
  <si>
    <t>S93</t>
  </si>
  <si>
    <t>S178</t>
  </si>
  <si>
    <t>S01</t>
  </si>
  <si>
    <t>S01A</t>
  </si>
  <si>
    <t>S02</t>
  </si>
  <si>
    <t>S130</t>
  </si>
  <si>
    <t>S133</t>
  </si>
  <si>
    <t>S98</t>
  </si>
  <si>
    <t>S99</t>
  </si>
  <si>
    <t>S136</t>
  </si>
  <si>
    <t>S117</t>
  </si>
  <si>
    <t>S116</t>
  </si>
  <si>
    <t>S04</t>
  </si>
  <si>
    <t>S115</t>
  </si>
  <si>
    <t>S03</t>
  </si>
  <si>
    <t>S05</t>
  </si>
  <si>
    <t>S145</t>
  </si>
  <si>
    <t>S06</t>
  </si>
  <si>
    <t>S146</t>
  </si>
  <si>
    <t>S147</t>
  </si>
  <si>
    <t>S10</t>
  </si>
  <si>
    <t>S196</t>
  </si>
  <si>
    <t>S113</t>
  </si>
  <si>
    <t>S11</t>
  </si>
  <si>
    <t>S188</t>
  </si>
  <si>
    <t>S152</t>
  </si>
  <si>
    <t>S152A</t>
  </si>
  <si>
    <t>S151</t>
  </si>
  <si>
    <t>S149</t>
  </si>
  <si>
    <t>S239</t>
  </si>
  <si>
    <t>S153</t>
  </si>
  <si>
    <t>S234</t>
  </si>
  <si>
    <t>S150</t>
  </si>
  <si>
    <t>S217</t>
  </si>
  <si>
    <t>S94</t>
  </si>
  <si>
    <t>S292</t>
  </si>
  <si>
    <t>S293</t>
  </si>
  <si>
    <t>S37</t>
  </si>
  <si>
    <t>S100</t>
  </si>
  <si>
    <t>S101</t>
  </si>
  <si>
    <t>S135</t>
  </si>
  <si>
    <t>S233</t>
  </si>
  <si>
    <t>S12</t>
  </si>
  <si>
    <t>S13</t>
  </si>
  <si>
    <t>S14</t>
  </si>
  <si>
    <t>S123</t>
  </si>
  <si>
    <t>S15</t>
  </si>
  <si>
    <t>S138</t>
  </si>
  <si>
    <t>S139</t>
  </si>
  <si>
    <t>S140</t>
  </si>
  <si>
    <t>S173</t>
  </si>
  <si>
    <t>S16</t>
  </si>
  <si>
    <t>S17</t>
  </si>
  <si>
    <t>S18</t>
  </si>
  <si>
    <t>S08</t>
  </si>
  <si>
    <t>S19</t>
  </si>
  <si>
    <t>S219</t>
  </si>
  <si>
    <t>S111</t>
  </si>
  <si>
    <t>S165</t>
  </si>
  <si>
    <t>S213</t>
  </si>
  <si>
    <t>S211</t>
  </si>
  <si>
    <t>S212</t>
  </si>
  <si>
    <t>S210</t>
  </si>
  <si>
    <t>S207</t>
  </si>
  <si>
    <t>S208</t>
  </si>
  <si>
    <t>S209</t>
  </si>
  <si>
    <t>S206</t>
  </si>
  <si>
    <t>S203</t>
  </si>
  <si>
    <t>S204</t>
  </si>
  <si>
    <t>S205</t>
  </si>
  <si>
    <t>S202</t>
  </si>
  <si>
    <t>S200</t>
  </si>
  <si>
    <t>S201</t>
  </si>
  <si>
    <t>S156</t>
  </si>
  <si>
    <t>S21</t>
  </si>
  <si>
    <t>S155</t>
  </si>
  <si>
    <t>S124</t>
  </si>
  <si>
    <t>S186</t>
  </si>
  <si>
    <t>S187</t>
  </si>
  <si>
    <t>S106</t>
  </si>
  <si>
    <t>S179</t>
  </si>
  <si>
    <t>S180</t>
  </si>
  <si>
    <t>S22</t>
  </si>
  <si>
    <t>S195</t>
  </si>
  <si>
    <t>S218</t>
  </si>
  <si>
    <t>S23</t>
  </si>
  <si>
    <t>S157</t>
  </si>
  <si>
    <t>S112</t>
  </si>
  <si>
    <t>S24</t>
  </si>
  <si>
    <t>S25</t>
  </si>
  <si>
    <t>S27</t>
  </si>
  <si>
    <t>S118</t>
  </si>
  <si>
    <t>S26</t>
  </si>
  <si>
    <t>S28</t>
  </si>
  <si>
    <t>S142</t>
  </si>
  <si>
    <t>S143</t>
  </si>
  <si>
    <t>S29</t>
  </si>
  <si>
    <t>S144</t>
  </si>
  <si>
    <t>S30</t>
  </si>
  <si>
    <t>S109</t>
  </si>
  <si>
    <t>S31</t>
  </si>
  <si>
    <t>S243</t>
  </si>
  <si>
    <t>S32</t>
  </si>
  <si>
    <t>S33</t>
  </si>
  <si>
    <t>S102</t>
  </si>
  <si>
    <t>S110</t>
  </si>
  <si>
    <t>S232</t>
  </si>
  <si>
    <t>S231</t>
  </si>
  <si>
    <t>S34</t>
  </si>
  <si>
    <t>S34A</t>
  </si>
  <si>
    <t>S125</t>
  </si>
  <si>
    <t>S126</t>
  </si>
  <si>
    <t>S65</t>
  </si>
  <si>
    <t>S35</t>
  </si>
  <si>
    <t>S167</t>
  </si>
  <si>
    <t>S36</t>
  </si>
  <si>
    <t>S221</t>
  </si>
  <si>
    <t>S222</t>
  </si>
  <si>
    <t>S222A</t>
  </si>
  <si>
    <t>S224</t>
  </si>
  <si>
    <t>S105</t>
  </si>
  <si>
    <t>S107</t>
  </si>
  <si>
    <t>S60</t>
  </si>
  <si>
    <t>S225</t>
  </si>
  <si>
    <t>S226</t>
  </si>
  <si>
    <t>S131</t>
  </si>
  <si>
    <t>S134</t>
  </si>
  <si>
    <t>S134A</t>
  </si>
  <si>
    <t>S134B</t>
  </si>
  <si>
    <t>S134C</t>
  </si>
  <si>
    <t>S134D</t>
  </si>
  <si>
    <t>S134E</t>
  </si>
  <si>
    <t>S134F</t>
  </si>
  <si>
    <t>S181</t>
  </si>
  <si>
    <t>S182</t>
  </si>
  <si>
    <t>S172</t>
  </si>
  <si>
    <t>S38</t>
  </si>
  <si>
    <t>S183</t>
  </si>
  <si>
    <t>S39</t>
  </si>
  <si>
    <t>S159</t>
  </si>
  <si>
    <t>S07</t>
  </si>
  <si>
    <t>S40</t>
  </si>
  <si>
    <t>S158</t>
  </si>
  <si>
    <t>S129</t>
  </si>
  <si>
    <t>S166</t>
  </si>
  <si>
    <t>S103</t>
  </si>
  <si>
    <t>S104</t>
  </si>
  <si>
    <t>S160</t>
  </si>
  <si>
    <t>S160A</t>
  </si>
  <si>
    <t>S46</t>
  </si>
  <si>
    <t>S47</t>
  </si>
  <si>
    <t>S48</t>
  </si>
  <si>
    <t>S48A</t>
  </si>
  <si>
    <t>S48B</t>
  </si>
  <si>
    <t>S214</t>
  </si>
  <si>
    <t>S114</t>
  </si>
  <si>
    <t>S41</t>
  </si>
  <si>
    <t>S120</t>
  </si>
  <si>
    <t>S171</t>
  </si>
  <si>
    <t>S09</t>
  </si>
  <si>
    <t>S09A</t>
  </si>
  <si>
    <t>S09B</t>
  </si>
  <si>
    <t>S09C</t>
  </si>
  <si>
    <t>S132</t>
  </si>
  <si>
    <t>S242</t>
  </si>
  <si>
    <t>S241</t>
  </si>
  <si>
    <t>S42</t>
  </si>
  <si>
    <t>S43</t>
  </si>
  <si>
    <t>S44</t>
  </si>
  <si>
    <t>S56</t>
  </si>
  <si>
    <t>S71</t>
  </si>
  <si>
    <t>S71A</t>
  </si>
  <si>
    <t>S71B</t>
  </si>
  <si>
    <t>S71C</t>
  </si>
  <si>
    <t>S72</t>
  </si>
  <si>
    <t>S71D</t>
  </si>
  <si>
    <t>S71E</t>
  </si>
  <si>
    <t>S71F</t>
  </si>
  <si>
    <t>S71F1</t>
  </si>
  <si>
    <t>S71F2</t>
  </si>
  <si>
    <t>S71G</t>
  </si>
  <si>
    <t>S71H</t>
  </si>
  <si>
    <t>S71I</t>
  </si>
  <si>
    <t>S71J</t>
  </si>
  <si>
    <t>S71K</t>
  </si>
  <si>
    <t>S71L</t>
  </si>
  <si>
    <t>S71M</t>
  </si>
  <si>
    <t>S71N</t>
  </si>
  <si>
    <t>S71O</t>
  </si>
  <si>
    <t>S71P</t>
  </si>
  <si>
    <t>S71Q</t>
  </si>
  <si>
    <t>S71R</t>
  </si>
  <si>
    <t>S71S</t>
  </si>
  <si>
    <t>S71T</t>
  </si>
  <si>
    <t>S71V</t>
  </si>
  <si>
    <t>S71W</t>
  </si>
  <si>
    <t>S71Y</t>
  </si>
  <si>
    <t>S71Z</t>
  </si>
  <si>
    <t>S71AB</t>
  </si>
  <si>
    <t>S45</t>
  </si>
  <si>
    <t>S45A</t>
  </si>
  <si>
    <t>S121</t>
  </si>
  <si>
    <t>S228</t>
  </si>
  <si>
    <t>S229</t>
  </si>
  <si>
    <t>S230</t>
  </si>
  <si>
    <t>S20</t>
  </si>
  <si>
    <t>S227</t>
  </si>
  <si>
    <t>S50</t>
  </si>
  <si>
    <t>S162</t>
  </si>
  <si>
    <t>S51</t>
  </si>
  <si>
    <t>S49</t>
  </si>
  <si>
    <t>S52</t>
  </si>
  <si>
    <t>S53</t>
  </si>
  <si>
    <t>S54</t>
  </si>
  <si>
    <t>S154</t>
  </si>
  <si>
    <t>S55</t>
  </si>
  <si>
    <t>S59</t>
  </si>
  <si>
    <t>S58</t>
  </si>
  <si>
    <t>S96</t>
  </si>
  <si>
    <t>S97</t>
  </si>
  <si>
    <t>S57</t>
  </si>
  <si>
    <t>S62</t>
  </si>
  <si>
    <t>S63</t>
  </si>
  <si>
    <t>S61</t>
  </si>
  <si>
    <t>S164</t>
  </si>
  <si>
    <t>S168</t>
  </si>
  <si>
    <t>S199</t>
  </si>
  <si>
    <t>S197</t>
  </si>
  <si>
    <t>S198</t>
  </si>
  <si>
    <t>S75</t>
  </si>
  <si>
    <t>S141</t>
  </si>
  <si>
    <t>S161</t>
  </si>
  <si>
    <t>S66</t>
  </si>
  <si>
    <t>S67</t>
  </si>
  <si>
    <t>S68</t>
  </si>
  <si>
    <t>S69</t>
  </si>
  <si>
    <t>S215</t>
  </si>
  <si>
    <t>S240</t>
  </si>
  <si>
    <t>S127</t>
  </si>
  <si>
    <t>S128</t>
  </si>
  <si>
    <t>S64</t>
  </si>
  <si>
    <t>S64A</t>
  </si>
  <si>
    <t>S64B</t>
  </si>
  <si>
    <t>S64C</t>
  </si>
  <si>
    <t>S64D</t>
  </si>
  <si>
    <t>S64E</t>
  </si>
  <si>
    <t>S64F</t>
  </si>
  <si>
    <t>S64G</t>
  </si>
  <si>
    <t>S64H</t>
  </si>
  <si>
    <t>S64I</t>
  </si>
  <si>
    <t>S64J</t>
  </si>
  <si>
    <t>S64K</t>
  </si>
  <si>
    <t>S64L</t>
  </si>
  <si>
    <t>S64M</t>
  </si>
  <si>
    <t>S64N</t>
  </si>
  <si>
    <t>S64P</t>
  </si>
  <si>
    <t>S64Q</t>
  </si>
  <si>
    <t>S64R</t>
  </si>
  <si>
    <t>S64S</t>
  </si>
  <si>
    <t>S64T</t>
  </si>
  <si>
    <t>S64V</t>
  </si>
  <si>
    <t>S70</t>
  </si>
  <si>
    <t>S73</t>
  </si>
  <si>
    <t>S74</t>
  </si>
  <si>
    <t>S95</t>
  </si>
  <si>
    <t>S95A</t>
  </si>
  <si>
    <t>S184</t>
  </si>
  <si>
    <t>S185</t>
  </si>
  <si>
    <t>S238</t>
  </si>
  <si>
    <t>S77</t>
  </si>
  <si>
    <t>S119</t>
  </si>
  <si>
    <t>S76</t>
  </si>
  <si>
    <t>S80</t>
  </si>
  <si>
    <t>S78</t>
  </si>
  <si>
    <t>S79</t>
  </si>
  <si>
    <t>S148</t>
  </si>
  <si>
    <t>S194</t>
  </si>
  <si>
    <t>S216</t>
  </si>
  <si>
    <t>S236</t>
  </si>
  <si>
    <t>S81</t>
  </si>
  <si>
    <t>S82</t>
  </si>
  <si>
    <t>S190</t>
  </si>
  <si>
    <t>S191</t>
  </si>
  <si>
    <t>S237</t>
  </si>
  <si>
    <t>S192</t>
  </si>
  <si>
    <t>S189</t>
  </si>
  <si>
    <t>S223</t>
  </si>
  <si>
    <t>S83</t>
  </si>
  <si>
    <t>S176</t>
  </si>
  <si>
    <t>S175</t>
  </si>
  <si>
    <t>S174</t>
  </si>
  <si>
    <t>S193</t>
  </si>
  <si>
    <t>S84</t>
  </si>
  <si>
    <t>S85</t>
  </si>
  <si>
    <t>S86</t>
  </si>
  <si>
    <t>S137</t>
  </si>
  <si>
    <t>S244</t>
  </si>
  <si>
    <t>S291</t>
  </si>
  <si>
    <t>SY1</t>
  </si>
  <si>
    <t>SY2</t>
  </si>
  <si>
    <t>SY3</t>
  </si>
  <si>
    <t>SY3A</t>
  </si>
  <si>
    <t>SY4</t>
  </si>
  <si>
    <t>SY5</t>
  </si>
  <si>
    <t>SY6</t>
  </si>
  <si>
    <t>SY7</t>
  </si>
  <si>
    <t>SY8</t>
  </si>
  <si>
    <t>SY9</t>
  </si>
  <si>
    <t>SY10</t>
  </si>
  <si>
    <t>SY11</t>
  </si>
  <si>
    <t>SY12</t>
  </si>
  <si>
    <t>SY13</t>
  </si>
  <si>
    <t>R1</t>
  </si>
  <si>
    <t>R2</t>
  </si>
  <si>
    <t>R3</t>
  </si>
  <si>
    <t>R4</t>
  </si>
  <si>
    <t>R5</t>
  </si>
  <si>
    <t>R6</t>
  </si>
  <si>
    <t>R7</t>
  </si>
  <si>
    <t>R8</t>
  </si>
  <si>
    <t>R9</t>
  </si>
  <si>
    <t>R10</t>
  </si>
  <si>
    <t>R11</t>
  </si>
  <si>
    <t>R12</t>
  </si>
  <si>
    <t>R13</t>
  </si>
  <si>
    <t>R14</t>
  </si>
  <si>
    <t>R15</t>
  </si>
  <si>
    <t>R16</t>
  </si>
  <si>
    <t>R17</t>
  </si>
  <si>
    <t>R18</t>
  </si>
  <si>
    <t>R19</t>
  </si>
  <si>
    <t>R20</t>
  </si>
  <si>
    <t>R21</t>
  </si>
  <si>
    <t>R22</t>
  </si>
  <si>
    <t>R23</t>
  </si>
  <si>
    <t>R24</t>
  </si>
  <si>
    <t>R25</t>
  </si>
  <si>
    <t>R26</t>
  </si>
  <si>
    <t>R27</t>
  </si>
  <si>
    <t>R28</t>
  </si>
  <si>
    <t>R29</t>
  </si>
  <si>
    <t>R30</t>
  </si>
  <si>
    <t>R31</t>
  </si>
  <si>
    <t>R32</t>
  </si>
  <si>
    <t>R33</t>
  </si>
  <si>
    <t>R34</t>
  </si>
  <si>
    <t>R35</t>
  </si>
  <si>
    <t>R36</t>
  </si>
  <si>
    <t>R37</t>
  </si>
  <si>
    <t>R38</t>
  </si>
  <si>
    <t>R35A</t>
  </si>
  <si>
    <t>R36A</t>
  </si>
  <si>
    <t>R37A</t>
  </si>
  <si>
    <t>R38A</t>
  </si>
  <si>
    <t>R39</t>
  </si>
  <si>
    <t>R40</t>
  </si>
  <si>
    <t>R41</t>
  </si>
  <si>
    <t>R42</t>
  </si>
  <si>
    <t>R43</t>
  </si>
  <si>
    <t>R44</t>
  </si>
  <si>
    <t>R45</t>
  </si>
  <si>
    <t>R46</t>
  </si>
  <si>
    <t>R47</t>
  </si>
  <si>
    <t>R48</t>
  </si>
  <si>
    <t>R49</t>
  </si>
  <si>
    <t>R50</t>
  </si>
  <si>
    <t>R51</t>
  </si>
  <si>
    <t>R52</t>
  </si>
  <si>
    <t>R53</t>
  </si>
  <si>
    <t>R54</t>
  </si>
  <si>
    <t>R55</t>
  </si>
  <si>
    <t>R56</t>
  </si>
  <si>
    <t>R57</t>
  </si>
  <si>
    <t>R58</t>
  </si>
  <si>
    <t>R59</t>
  </si>
  <si>
    <t>R60</t>
  </si>
  <si>
    <t>R61</t>
  </si>
  <si>
    <t>R62</t>
  </si>
  <si>
    <t>R63</t>
  </si>
  <si>
    <t>R64</t>
  </si>
  <si>
    <t>R65</t>
  </si>
  <si>
    <t>R66</t>
  </si>
  <si>
    <t>R67</t>
  </si>
  <si>
    <t>R68</t>
  </si>
  <si>
    <t>R69</t>
  </si>
  <si>
    <t>R70</t>
  </si>
  <si>
    <t>R71</t>
  </si>
  <si>
    <t>R72</t>
  </si>
  <si>
    <t>R73</t>
  </si>
  <si>
    <t>R74</t>
  </si>
  <si>
    <t>R75</t>
  </si>
  <si>
    <t>R76</t>
  </si>
  <si>
    <t>R77</t>
  </si>
  <si>
    <t>R78</t>
  </si>
  <si>
    <t>R79</t>
  </si>
  <si>
    <t>R80</t>
  </si>
  <si>
    <t>R81</t>
  </si>
  <si>
    <t>R82</t>
  </si>
  <si>
    <t>R83</t>
  </si>
  <si>
    <t>R84</t>
  </si>
  <si>
    <t>R85</t>
  </si>
  <si>
    <t>R86</t>
  </si>
  <si>
    <t>R87</t>
  </si>
  <si>
    <t>R88</t>
  </si>
  <si>
    <t>T13</t>
  </si>
  <si>
    <t>T14</t>
  </si>
  <si>
    <t>T15</t>
  </si>
  <si>
    <t>T02</t>
  </si>
  <si>
    <t>T03</t>
  </si>
  <si>
    <t>T12</t>
  </si>
  <si>
    <t>T01</t>
  </si>
  <si>
    <t>T05</t>
  </si>
  <si>
    <t>T09</t>
  </si>
  <si>
    <t>T10</t>
  </si>
  <si>
    <t>T11</t>
  </si>
  <si>
    <t>T06</t>
  </si>
  <si>
    <t>T07</t>
  </si>
  <si>
    <t>T04</t>
  </si>
  <si>
    <t>T16</t>
  </si>
  <si>
    <t>T17</t>
  </si>
  <si>
    <t>W13</t>
  </si>
  <si>
    <t>W21</t>
  </si>
  <si>
    <t>W22</t>
  </si>
  <si>
    <t>W01</t>
  </si>
  <si>
    <t>W02</t>
  </si>
  <si>
    <t>W04</t>
  </si>
  <si>
    <t>W34</t>
  </si>
  <si>
    <t>W33</t>
  </si>
  <si>
    <t>W32</t>
  </si>
  <si>
    <t>W31</t>
  </si>
  <si>
    <t>W36</t>
  </si>
  <si>
    <t>W35</t>
  </si>
  <si>
    <t>W20</t>
  </si>
  <si>
    <t>W05</t>
  </si>
  <si>
    <t>W25</t>
  </si>
  <si>
    <t>W23</t>
  </si>
  <si>
    <t>W26</t>
  </si>
  <si>
    <t>W24</t>
  </si>
  <si>
    <t>W29</t>
  </si>
  <si>
    <t>W27</t>
  </si>
  <si>
    <t>W30</t>
  </si>
  <si>
    <t>W28</t>
  </si>
  <si>
    <t>W12</t>
  </si>
  <si>
    <t>W06</t>
  </si>
  <si>
    <t>W09</t>
  </si>
  <si>
    <t>W17</t>
  </si>
  <si>
    <t>W16</t>
  </si>
  <si>
    <t>W18</t>
  </si>
  <si>
    <t>W19</t>
  </si>
  <si>
    <t>W37</t>
  </si>
  <si>
    <t>W38</t>
  </si>
  <si>
    <t>W39</t>
  </si>
  <si>
    <t>W40</t>
  </si>
  <si>
    <t>W41</t>
  </si>
  <si>
    <t>W42</t>
  </si>
  <si>
    <t>W43</t>
  </si>
  <si>
    <t>W44</t>
  </si>
  <si>
    <t>W45</t>
  </si>
  <si>
    <t>W46</t>
  </si>
  <si>
    <t>W47</t>
  </si>
  <si>
    <t>W48</t>
  </si>
  <si>
    <t>W49</t>
  </si>
  <si>
    <t>W50</t>
  </si>
  <si>
    <t>W51</t>
  </si>
  <si>
    <t>W52</t>
  </si>
  <si>
    <t>W53</t>
  </si>
  <si>
    <t>W54</t>
  </si>
  <si>
    <t>X17</t>
  </si>
  <si>
    <t>X01</t>
  </si>
  <si>
    <t>X04</t>
  </si>
  <si>
    <t>X03</t>
  </si>
  <si>
    <t>X02</t>
  </si>
  <si>
    <t>X05</t>
  </si>
  <si>
    <t>X06</t>
  </si>
  <si>
    <t>X15</t>
  </si>
  <si>
    <t>X12</t>
  </si>
  <si>
    <t>X11</t>
  </si>
  <si>
    <t>X22</t>
  </si>
  <si>
    <t>X07</t>
  </si>
  <si>
    <t>X23</t>
  </si>
  <si>
    <t>X24</t>
  </si>
  <si>
    <t>X25</t>
  </si>
  <si>
    <t>X14</t>
  </si>
  <si>
    <t>X08</t>
  </si>
  <si>
    <t>X09</t>
  </si>
  <si>
    <t>X16</t>
  </si>
  <si>
    <t>X21</t>
  </si>
  <si>
    <t>X20</t>
  </si>
  <si>
    <t>X10</t>
  </si>
  <si>
    <t>X18</t>
  </si>
  <si>
    <t>X19</t>
  </si>
  <si>
    <t>X13</t>
  </si>
  <si>
    <t>X27</t>
  </si>
  <si>
    <t>X28</t>
  </si>
  <si>
    <t>X28A</t>
  </si>
  <si>
    <t>X28B</t>
  </si>
  <si>
    <t>X28C</t>
  </si>
  <si>
    <t>X28D</t>
  </si>
  <si>
    <t>X29</t>
  </si>
  <si>
    <t>X30</t>
  </si>
  <si>
    <t>X31</t>
  </si>
  <si>
    <t>X32</t>
  </si>
  <si>
    <t>X33</t>
  </si>
  <si>
    <t>X34</t>
  </si>
  <si>
    <t>X35</t>
  </si>
  <si>
    <t>X36</t>
  </si>
  <si>
    <t>Y19</t>
  </si>
  <si>
    <t>Y18</t>
  </si>
  <si>
    <t>Y01</t>
  </si>
  <si>
    <t>Y02</t>
  </si>
  <si>
    <t>Y04</t>
  </si>
  <si>
    <t>Y05</t>
  </si>
  <si>
    <t>Y37</t>
  </si>
  <si>
    <t>Y37A</t>
  </si>
  <si>
    <t>Y37D</t>
  </si>
  <si>
    <t>Y37B</t>
  </si>
  <si>
    <t>Y37C</t>
  </si>
  <si>
    <t>Y15</t>
  </si>
  <si>
    <t>Y06</t>
  </si>
  <si>
    <t>Y07</t>
  </si>
  <si>
    <t>Y14</t>
  </si>
  <si>
    <t>Y35</t>
  </si>
  <si>
    <t>Y36</t>
  </si>
  <si>
    <t>Y03</t>
  </si>
  <si>
    <t>Y03A</t>
  </si>
  <si>
    <t>Y17</t>
  </si>
  <si>
    <t>Y17D</t>
  </si>
  <si>
    <t>Y17E</t>
  </si>
  <si>
    <t>Y17B</t>
  </si>
  <si>
    <t>Y17C</t>
  </si>
  <si>
    <t>Y16</t>
  </si>
  <si>
    <t>Y11</t>
  </si>
  <si>
    <t>Y39</t>
  </si>
  <si>
    <t>Y38</t>
  </si>
  <si>
    <t>Y41</t>
  </si>
  <si>
    <t>Y09</t>
  </si>
  <si>
    <t>Y40</t>
  </si>
  <si>
    <t>Y30</t>
  </si>
  <si>
    <t>Y28</t>
  </si>
  <si>
    <t>Y26</t>
  </si>
  <si>
    <t>Y29</t>
  </si>
  <si>
    <t>Y27</t>
  </si>
  <si>
    <t>Y21</t>
  </si>
  <si>
    <t>Y12</t>
  </si>
  <si>
    <t>Y25</t>
  </si>
  <si>
    <t>Y23</t>
  </si>
  <si>
    <t>Y20</t>
  </si>
  <si>
    <t>Y13</t>
  </si>
  <si>
    <t>Y24</t>
  </si>
  <si>
    <t>Y22</t>
  </si>
  <si>
    <t>Y34</t>
  </si>
  <si>
    <t>Y33</t>
  </si>
  <si>
    <t>Y31</t>
  </si>
  <si>
    <t>Y32</t>
  </si>
  <si>
    <t>Y42</t>
  </si>
  <si>
    <t>Y43</t>
  </si>
  <si>
    <t>Y22A</t>
  </si>
  <si>
    <t>Y44</t>
  </si>
  <si>
    <t>Y45</t>
  </si>
  <si>
    <t>Y46</t>
  </si>
  <si>
    <t>Y47</t>
  </si>
  <si>
    <t>Z02</t>
  </si>
  <si>
    <t>Z03</t>
  </si>
  <si>
    <t>Z06</t>
  </si>
  <si>
    <t>Z05</t>
  </si>
  <si>
    <t>Z04</t>
  </si>
  <si>
    <t>Z01</t>
  </si>
  <si>
    <t>Z07</t>
  </si>
  <si>
    <t>BB01</t>
  </si>
  <si>
    <t>BB03</t>
  </si>
  <si>
    <t>BB04</t>
  </si>
  <si>
    <t>BB05</t>
  </si>
  <si>
    <t>BB669</t>
  </si>
  <si>
    <t>BB08</t>
  </si>
  <si>
    <t>BB667</t>
  </si>
  <si>
    <t>BB11</t>
  </si>
  <si>
    <t>BB770</t>
  </si>
  <si>
    <t>BB17</t>
  </si>
  <si>
    <t>BB675</t>
  </si>
  <si>
    <t>BB671</t>
  </si>
  <si>
    <t>BB677</t>
  </si>
  <si>
    <t>BB679</t>
  </si>
  <si>
    <t>BB681</t>
  </si>
  <si>
    <t>BB673</t>
  </si>
  <si>
    <t>BB687</t>
  </si>
  <si>
    <t>BB683</t>
  </si>
  <si>
    <t>BB689</t>
  </si>
  <si>
    <t>BB691</t>
  </si>
  <si>
    <t>BB693</t>
  </si>
  <si>
    <t>BB685</t>
  </si>
  <si>
    <t>BB695</t>
  </si>
  <si>
    <t>BB674</t>
  </si>
  <si>
    <t>BB670</t>
  </si>
  <si>
    <t>BB676</t>
  </si>
  <si>
    <t>BB678</t>
  </si>
  <si>
    <t>BB680</t>
  </si>
  <si>
    <t>BB672</t>
  </si>
  <si>
    <t>BB686</t>
  </si>
  <si>
    <t>BB682</t>
  </si>
  <si>
    <t>BB688</t>
  </si>
  <si>
    <t>BB690</t>
  </si>
  <si>
    <t>BB692</t>
  </si>
  <si>
    <t>BB684</t>
  </si>
  <si>
    <t>BB694</t>
  </si>
  <si>
    <t>BB29</t>
  </si>
  <si>
    <t>BB31</t>
  </si>
  <si>
    <t>BB32</t>
  </si>
  <si>
    <t>BB43</t>
  </si>
  <si>
    <t>BB47</t>
  </si>
  <si>
    <t>BB48</t>
  </si>
  <si>
    <t>BB664</t>
  </si>
  <si>
    <t>BB51</t>
  </si>
  <si>
    <t>BB52</t>
  </si>
  <si>
    <t>BB813</t>
  </si>
  <si>
    <t>BB811</t>
  </si>
  <si>
    <t>BB62</t>
  </si>
  <si>
    <t>BB64</t>
  </si>
  <si>
    <t>BB810</t>
  </si>
  <si>
    <t>BB808</t>
  </si>
  <si>
    <t>BB809</t>
  </si>
  <si>
    <t>BB806</t>
  </si>
  <si>
    <t>BB807</t>
  </si>
  <si>
    <t>BB70</t>
  </si>
  <si>
    <t>BB696</t>
  </si>
  <si>
    <t>BB697</t>
  </si>
  <si>
    <t>BB698</t>
  </si>
  <si>
    <t>BB699</t>
  </si>
  <si>
    <t>BB700</t>
  </si>
  <si>
    <t>BB701</t>
  </si>
  <si>
    <t>BB74</t>
  </si>
  <si>
    <t>BB75</t>
  </si>
  <si>
    <t>BB88</t>
  </si>
  <si>
    <t>BB656</t>
  </si>
  <si>
    <t>BB92</t>
  </si>
  <si>
    <t>BB94</t>
  </si>
  <si>
    <t>BB97</t>
  </si>
  <si>
    <t>BB832</t>
  </si>
  <si>
    <t>BB833</t>
  </si>
  <si>
    <t>BB831</t>
  </si>
  <si>
    <t>BB819</t>
  </si>
  <si>
    <t>BB114</t>
  </si>
  <si>
    <t>BB117</t>
  </si>
  <si>
    <t>BB126</t>
  </si>
  <si>
    <t>BB126A</t>
  </si>
  <si>
    <t>BB128</t>
  </si>
  <si>
    <t>BB157</t>
  </si>
  <si>
    <t>BB158</t>
  </si>
  <si>
    <t>BB159</t>
  </si>
  <si>
    <t>BB160</t>
  </si>
  <si>
    <t>BB161</t>
  </si>
  <si>
    <t>BB162</t>
  </si>
  <si>
    <t>BB163</t>
  </si>
  <si>
    <t>BB164</t>
  </si>
  <si>
    <t>BB169</t>
  </si>
  <si>
    <t>BB170</t>
  </si>
  <si>
    <t>BB178</t>
  </si>
  <si>
    <t>BB179</t>
  </si>
  <si>
    <t>BB182</t>
  </si>
  <si>
    <t>BB183</t>
  </si>
  <si>
    <t>BB186</t>
  </si>
  <si>
    <t>BB187</t>
  </si>
  <si>
    <t>BB188</t>
  </si>
  <si>
    <t>BB190</t>
  </si>
  <si>
    <t>BB191</t>
  </si>
  <si>
    <t>BB191A</t>
  </si>
  <si>
    <t>BB191B</t>
  </si>
  <si>
    <t>BB191C</t>
  </si>
  <si>
    <t>BB191D</t>
  </si>
  <si>
    <t>BB191E</t>
  </si>
  <si>
    <t>BB191F</t>
  </si>
  <si>
    <t>BB191G</t>
  </si>
  <si>
    <t>BB198</t>
  </si>
  <si>
    <t>BB651</t>
  </si>
  <si>
    <t>BB211</t>
  </si>
  <si>
    <t>BB220</t>
  </si>
  <si>
    <t>BB226</t>
  </si>
  <si>
    <t>BB227</t>
  </si>
  <si>
    <t>BB228</t>
  </si>
  <si>
    <t>BB229</t>
  </si>
  <si>
    <t>BB659</t>
  </si>
  <si>
    <t>BB233</t>
  </si>
  <si>
    <t>BB234</t>
  </si>
  <si>
    <t>BB794</t>
  </si>
  <si>
    <t>BB796</t>
  </si>
  <si>
    <t>BB776</t>
  </si>
  <si>
    <t>BB784</t>
  </si>
  <si>
    <t>BB780</t>
  </si>
  <si>
    <t>BB788</t>
  </si>
  <si>
    <t>BB792</t>
  </si>
  <si>
    <t>BB774</t>
  </si>
  <si>
    <t>BB782</t>
  </si>
  <si>
    <t>BB778</t>
  </si>
  <si>
    <t>BB786</t>
  </si>
  <si>
    <t>BB790</t>
  </si>
  <si>
    <t>BB339</t>
  </si>
  <si>
    <t>BB244</t>
  </si>
  <si>
    <t>BB245</t>
  </si>
  <si>
    <t>BB663</t>
  </si>
  <si>
    <t>BB662</t>
  </si>
  <si>
    <t>BB256</t>
  </si>
  <si>
    <t>BB261</t>
  </si>
  <si>
    <t>BB263</t>
  </si>
  <si>
    <t>BB719</t>
  </si>
  <si>
    <t>BB720</t>
  </si>
  <si>
    <t>BB721</t>
  </si>
  <si>
    <t>BB722</t>
  </si>
  <si>
    <t>BB723</t>
  </si>
  <si>
    <t>BB724</t>
  </si>
  <si>
    <t>BB264</t>
  </si>
  <si>
    <t>BB265</t>
  </si>
  <si>
    <t>BB268</t>
  </si>
  <si>
    <t>BB294</t>
  </si>
  <si>
    <t>BB296</t>
  </si>
  <si>
    <t>BB297</t>
  </si>
  <si>
    <t>BB713</t>
  </si>
  <si>
    <t>BB714</t>
  </si>
  <si>
    <t>BB715</t>
  </si>
  <si>
    <t>BB716</t>
  </si>
  <si>
    <t>BB717</t>
  </si>
  <si>
    <t>BB718</t>
  </si>
  <si>
    <t>BB293</t>
  </si>
  <si>
    <t>BB298</t>
  </si>
  <si>
    <t>BB302</t>
  </si>
  <si>
    <t>BB798</t>
  </si>
  <si>
    <t>BB308</t>
  </si>
  <si>
    <t>BB312</t>
  </si>
  <si>
    <t>BB313</t>
  </si>
  <si>
    <t>BB315</t>
  </si>
  <si>
    <t>BB712</t>
  </si>
  <si>
    <t>BB321</t>
  </si>
  <si>
    <t>BB323</t>
  </si>
  <si>
    <t>BB328</t>
  </si>
  <si>
    <t>BB329</t>
  </si>
  <si>
    <t>BB815</t>
  </si>
  <si>
    <t>BB814</t>
  </si>
  <si>
    <t>BB334</t>
  </si>
  <si>
    <t>BB337</t>
  </si>
  <si>
    <t>BB665</t>
  </si>
  <si>
    <t>BB340</t>
  </si>
  <si>
    <t>BB341</t>
  </si>
  <si>
    <t>BB344</t>
  </si>
  <si>
    <t>BB345</t>
  </si>
  <si>
    <t>BB741</t>
  </si>
  <si>
    <t>BB744</t>
  </si>
  <si>
    <t>BB745</t>
  </si>
  <si>
    <t>BB746</t>
  </si>
  <si>
    <t>BB747</t>
  </si>
  <si>
    <t>BB750</t>
  </si>
  <si>
    <t>BB751</t>
  </si>
  <si>
    <t>BB752</t>
  </si>
  <si>
    <t>BB753</t>
  </si>
  <si>
    <t>BB754</t>
  </si>
  <si>
    <t>BB758</t>
  </si>
  <si>
    <t>BB759</t>
  </si>
  <si>
    <t>BB760</t>
  </si>
  <si>
    <t>BB761</t>
  </si>
  <si>
    <t>BB762</t>
  </si>
  <si>
    <t>BB353</t>
  </si>
  <si>
    <t>BB354</t>
  </si>
  <si>
    <t>BB355</t>
  </si>
  <si>
    <t>BB358</t>
  </si>
  <si>
    <t>BB359</t>
  </si>
  <si>
    <t>BB360</t>
  </si>
  <si>
    <t>BB361</t>
  </si>
  <si>
    <t>BB364</t>
  </si>
  <si>
    <t>BB365</t>
  </si>
  <si>
    <t>BB366</t>
  </si>
  <si>
    <t>BB367</t>
  </si>
  <si>
    <t>BB368</t>
  </si>
  <si>
    <t>BB372</t>
  </si>
  <si>
    <t>BB373</t>
  </si>
  <si>
    <t>BB374</t>
  </si>
  <si>
    <t>BB375</t>
  </si>
  <si>
    <t>BB376</t>
  </si>
  <si>
    <t>BB378</t>
  </si>
  <si>
    <t>BB379</t>
  </si>
  <si>
    <t>BB380</t>
  </si>
  <si>
    <t>BB381</t>
  </si>
  <si>
    <t>BB382</t>
  </si>
  <si>
    <t>BB383</t>
  </si>
  <si>
    <t>BB384</t>
  </si>
  <si>
    <t>BB385</t>
  </si>
  <si>
    <t>BB386</t>
  </si>
  <si>
    <t>BB390</t>
  </si>
  <si>
    <t>BB393</t>
  </si>
  <si>
    <t>BB394</t>
  </si>
  <si>
    <t>BB395</t>
  </si>
  <si>
    <t>BB396</t>
  </si>
  <si>
    <t>BB764</t>
  </si>
  <si>
    <t>BB401</t>
  </si>
  <si>
    <t>BB407</t>
  </si>
  <si>
    <t>BB402</t>
  </si>
  <si>
    <t>BB403</t>
  </si>
  <si>
    <t>BB404</t>
  </si>
  <si>
    <t>BB405</t>
  </si>
  <si>
    <t>BB406</t>
  </si>
  <si>
    <t>BB767</t>
  </si>
  <si>
    <t>BB768</t>
  </si>
  <si>
    <t>BB765</t>
  </si>
  <si>
    <t>BB766</t>
  </si>
  <si>
    <t>BB429</t>
  </si>
  <si>
    <t>BB430</t>
  </si>
  <si>
    <t>BB431</t>
  </si>
  <si>
    <t>BB432</t>
  </si>
  <si>
    <t>BB802</t>
  </si>
  <si>
    <t>BB800</t>
  </si>
  <si>
    <t>BB801</t>
  </si>
  <si>
    <t>BB803</t>
  </si>
  <si>
    <t>BB817</t>
  </si>
  <si>
    <t>BB818</t>
  </si>
  <si>
    <t>BB804</t>
  </si>
  <si>
    <t>BB805</t>
  </si>
  <si>
    <t>BB805A</t>
  </si>
  <si>
    <t>BB704</t>
  </si>
  <si>
    <t>BB705</t>
  </si>
  <si>
    <t>BB706</t>
  </si>
  <si>
    <t>BB707</t>
  </si>
  <si>
    <t>BB708</t>
  </si>
  <si>
    <t>BB709</t>
  </si>
  <si>
    <t>BB443</t>
  </si>
  <si>
    <t>BB711</t>
  </si>
  <si>
    <t>BB452</t>
  </si>
  <si>
    <t>BB453</t>
  </si>
  <si>
    <t>BB455</t>
  </si>
  <si>
    <t>BB459</t>
  </si>
  <si>
    <t>BB461</t>
  </si>
  <si>
    <t>BB462</t>
  </si>
  <si>
    <t>BB710</t>
  </si>
  <si>
    <t>BB465</t>
  </si>
  <si>
    <t>BB468</t>
  </si>
  <si>
    <t>BB480</t>
  </si>
  <si>
    <t>BB812</t>
  </si>
  <si>
    <t>BB485</t>
  </si>
  <si>
    <t>BB487</t>
  </si>
  <si>
    <t>BB486</t>
  </si>
  <si>
    <t>BB488</t>
  </si>
  <si>
    <t>BB489</t>
  </si>
  <si>
    <t>BB490</t>
  </si>
  <si>
    <t>BB491</t>
  </si>
  <si>
    <t>BB493</t>
  </si>
  <si>
    <t>BB494</t>
  </si>
  <si>
    <t>BB492</t>
  </si>
  <si>
    <t>BB650</t>
  </si>
  <si>
    <t>BB827</t>
  </si>
  <si>
    <t>BB822</t>
  </si>
  <si>
    <t>BB820</t>
  </si>
  <si>
    <t>BB821</t>
  </si>
  <si>
    <t>BB518</t>
  </si>
  <si>
    <t>BB523</t>
  </si>
  <si>
    <t>BB533</t>
  </si>
  <si>
    <t>BB737</t>
  </si>
  <si>
    <t>BB825</t>
  </si>
  <si>
    <t>BB826</t>
  </si>
  <si>
    <t>BB823</t>
  </si>
  <si>
    <t>BB824</t>
  </si>
  <si>
    <t>BB738</t>
  </si>
  <si>
    <t>BB537</t>
  </si>
  <si>
    <t>BB540</t>
  </si>
  <si>
    <t>BB541</t>
  </si>
  <si>
    <t>BB542</t>
  </si>
  <si>
    <t>BB543</t>
  </si>
  <si>
    <t>BB544</t>
  </si>
  <si>
    <t>BB546</t>
  </si>
  <si>
    <t>BB547</t>
  </si>
  <si>
    <t>BB548</t>
  </si>
  <si>
    <t>BB549</t>
  </si>
  <si>
    <t>BB550</t>
  </si>
  <si>
    <t>BB551</t>
  </si>
  <si>
    <t>BB552</t>
  </si>
  <si>
    <t>BB553</t>
  </si>
  <si>
    <t>BB740</t>
  </si>
  <si>
    <t>BB739</t>
  </si>
  <si>
    <t>BB739A</t>
  </si>
  <si>
    <t>BB554</t>
  </si>
  <si>
    <t>BB554A</t>
  </si>
  <si>
    <t>BB555</t>
  </si>
  <si>
    <t>BB556</t>
  </si>
  <si>
    <t>BB731</t>
  </si>
  <si>
    <t>BB732</t>
  </si>
  <si>
    <t>BB733</t>
  </si>
  <si>
    <t>BB734</t>
  </si>
  <si>
    <t>BB735</t>
  </si>
  <si>
    <t>BB736</t>
  </si>
  <si>
    <t>BB725</t>
  </si>
  <si>
    <t>BB726</t>
  </si>
  <si>
    <t>BB727</t>
  </si>
  <si>
    <t>BB728</t>
  </si>
  <si>
    <t>BB729</t>
  </si>
  <si>
    <t>BB730</t>
  </si>
  <si>
    <t>BB666</t>
  </si>
  <si>
    <t>BB816</t>
  </si>
  <si>
    <t>BB657</t>
  </si>
  <si>
    <t>BB654</t>
  </si>
  <si>
    <t>BB652</t>
  </si>
  <si>
    <t>BB660</t>
  </si>
  <si>
    <t>BB567</t>
  </si>
  <si>
    <t>BB568</t>
  </si>
  <si>
    <t>BB570</t>
  </si>
  <si>
    <t>BB571</t>
  </si>
  <si>
    <t>BB775</t>
  </si>
  <si>
    <t>BB783</t>
  </si>
  <si>
    <t>BB779</t>
  </si>
  <si>
    <t>BB787</t>
  </si>
  <si>
    <t>BB791</t>
  </si>
  <si>
    <t>BB773</t>
  </si>
  <si>
    <t>BB781</t>
  </si>
  <si>
    <t>BB777</t>
  </si>
  <si>
    <t>BB785</t>
  </si>
  <si>
    <t>BB789</t>
  </si>
  <si>
    <t>BB793</t>
  </si>
  <si>
    <t>BB795</t>
  </si>
  <si>
    <t>BB580</t>
  </si>
  <si>
    <t>BB581</t>
  </si>
  <si>
    <t>BB582</t>
  </si>
  <si>
    <t>BB583</t>
  </si>
  <si>
    <t>BB584</t>
  </si>
  <si>
    <t>BB587</t>
  </si>
  <si>
    <t>BB586</t>
  </si>
  <si>
    <t>BB588</t>
  </si>
  <si>
    <t>BB589</t>
  </si>
  <si>
    <t>BB590</t>
  </si>
  <si>
    <t>BB591</t>
  </si>
  <si>
    <t>BB592</t>
  </si>
  <si>
    <t>BB596</t>
  </si>
  <si>
    <t>BB597</t>
  </si>
  <si>
    <t>BB598</t>
  </si>
  <si>
    <t>BB599</t>
  </si>
  <si>
    <t>BB600</t>
  </si>
  <si>
    <t>BB601</t>
  </si>
  <si>
    <t>BB603</t>
  </si>
  <si>
    <t>BB605</t>
  </si>
  <si>
    <t>BB606</t>
  </si>
  <si>
    <t>BB607</t>
  </si>
  <si>
    <t>BB608</t>
  </si>
  <si>
    <t>BB609</t>
  </si>
  <si>
    <t>BB610</t>
  </si>
  <si>
    <t>BB611</t>
  </si>
  <si>
    <t>BB613</t>
  </si>
  <si>
    <t>BB614</t>
  </si>
  <si>
    <t>BB615</t>
  </si>
  <si>
    <t>BB616</t>
  </si>
  <si>
    <t>BB629</t>
  </si>
  <si>
    <t>BB630</t>
  </si>
  <si>
    <t>BB626</t>
  </si>
  <si>
    <t>BB627</t>
  </si>
  <si>
    <t>BB703</t>
  </si>
  <si>
    <t>BB635</t>
  </si>
  <si>
    <t>BB661</t>
  </si>
  <si>
    <t>BB658</t>
  </si>
  <si>
    <t>BB655</t>
  </si>
  <si>
    <t>BB653</t>
  </si>
  <si>
    <t>BB640</t>
  </si>
  <si>
    <t>BB641</t>
  </si>
  <si>
    <t>BB799</t>
  </si>
  <si>
    <t>BB797</t>
  </si>
  <si>
    <t>BB647</t>
  </si>
  <si>
    <t>BB648</t>
  </si>
  <si>
    <t>BB100</t>
  </si>
  <si>
    <t>BB101</t>
  </si>
  <si>
    <t>BB102</t>
  </si>
  <si>
    <t>BB103</t>
  </si>
  <si>
    <t>BB572</t>
  </si>
  <si>
    <t>BB899</t>
  </si>
  <si>
    <t>BB900</t>
  </si>
  <si>
    <t>BB901</t>
  </si>
  <si>
    <t>BB902</t>
  </si>
  <si>
    <t>BB903</t>
  </si>
  <si>
    <t>BB904</t>
  </si>
  <si>
    <t>BB905</t>
  </si>
  <si>
    <t>BB906</t>
  </si>
  <si>
    <t>BB907</t>
  </si>
  <si>
    <t>BB908</t>
  </si>
  <si>
    <t>BB837</t>
  </si>
  <si>
    <t>BB838</t>
  </si>
  <si>
    <t>BB839</t>
  </si>
  <si>
    <t>BB84</t>
  </si>
  <si>
    <t>BB840</t>
  </si>
  <si>
    <t>BB841</t>
  </si>
  <si>
    <t>BB842</t>
  </si>
  <si>
    <t>BB843</t>
  </si>
  <si>
    <t>BB844</t>
  </si>
  <si>
    <t>BB845</t>
  </si>
  <si>
    <t>BB846</t>
  </si>
  <si>
    <t>BB668</t>
  </si>
  <si>
    <t>BB909</t>
  </si>
  <si>
    <t>BB910</t>
  </si>
  <si>
    <t>BB911</t>
  </si>
  <si>
    <t>BB912</t>
  </si>
  <si>
    <t>BB913</t>
  </si>
  <si>
    <t>BB914</t>
  </si>
  <si>
    <t>BB915</t>
  </si>
  <si>
    <t>BB916</t>
  </si>
  <si>
    <t>BB917</t>
  </si>
  <si>
    <t>BB918</t>
  </si>
  <si>
    <t>BB919</t>
  </si>
  <si>
    <t>BB920</t>
  </si>
  <si>
    <t>BB921</t>
  </si>
  <si>
    <t>BB922</t>
  </si>
  <si>
    <t>BB923</t>
  </si>
  <si>
    <t>BB924</t>
  </si>
  <si>
    <t>BB925</t>
  </si>
  <si>
    <t>BB926</t>
  </si>
  <si>
    <t>BB927</t>
  </si>
  <si>
    <t>BB928</t>
  </si>
  <si>
    <t>BB929</t>
  </si>
  <si>
    <t>BB930</t>
  </si>
  <si>
    <t>NX01</t>
  </si>
  <si>
    <t>NX02</t>
  </si>
  <si>
    <t>NX03</t>
  </si>
  <si>
    <t>NX04</t>
  </si>
  <si>
    <t>NX05</t>
  </si>
  <si>
    <t>NX06</t>
  </si>
  <si>
    <t>NX07</t>
  </si>
  <si>
    <t>NX08</t>
  </si>
  <si>
    <t>NX09</t>
  </si>
  <si>
    <t>NX10</t>
  </si>
  <si>
    <t>NX11</t>
  </si>
  <si>
    <t>NX12</t>
  </si>
  <si>
    <t>NX13</t>
  </si>
  <si>
    <t>NX14</t>
  </si>
  <si>
    <t>NX15</t>
  </si>
  <si>
    <t>NX16</t>
  </si>
  <si>
    <t>NX17</t>
  </si>
  <si>
    <t>AA38</t>
  </si>
  <si>
    <t>AA48</t>
  </si>
  <si>
    <t>AA42</t>
  </si>
  <si>
    <t>AA43</t>
  </si>
  <si>
    <t>AA47</t>
  </si>
  <si>
    <t>AD1</t>
  </si>
  <si>
    <t>AD2</t>
  </si>
  <si>
    <t>AD3</t>
  </si>
  <si>
    <t>AD4</t>
  </si>
  <si>
    <t>AD5</t>
  </si>
  <si>
    <t>AD6</t>
  </si>
  <si>
    <t>AD7</t>
  </si>
  <si>
    <t>AD8</t>
  </si>
  <si>
    <t>A13</t>
  </si>
  <si>
    <t>H18</t>
  </si>
  <si>
    <t>H19</t>
  </si>
  <si>
    <t>H20</t>
  </si>
  <si>
    <t>H21</t>
  </si>
  <si>
    <t>H22</t>
  </si>
  <si>
    <t>H23</t>
  </si>
  <si>
    <t>H24</t>
  </si>
  <si>
    <t>H25</t>
  </si>
  <si>
    <t>H26</t>
  </si>
  <si>
    <t>H27</t>
  </si>
  <si>
    <t>H28</t>
  </si>
  <si>
    <t>H29</t>
  </si>
  <si>
    <t>H39</t>
  </si>
  <si>
    <t>H31</t>
  </si>
  <si>
    <t>H32</t>
  </si>
  <si>
    <t>H33</t>
  </si>
  <si>
    <t>H34</t>
  </si>
  <si>
    <t>H35</t>
  </si>
  <si>
    <t>H36</t>
  </si>
  <si>
    <t>H37</t>
  </si>
  <si>
    <t>H38</t>
  </si>
  <si>
    <t>rollo</t>
  </si>
  <si>
    <t>lt</t>
  </si>
  <si>
    <t>juego</t>
  </si>
  <si>
    <t>caneca</t>
  </si>
  <si>
    <t>bul</t>
  </si>
  <si>
    <t>lb</t>
  </si>
  <si>
    <t>Día</t>
  </si>
  <si>
    <t>Un</t>
  </si>
  <si>
    <t>Gl</t>
  </si>
  <si>
    <t>M2</t>
  </si>
  <si>
    <t>M3</t>
  </si>
  <si>
    <t>M01</t>
  </si>
  <si>
    <t>M02</t>
  </si>
  <si>
    <t>M19</t>
  </si>
  <si>
    <t>M23</t>
  </si>
  <si>
    <t>M12</t>
  </si>
  <si>
    <t>M24</t>
  </si>
  <si>
    <t>M14</t>
  </si>
  <si>
    <t>M11</t>
  </si>
  <si>
    <t>M16</t>
  </si>
  <si>
    <t>M21</t>
  </si>
  <si>
    <t>M17</t>
  </si>
  <si>
    <t>M18</t>
  </si>
  <si>
    <t>M22</t>
  </si>
  <si>
    <t>M09</t>
  </si>
  <si>
    <t>M13</t>
  </si>
  <si>
    <t>M26</t>
  </si>
  <si>
    <t>M04</t>
  </si>
  <si>
    <t>M05</t>
  </si>
  <si>
    <t>M15</t>
  </si>
  <si>
    <t>M25</t>
  </si>
  <si>
    <t>M06</t>
  </si>
  <si>
    <t>M20</t>
  </si>
  <si>
    <t>M07</t>
  </si>
  <si>
    <t>M08</t>
  </si>
  <si>
    <t>M75</t>
  </si>
  <si>
    <t>M27</t>
  </si>
  <si>
    <t>M28</t>
  </si>
  <si>
    <t>M29</t>
  </si>
  <si>
    <t>M30</t>
  </si>
  <si>
    <t>M53</t>
  </si>
  <si>
    <t>M31</t>
  </si>
  <si>
    <t>M32</t>
  </si>
  <si>
    <t>M33</t>
  </si>
  <si>
    <t>M34</t>
  </si>
  <si>
    <t>M35</t>
  </si>
  <si>
    <t>M36</t>
  </si>
  <si>
    <t>M37</t>
  </si>
  <si>
    <t>M38</t>
  </si>
  <si>
    <t>M39</t>
  </si>
  <si>
    <t>M40</t>
  </si>
  <si>
    <t>M41</t>
  </si>
  <si>
    <t>M42</t>
  </si>
  <si>
    <t>M43</t>
  </si>
  <si>
    <t>M44</t>
  </si>
  <si>
    <t>M45</t>
  </si>
  <si>
    <t>M46</t>
  </si>
  <si>
    <t>M47</t>
  </si>
  <si>
    <t>M48</t>
  </si>
  <si>
    <t>M49</t>
  </si>
  <si>
    <t>M50</t>
  </si>
  <si>
    <t>M51</t>
  </si>
  <si>
    <t>M52</t>
  </si>
  <si>
    <t>M54</t>
  </si>
  <si>
    <t>M55</t>
  </si>
  <si>
    <t>M56</t>
  </si>
  <si>
    <t>M57</t>
  </si>
  <si>
    <t>M58</t>
  </si>
  <si>
    <t>M59</t>
  </si>
  <si>
    <t>M60</t>
  </si>
  <si>
    <t>M61</t>
  </si>
  <si>
    <t>M62</t>
  </si>
  <si>
    <t>M63</t>
  </si>
  <si>
    <t>M65</t>
  </si>
  <si>
    <t>M66</t>
  </si>
  <si>
    <t>M68</t>
  </si>
  <si>
    <t>M69</t>
  </si>
  <si>
    <t>M70</t>
  </si>
  <si>
    <t>M71</t>
  </si>
  <si>
    <t>M72</t>
  </si>
  <si>
    <t>M73</t>
  </si>
  <si>
    <t>M74</t>
  </si>
  <si>
    <t>M76</t>
  </si>
  <si>
    <t>M77</t>
  </si>
  <si>
    <t>M78</t>
  </si>
  <si>
    <t>M79</t>
  </si>
  <si>
    <t>M80</t>
  </si>
  <si>
    <t>M81</t>
  </si>
  <si>
    <t>M82</t>
  </si>
  <si>
    <t>M83</t>
  </si>
  <si>
    <t>M84</t>
  </si>
  <si>
    <t>M85</t>
  </si>
  <si>
    <t>M86</t>
  </si>
  <si>
    <t>M87</t>
  </si>
  <si>
    <t>M88</t>
  </si>
  <si>
    <t>M89</t>
  </si>
  <si>
    <t>M90</t>
  </si>
  <si>
    <t>M91</t>
  </si>
  <si>
    <t>M92</t>
  </si>
  <si>
    <t>M93</t>
  </si>
  <si>
    <t>M94</t>
  </si>
  <si>
    <t>M95</t>
  </si>
  <si>
    <t>M96</t>
  </si>
  <si>
    <t>P12</t>
  </si>
  <si>
    <t>P11</t>
  </si>
  <si>
    <t>P09</t>
  </si>
  <si>
    <t>P01</t>
  </si>
  <si>
    <t>P16</t>
  </si>
  <si>
    <t>P17</t>
  </si>
  <si>
    <t>P15</t>
  </si>
  <si>
    <t>P02</t>
  </si>
  <si>
    <t>P04</t>
  </si>
  <si>
    <t>P03</t>
  </si>
  <si>
    <t>P10</t>
  </si>
  <si>
    <t>P05</t>
  </si>
  <si>
    <t>P07</t>
  </si>
  <si>
    <t>P13</t>
  </si>
  <si>
    <t>P14</t>
  </si>
  <si>
    <t>P06</t>
  </si>
  <si>
    <t>P08</t>
  </si>
  <si>
    <t>P18</t>
  </si>
  <si>
    <t>P19</t>
  </si>
  <si>
    <t>P20</t>
  </si>
  <si>
    <t>P21</t>
  </si>
  <si>
    <t>P22</t>
  </si>
  <si>
    <t>P23</t>
  </si>
  <si>
    <t>P24</t>
  </si>
  <si>
    <t>P25</t>
  </si>
  <si>
    <t>E1</t>
  </si>
  <si>
    <t>E2</t>
  </si>
  <si>
    <t>E3</t>
  </si>
  <si>
    <t>E4</t>
  </si>
  <si>
    <t>E5</t>
  </si>
  <si>
    <t>E6</t>
  </si>
  <si>
    <t>E7</t>
  </si>
  <si>
    <t>E8</t>
  </si>
  <si>
    <t>E9</t>
  </si>
  <si>
    <t>AA39</t>
  </si>
  <si>
    <t>AA41</t>
  </si>
  <si>
    <t>M10</t>
  </si>
  <si>
    <t>M03</t>
  </si>
  <si>
    <t>Mano de Obra BB - Instalaciones</t>
  </si>
  <si>
    <t>Mano de Obra CC - Pintura</t>
  </si>
  <si>
    <t>Mano de Obra DD - Carpinteria</t>
  </si>
  <si>
    <t>Mano de Obra EE - Muros Secos</t>
  </si>
  <si>
    <t>Mano de Obra FF - Instalaciones Electricas Internas</t>
  </si>
  <si>
    <t>Mano de Obra GG - Instalaciones Alumbrado Publico</t>
  </si>
  <si>
    <t>Mano de Obra AA - Albanileria</t>
  </si>
  <si>
    <t>Ayudante AA</t>
  </si>
  <si>
    <t>Oficial AA</t>
  </si>
  <si>
    <t>Oficial BB</t>
  </si>
  <si>
    <t>Ayudante BB</t>
  </si>
  <si>
    <t>Oficial CC</t>
  </si>
  <si>
    <t>Ayudante DD</t>
  </si>
  <si>
    <t>Ayudante CC</t>
  </si>
  <si>
    <t>Oficial DD</t>
  </si>
  <si>
    <t>Oficial EE</t>
  </si>
  <si>
    <t>Ayudante EE</t>
  </si>
  <si>
    <t>Oficial FF</t>
  </si>
  <si>
    <t>Ayudante FF</t>
  </si>
  <si>
    <t>Oficial GG</t>
  </si>
  <si>
    <t>Ayudante GG</t>
  </si>
  <si>
    <t>OFICIAL AA (Albañileria)</t>
  </si>
  <si>
    <t>OFICIAL BB (Instalaciones)</t>
  </si>
  <si>
    <t>OFICIAL CC (Pintura)</t>
  </si>
  <si>
    <t>OFICIAL DD (Carpinteria)</t>
  </si>
  <si>
    <t>OFICIAL EE (Dry Wall)</t>
  </si>
  <si>
    <t>OFICIAL FF (Electricas)</t>
  </si>
  <si>
    <t>OFICIAL GG (Alumbrado Publico)</t>
  </si>
  <si>
    <t>AYUDANTE AA (Albañileria)</t>
  </si>
  <si>
    <t>AYUDANTE BB (Instalaciones)</t>
  </si>
  <si>
    <t>AYUDANTE DD (Carpinteria)</t>
  </si>
  <si>
    <t>AYUDANTE EE (Dry Wall)</t>
  </si>
  <si>
    <t>AYUDANTE FF (Electricas)</t>
  </si>
  <si>
    <t>CUADRILLA AA TIPO 1 (1 OFICIAL + 1 AYUDANTE) (Albañileria)</t>
  </si>
  <si>
    <t>CUADRILLA BB TIPO 1 (1 OFICIAL + 1 AYUDANTE) (Instalaciones)</t>
  </si>
  <si>
    <t>CUADRILLA CC TIPO 1 (1 OFICIAL + 1 AYUDANTE) (Pintura)</t>
  </si>
  <si>
    <t>CUADRILLA DD TIPO 1 (1 OFICIAL + 1 AYUDANTE) (Carpinteria)</t>
  </si>
  <si>
    <t>CUADRILLA EE TIPO 1 (1 OFICIAL + 1 AYUDANTE) (Dry Wall)</t>
  </si>
  <si>
    <t>CUADRILLA FF TIPO 1 (1 OFICIAL + 1 AYUDANTE) (Electricas)</t>
  </si>
  <si>
    <t>CUADRILLA GG TIPO 1 (1 OFICIAL + 1 AYUDANTE) (Alumbrado Publico)</t>
  </si>
  <si>
    <t>CUADRILLA AA TIPO 2 (1 OFICIAL + 2 AYUDANTE) (Albañileria)</t>
  </si>
  <si>
    <t>CUADRILLA BB TIPO 2 (1 OFICIAL + 2 AYUDANTE) (Instalaciones)</t>
  </si>
  <si>
    <t>CUADRILLA CC TIPO 2 (1 OFICIAL + 2 AYUDANTE) (Pintura)</t>
  </si>
  <si>
    <t>CUADRILLA DD TIPO 2 (1 OFICIAL + 2 AYUDANTE) (Carpinteria)</t>
  </si>
  <si>
    <t>CUADRILLA EE TIPO 2 (1 OFICIAL + 2 AYUDANTE) (Dry Wall)</t>
  </si>
  <si>
    <t>CUADRILLA FF TIPO 2 (1 OFICIAL + 2 AYUDANTE) (Electricas)</t>
  </si>
  <si>
    <t>CUADRILLA GG TIPO 2 (1 OFICIAL + 2 AYUDANTE) (Alumbrado Publico)</t>
  </si>
  <si>
    <t>CUADRILLA AA TIPO 3 (1 OFICIAL + 3 AYUDANTE) (Albañileria)</t>
  </si>
  <si>
    <t>CUADRILLA BB TIPO 3 (1 OFICIAL + 3 AYUDANTE) (Instalaciones)</t>
  </si>
  <si>
    <t>CUADRILLA CC TIPO 3 (1 OFICIAL + 3 AYUDANTE) (Pintura)</t>
  </si>
  <si>
    <t>CUADRILLA DD TIPO 3 (1 OFICIAL + 3 AYUDANTE) (Carpinteria)</t>
  </si>
  <si>
    <t>CUADRILLA EE TIPO 3 (1 OFICIAL + 3 AYUDANTE) (Dry Wall)</t>
  </si>
  <si>
    <t>CUADRILLA FF TIPO 3 (1 OFICIAL + 3 AYUDANTE) (Electricas)</t>
  </si>
  <si>
    <t>CUADRILLA GG TIPO 3 (1 OFICIAL + 3 AYUDANTE) (Alumbrado Publico)</t>
  </si>
  <si>
    <t>CUADRILLA AA TIPO 4 (1 OFICIAL + 4 AYUDANTE) (Albañileria)</t>
  </si>
  <si>
    <t>CUADRILLA BB TIPO 4 (1 OFICIAL + 4 AYUDANTE) (Instalaciones)</t>
  </si>
  <si>
    <t>CUADRILLA CC TIPO 4 (1 OFICIAL + 4 AYUDANTE) (Pintura)</t>
  </si>
  <si>
    <t>CUADRILLA DD TIPO 4 (1 OFICIAL + 4 AYUDANTE) (Carpinteria)</t>
  </si>
  <si>
    <t>CUADRILLA EE TIPO 4 (1 OFICIAL + 4 AYUDANTE) (Dry Wall)</t>
  </si>
  <si>
    <t>CUADRILLA FF TIPO 4 (1 OFICIAL + 4 AYUDANTE) (Electricas)</t>
  </si>
  <si>
    <t>CUADRILLA GG TIPO 4 (1 OFICIAL + 4 AYUDANTE) (Alumbrado Publico)</t>
  </si>
  <si>
    <t>CUADRILLA AA TIPO 5 (1 OFICIAL + 5 AYUDANTE) (Albañileria)</t>
  </si>
  <si>
    <t>CUADRILLA BB TIPO 5 (1 OFICIAL + 5 AYUDANTE) (Instalaciones)</t>
  </si>
  <si>
    <t>CUADRILLA CC TIPO 5 (1 OFICIAL + 5 AYUDANTE) (Pintura)</t>
  </si>
  <si>
    <t>CUADRILLA DD TIPO 5 (1 OFICIAL + 5 AYUDANTE) (Carpinteria)</t>
  </si>
  <si>
    <t>CUADRILLA EE TIPO 5 (1 OFICIAL + 5 AYUDANTE) (Dry Wall)</t>
  </si>
  <si>
    <t>CUADRILLA FF TIPO 5 (1 OFICIAL + 5 AYUDANTE) (Electricas)</t>
  </si>
  <si>
    <t>CUADRILLA GG TIPO 5 (1 OFICIAL + 5 AYUDANTE) (Alumbrado Publico)</t>
  </si>
  <si>
    <t>CUADRILLA AA TIPO 6 (1 OFICIAL + 6 AYUDANTE) (Albañileria)</t>
  </si>
  <si>
    <t>CUADRILLA BB TIPO 6 (1 OFICIAL + 6 AYUDANTE) (Instalaciones)</t>
  </si>
  <si>
    <t>CUADRILLA CC TIPO 6 (1 OFICIAL + 6 AYUDANTE) (Pintura)</t>
  </si>
  <si>
    <t>CUADRILLA DD TIPO 6 (1 OFICIAL + 6 AYUDANTE) (Carpinteria)</t>
  </si>
  <si>
    <t>CUADRILLA EE TIPO 6 (1 OFICIAL + 6 AYUDANTE) (Dry Wall)</t>
  </si>
  <si>
    <t>CUADRILLA FF TIPO 6 (1 OFICIAL + 6 AYUDANTE) (Electricas)</t>
  </si>
  <si>
    <t>CUADRILLA GG TIPO 6 (1 OFICIAL + 6 AYUDANTE) (Alumbrado Publico)</t>
  </si>
  <si>
    <t>I03</t>
  </si>
  <si>
    <t>I65</t>
  </si>
  <si>
    <t>I66</t>
  </si>
  <si>
    <t>I67</t>
  </si>
  <si>
    <t>I68</t>
  </si>
  <si>
    <t>I69</t>
  </si>
  <si>
    <t>I70</t>
  </si>
  <si>
    <t>I71</t>
  </si>
  <si>
    <t>I72</t>
  </si>
  <si>
    <t>I73</t>
  </si>
  <si>
    <t>I74</t>
  </si>
  <si>
    <t>I75</t>
  </si>
  <si>
    <t>I76</t>
  </si>
  <si>
    <t>I77</t>
  </si>
  <si>
    <t>I78</t>
  </si>
  <si>
    <t>I04</t>
  </si>
  <si>
    <t>I05</t>
  </si>
  <si>
    <t>I06</t>
  </si>
  <si>
    <t>I07</t>
  </si>
  <si>
    <t>I08</t>
  </si>
  <si>
    <t>I19</t>
  </si>
  <si>
    <t>I30</t>
  </si>
  <si>
    <t>I31</t>
  </si>
  <si>
    <t>I32</t>
  </si>
  <si>
    <t>I33</t>
  </si>
  <si>
    <t>I34</t>
  </si>
  <si>
    <t>I35</t>
  </si>
  <si>
    <t>I36</t>
  </si>
  <si>
    <t>I37</t>
  </si>
  <si>
    <t>I38</t>
  </si>
  <si>
    <t>I39</t>
  </si>
  <si>
    <t>I40</t>
  </si>
  <si>
    <t>I41</t>
  </si>
  <si>
    <t>I42</t>
  </si>
  <si>
    <t>I43</t>
  </si>
  <si>
    <t>I44</t>
  </si>
  <si>
    <t>I45</t>
  </si>
  <si>
    <t>I46</t>
  </si>
  <si>
    <t>I47</t>
  </si>
  <si>
    <t>I48</t>
  </si>
  <si>
    <t>I49</t>
  </si>
  <si>
    <t>I50</t>
  </si>
  <si>
    <t>I51</t>
  </si>
  <si>
    <t>I52</t>
  </si>
  <si>
    <t>I53</t>
  </si>
  <si>
    <t>I54</t>
  </si>
  <si>
    <t>I55</t>
  </si>
  <si>
    <t>I56</t>
  </si>
  <si>
    <t>I57</t>
  </si>
  <si>
    <t>I58</t>
  </si>
  <si>
    <t>I59</t>
  </si>
  <si>
    <t>I60</t>
  </si>
  <si>
    <t>I61</t>
  </si>
  <si>
    <t>I62</t>
  </si>
  <si>
    <t>I63</t>
  </si>
  <si>
    <t>I64</t>
  </si>
  <si>
    <t>AYUDANTE GG (Electricas)</t>
  </si>
  <si>
    <t>I26</t>
  </si>
  <si>
    <t>ACARREO INTERNO</t>
  </si>
  <si>
    <t>COMISION TOPOGRAFICA PERMANENTE ( INCLUYE TOPOGRAFO, CADENERO Y EQUIPO TOPOGRAFICO (ESTACIÓN Y NIVEL)).</t>
  </si>
  <si>
    <t>COMISION TOPOGRAFICA (INCLUYE TOPOGRAFO, CADENERO Y EQUIPO TOPOGRAFÍA (ESTACIÓN Y NIVEL)).</t>
  </si>
  <si>
    <t>CONTROL DE AGUAS</t>
  </si>
  <si>
    <t>ENTIBADO</t>
  </si>
  <si>
    <t>CURADO DEL CONCRETO</t>
  </si>
  <si>
    <t>MANEJO TUBERIA PVC CORRUGADA 6  U.C</t>
  </si>
  <si>
    <t>MANEJO TUBERIA PVC CORRUGADA 8 U.C</t>
  </si>
  <si>
    <t>MANEJO TUBERIA PVC CORRUGADA 10 U.C</t>
  </si>
  <si>
    <t>MANEJO DE TUBERIA  PVC CORRUGADA 12 U.C</t>
  </si>
  <si>
    <t>MANEJO DE TUBERIA PVC CORRUGADA 14 U.C</t>
  </si>
  <si>
    <t xml:space="preserve">MANEJO DE TUBERIA PVC CORRUGADA 16 U.C </t>
  </si>
  <si>
    <t>MANEJO DE TUBERIA PVC CORRUGADA 18 U.C</t>
  </si>
  <si>
    <t>MANEJO DE TUBERIA PVC CORRUGADA 20 U.C</t>
  </si>
  <si>
    <t>MANEJO DE TUBERIA PVC  PERFILADA  30 U.C</t>
  </si>
  <si>
    <t>MANEJO DE TUBERIA PVC PERFILADA 42 U.C</t>
  </si>
  <si>
    <t>MANEJO SILLETA PVC CORRUGADA DE 250X160 M.M</t>
  </si>
  <si>
    <t>MANEJO SILLETA PVC CORRUGADA DE 355X160 M.M</t>
  </si>
  <si>
    <t>MANEJO SILLETA PVC CORRUGADA DE 400X160 M.M</t>
  </si>
  <si>
    <t>MANEJO SILLETA PVC CORRUGADA DE 450X160 M.M</t>
  </si>
  <si>
    <t>MANEJO SILLETA PVC CORRUGADA DE 500X160 M.M</t>
  </si>
  <si>
    <t>MANEJO TUBERIA PVC UNION MECANICA RDE 21 DE 4"</t>
  </si>
  <si>
    <t>MANEJO TUBERIA PVC UNION MECANICA RDE 21 DE 8"</t>
  </si>
  <si>
    <t>MANEJO TUBERIA PVC UNION MECANICA RDE 21 DE 10"</t>
  </si>
  <si>
    <t>MANEJO TUBERIA PVC UNION MECANICA RDE 21 DE 12"</t>
  </si>
  <si>
    <t>MANEJO TUBERIA PVC UNION MECANICA RDE 21 DE 14"</t>
  </si>
  <si>
    <t>MANEJO TUBERIA PVC UNION MECANICA RDE 21 DE 16"</t>
  </si>
  <si>
    <t>MANEJO TUBERIA PVC BIAXIAL PR 200 DE 3"</t>
  </si>
  <si>
    <t>MANEJO TUBERIA PVC BIAXIAL PR 200 DE 4"</t>
  </si>
  <si>
    <t>MANEJO TUBERIA PVC BIAXIAL PR 200 DE 6"</t>
  </si>
  <si>
    <t>MANEJO TUBERIA PVC BIAXIAL PR 200 DE 8"</t>
  </si>
  <si>
    <t>MANEJO TUBERIA PVC BIAXIAL PR 200 DE 10"</t>
  </si>
  <si>
    <t>MANEJO TUBERIA PVC BIAXIAL PR 200 DE 12"</t>
  </si>
  <si>
    <t>MANEJO TUBERIA PVC BIAXIAL PR 200 DE 14"</t>
  </si>
  <si>
    <t>MANEJO TUBERIA PVC BIAXIAL PR 200 DE 16"</t>
  </si>
  <si>
    <t>MANEJO TUBERIA PVC BIAXIAL PR 200 DE 18"</t>
  </si>
  <si>
    <t>MANEJO TUBERIA POLIETILENO PE 100 DE 355 MM</t>
  </si>
  <si>
    <t>MANEJO TUBERIA POLIETILENO  250 MM</t>
  </si>
  <si>
    <t>MANEJO TUBERIA POLIETILENO  90 MM</t>
  </si>
  <si>
    <t>MANEJO TUBERIA POLIETILENO  75 MM</t>
  </si>
  <si>
    <t>MANEJO TUBERIA POLIETILENO  63 MM</t>
  </si>
  <si>
    <t>MANEJO DE VALVULA HF DE 6"</t>
  </si>
  <si>
    <t>MANEJO DE VALVULA HF DE 4"</t>
  </si>
  <si>
    <t>MANEJO DE VALVULA HF DE 3"</t>
  </si>
  <si>
    <t>MANEJO DE VALVULA HF DE 8" BRIDADA</t>
  </si>
  <si>
    <t>MANEJO DE VALVULA HF DE 6" BRIDADA</t>
  </si>
  <si>
    <t>MANEJO DE VALVULA HF DE 4" BRIDADA</t>
  </si>
  <si>
    <t>MANEJO DE VALVULA HF DE 3"BRIDADA</t>
  </si>
  <si>
    <t>MANEJO DE VALVULA HF DE 2" BRIDADA</t>
  </si>
  <si>
    <t>MANEJO HIDRANTE BRIDADO HF TIPO TRÁFICO DE 4"</t>
  </si>
  <si>
    <t xml:space="preserve">MANEJO HIDRANTE BRIDADO HF TIPO MILÁN DE 3" </t>
  </si>
  <si>
    <t>MANEJO TAPA PORTAVÁLVULA HD</t>
  </si>
  <si>
    <t>MANEJO CAJA RECTANGULAR HF CON LOGOTIPO DE AGUAS DE MZALES</t>
  </si>
  <si>
    <t>I09</t>
  </si>
  <si>
    <t>I10</t>
  </si>
  <si>
    <t>I23</t>
  </si>
  <si>
    <t>I24</t>
  </si>
  <si>
    <t>I28</t>
  </si>
  <si>
    <t>S245</t>
  </si>
  <si>
    <t>S246</t>
  </si>
  <si>
    <t>S247</t>
  </si>
  <si>
    <t>S248</t>
  </si>
  <si>
    <t>S249</t>
  </si>
  <si>
    <t>S250</t>
  </si>
  <si>
    <t>S251</t>
  </si>
  <si>
    <t>S252</t>
  </si>
  <si>
    <t>S253</t>
  </si>
  <si>
    <t>S254</t>
  </si>
  <si>
    <t>S255</t>
  </si>
  <si>
    <t>S255A</t>
  </si>
  <si>
    <t>S256</t>
  </si>
  <si>
    <t>S257</t>
  </si>
  <si>
    <t>S258</t>
  </si>
  <si>
    <t>S259</t>
  </si>
  <si>
    <t>S260</t>
  </si>
  <si>
    <t>S261</t>
  </si>
  <si>
    <t>S262</t>
  </si>
  <si>
    <t>S263</t>
  </si>
  <si>
    <t>S264</t>
  </si>
  <si>
    <t>S265</t>
  </si>
  <si>
    <t>S266</t>
  </si>
  <si>
    <t>S267</t>
  </si>
  <si>
    <t>S268</t>
  </si>
  <si>
    <t>S269</t>
  </si>
  <si>
    <t>S270</t>
  </si>
  <si>
    <t>S271</t>
  </si>
  <si>
    <t>S272</t>
  </si>
  <si>
    <t>S273</t>
  </si>
  <si>
    <t>S274</t>
  </si>
  <si>
    <t>S275</t>
  </si>
  <si>
    <t>S276</t>
  </si>
  <si>
    <t>S277</t>
  </si>
  <si>
    <t>S278</t>
  </si>
  <si>
    <t>S279</t>
  </si>
  <si>
    <t>S280</t>
  </si>
  <si>
    <t>S281</t>
  </si>
  <si>
    <t>S282</t>
  </si>
  <si>
    <t>S283</t>
  </si>
  <si>
    <t>S284</t>
  </si>
  <si>
    <t>S285</t>
  </si>
  <si>
    <t>S286</t>
  </si>
  <si>
    <t>S287</t>
  </si>
  <si>
    <t>S288</t>
  </si>
  <si>
    <t>S289</t>
  </si>
  <si>
    <t>S290</t>
  </si>
  <si>
    <t>SUB BASE GRANULAR CLASE B NORMA INVIAS</t>
  </si>
  <si>
    <t>Contribución especial</t>
  </si>
  <si>
    <t>Estampilla pro-deporte</t>
  </si>
  <si>
    <t>IVA/ UTILIDAD</t>
  </si>
  <si>
    <t xml:space="preserve">MUNICIPIO DE BURITICA-ANTIOQUIA </t>
  </si>
  <si>
    <t>VIBRADOR GASOLINA</t>
  </si>
  <si>
    <t>Excavacion necesaria para la poceta</t>
  </si>
  <si>
    <t>Excavacion necesaria para la tuberia</t>
  </si>
  <si>
    <t>Excavacion necesaria para el cabezal y el desague</t>
  </si>
  <si>
    <t>Concreto de 3.000 PSI (210 Kg/cm2) para estructuras (pocetas, aletas de drenaje y solera)</t>
  </si>
  <si>
    <t>Concreto de 3.000 PSI necesario para construir las pocetas</t>
  </si>
  <si>
    <t>Concreto de 3.000 PSI necesario para las aletas de drenaje</t>
  </si>
  <si>
    <t>Concreto de 3.000 PSI necesario para la solera del alcantarillado</t>
  </si>
  <si>
    <t>Solado para cimentar la tuberia de conducto</t>
  </si>
  <si>
    <t>Solado de Limpieza espesor 0.10 m</t>
  </si>
  <si>
    <t>Concreto ciclopeo necesario para construir el muro cabezal</t>
  </si>
  <si>
    <t>SISO</t>
  </si>
  <si>
    <t>Acero 1/2"</t>
  </si>
  <si>
    <t>Acero 3/8"</t>
  </si>
  <si>
    <t>L</t>
  </si>
  <si>
    <t>GLOBAL</t>
  </si>
  <si>
    <t xml:space="preserve">SECRETARÍA DE PLANEACIÓN Y DESARROLLO TERRITORIAL BURITICA </t>
  </si>
  <si>
    <t>CONSTRUCCIÓN DE 500 M DE PLACA HUELLA EN EL SECTOR LA ENCALICHADA DEL MUNICIPIO DE BURITICÁ, SUBREGIÓN OCCIDENTE DEL DEPARTAMENTO DE ANTIOQUIA</t>
  </si>
  <si>
    <t xml:space="preserve"> OFICIAL </t>
  </si>
  <si>
    <t>OFICIAL</t>
  </si>
  <si>
    <t>RETROEXCAVADORA LLANTAS</t>
  </si>
  <si>
    <t>CANTIDADES DE OBRA VEREDA TABACAL</t>
  </si>
  <si>
    <t>Viviendas tabacal</t>
  </si>
  <si>
    <t>Viviendas colegio</t>
  </si>
  <si>
    <t>Viviendas parte posterior</t>
  </si>
  <si>
    <t>Viviendas calle bajando por el parque</t>
  </si>
  <si>
    <t>Instalacion de acometida de alcantarillado en 6", incluye silla de empalme y  3 m de tuberia de 6" y todo lo demas necesario para su correcta instalacion</t>
  </si>
  <si>
    <t>COSNTRUCCION DE DISIPADOR Y MEJORAMIENTO DE VIVIENDAS EN SECTOR SABANITAS, MUNICIPIO DE BURITICÁ, ANTIOQUIA</t>
  </si>
  <si>
    <t>Excavación manual a cielo abierto material comun/conglomerado 0.0 a 3.0 metros</t>
  </si>
  <si>
    <t>acero de refurezo</t>
  </si>
  <si>
    <t>acero de refurzo</t>
  </si>
  <si>
    <t>acero de refuerzo</t>
  </si>
  <si>
    <t>2.12</t>
  </si>
  <si>
    <t>Pasamanos Metalico</t>
  </si>
  <si>
    <t xml:space="preserve">SECTOR AGUILAR
</t>
  </si>
  <si>
    <t>Obras complementarias</t>
  </si>
  <si>
    <t>gl</t>
  </si>
  <si>
    <t>OBRAS COMPLEMENTARIAS</t>
  </si>
  <si>
    <t>GL</t>
  </si>
  <si>
    <t>UNID</t>
  </si>
  <si>
    <t>Tapa en concreto con herraje</t>
  </si>
  <si>
    <t>TAPAS PARA REGISTRO</t>
  </si>
  <si>
    <t>Revoque de tanques</t>
  </si>
  <si>
    <t>mortero</t>
  </si>
  <si>
    <t>Suminstro transporte y colocacion de muro BLOQUE EN CONCRETO</t>
  </si>
  <si>
    <t>2,1,4</t>
  </si>
  <si>
    <t>Actividades hidraulicas</t>
  </si>
  <si>
    <t>Obras hidraulicas</t>
  </si>
  <si>
    <t>TANQUES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</si>
</sst>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5">
    <numFmt numFmtId="44" formatCode="_(&quot;$&quot;* #,##0.00_);_(&quot;$&quot;* \(#,##0.00\);_(&quot;$&quot;* &quot;-&quot;??_);_(@_)"/>
    <numFmt numFmtId="43" formatCode="_(* #,##0.00_);_(* \(#,##0.00\);_(* &quot;-&quot;??_);_(@_)"/>
    <numFmt numFmtId="164" formatCode="_-* #,##0.00_-;\-* #,##0.00_-;_-* &quot;-&quot;??_-;_-@_-"/>
    <numFmt numFmtId="165" formatCode="_(&quot;$&quot;\ * #,##0.00_);_(&quot;$&quot;\ * \(#,##0.00\);_(&quot;$&quot;\ * &quot;-&quot;??_);_(@_)"/>
    <numFmt numFmtId="166" formatCode="[$$-240A]\ #,##0.00"/>
    <numFmt numFmtId="167" formatCode="_ * #,##0.00_ ;_ * \-#,##0.00_ ;_ * &quot;-&quot;??_ ;_ @_ "/>
    <numFmt numFmtId="168" formatCode="_ * #,##0.0_ ;_ * \-#,##0.0_ ;_ * &quot;-&quot;??_ ;_ @_ "/>
    <numFmt numFmtId="169" formatCode="0.0"/>
    <numFmt numFmtId="170" formatCode="_-* #,##0_-;\-* #,##0_-;_-* &quot;-&quot;??_-;_-@_-"/>
    <numFmt numFmtId="171" formatCode="0.0000"/>
    <numFmt numFmtId="172" formatCode="&quot;$&quot;_ * #,##0.00_ ;_ * \-#,##0.00_ ;_ * &quot;-&quot;??_ ;_ @_ "/>
    <numFmt numFmtId="173" formatCode="_(* #,##0.000_);_(* \(#,##0.000\);_(* &quot;-&quot;??_);_(@_)"/>
    <numFmt numFmtId="174" formatCode="#,##0.000"/>
    <numFmt numFmtId="175" formatCode="#,##0\ &quot;€&quot;;[Red]\-#,##0\ &quot;€&quot;"/>
    <numFmt numFmtId="176" formatCode="&quot;$&quot;\ #,##0.00"/>
    <numFmt numFmtId="177" formatCode="_(&quot;CO$&quot;* #,##0.00_);_(&quot;CO$&quot;* \(#,##0.00\);_(&quot;CO$&quot;* &quot;-&quot;??_);_(@_)"/>
    <numFmt numFmtId="178" formatCode="_ [$€-2]\ * #,##0.00_ ;_ [$€-2]\ * \-#,##0.00_ ;_ [$€-2]\ * &quot;-&quot;??_ "/>
    <numFmt numFmtId="179" formatCode="0.000%"/>
    <numFmt numFmtId="180" formatCode="_(&quot;C$&quot;* #,##0.00_);_(&quot;C$&quot;* \(#,##0.00\);_(&quot;C$&quot;* &quot;-&quot;??_);_(@_)"/>
    <numFmt numFmtId="181" formatCode="_ * #,##0.000_ ;_ * \-#,##0.000_ ;_ * &quot;-&quot;??_ ;_ @_ "/>
    <numFmt numFmtId="182" formatCode="_-* #,##0.00\ &quot;€&quot;_-;\-* #,##0.00\ &quot;€&quot;_-;_-* &quot;-&quot;??\ &quot;€&quot;_-;_-@_-"/>
    <numFmt numFmtId="183" formatCode="_-* #,##0.00\ _€_-;\-* #,##0.00\ _€_-;_-* &quot;-&quot;??\ _€_-;_-@_-"/>
    <numFmt numFmtId="184" formatCode="_ &quot;$&quot;\ * #,##0.00_ ;_ &quot;$&quot;\ * \-#,##0.00_ ;_ &quot;$&quot;\ * &quot;-&quot;??_ ;_ @_ "/>
    <numFmt numFmtId="185" formatCode="_ &quot;$&quot;\ * #,##0_ ;_ &quot;$&quot;\ * \-#,##0_ ;_ &quot;$&quot;\ * &quot;-&quot;_ ;_ @_ "/>
    <numFmt numFmtId="186" formatCode="[$$-240A]\ #,##0"/>
  </numFmts>
  <fonts count="34">
    <font>
      <sz val="11"/>
      <color theme="1"/>
      <name val="Calibri"/>
      <family val="2"/>
      <scheme val="minor"/>
    </font>
    <font>
      <sz val="11"/>
      <color indexed="8"/>
      <name val="Calibri"/>
      <family val="2"/>
    </font>
    <font>
      <b/>
      <sz val="14"/>
      <color indexed="8"/>
      <name val="Arial"/>
      <family val="2"/>
    </font>
    <font>
      <b/>
      <sz val="12"/>
      <name val="Arial"/>
      <family val="2"/>
    </font>
    <font>
      <sz val="10"/>
      <name val="Arial"/>
      <family val="2"/>
    </font>
    <font>
      <b/>
      <sz val="10"/>
      <name val="Arial"/>
      <family val="2"/>
    </font>
    <font>
      <b/>
      <sz val="10"/>
      <color theme="1"/>
      <name val="Arial"/>
      <family val="2"/>
    </font>
    <font>
      <sz val="10"/>
      <color theme="1"/>
      <name val="Arial"/>
      <family val="2"/>
    </font>
    <font>
      <sz val="11"/>
      <color theme="1"/>
      <name val="Calibri"/>
      <family val="2"/>
      <scheme val="minor"/>
    </font>
    <font>
      <sz val="11"/>
      <color theme="1"/>
      <name val="Arial"/>
      <family val="2"/>
    </font>
    <font>
      <sz val="12"/>
      <color theme="1"/>
      <name val="Calibri"/>
      <family val="2"/>
      <scheme val="minor"/>
    </font>
    <font>
      <b/>
      <sz val="14"/>
      <color theme="1"/>
      <name val="Arial"/>
      <family val="2"/>
    </font>
    <font>
      <b/>
      <sz val="12"/>
      <color theme="1"/>
      <name val="Arial"/>
      <family val="2"/>
    </font>
    <font>
      <sz val="10"/>
      <color indexed="8"/>
      <name val="MS Sans Serif"/>
      <family val="2"/>
    </font>
    <font>
      <sz val="10"/>
      <color indexed="8"/>
      <name val="Arial"/>
      <family val="2"/>
    </font>
    <font>
      <b/>
      <sz val="10"/>
      <color indexed="8"/>
      <name val="Arial"/>
      <family val="2"/>
    </font>
    <font>
      <sz val="10"/>
      <color rgb="FF000000"/>
      <name val="Times New Roman"/>
      <family val="1"/>
    </font>
    <font>
      <sz val="10"/>
      <color theme="0"/>
      <name val="Arial"/>
      <family val="2"/>
    </font>
    <font>
      <sz val="9"/>
      <color indexed="8"/>
      <name val="Arial"/>
      <family val="2"/>
    </font>
    <font>
      <sz val="11"/>
      <color rgb="FFFF0000"/>
      <name val="Calibri"/>
      <family val="2"/>
      <scheme val="minor"/>
    </font>
    <font>
      <b/>
      <sz val="12"/>
      <color theme="1"/>
      <name val="Arial Narrow"/>
      <family val="2"/>
    </font>
    <font>
      <b/>
      <sz val="10"/>
      <color rgb="FFFF0000"/>
      <name val="Arial"/>
      <family val="2"/>
    </font>
    <font>
      <sz val="10"/>
      <color rgb="FFFF0000"/>
      <name val="Arial"/>
      <family val="2"/>
    </font>
    <font>
      <b/>
      <sz val="10"/>
      <color theme="0"/>
      <name val="Arial"/>
      <family val="2"/>
    </font>
    <font>
      <sz val="11"/>
      <color theme="0"/>
      <name val="Calibri"/>
      <family val="2"/>
      <scheme val="minor"/>
    </font>
    <font>
      <b/>
      <sz val="11"/>
      <color theme="1"/>
      <name val="Calibri"/>
      <family val="2"/>
      <scheme val="minor"/>
    </font>
    <font>
      <sz val="12"/>
      <color theme="1"/>
      <name val="Arial"/>
      <family val="2"/>
    </font>
    <font>
      <sz val="9"/>
      <name val="Arial"/>
      <family val="2"/>
    </font>
    <font>
      <sz val="9"/>
      <color indexed="14"/>
      <name val="Arial"/>
      <family val="2"/>
    </font>
    <font>
      <b/>
      <sz val="11"/>
      <color theme="1"/>
      <name val="Arial"/>
      <family val="2"/>
    </font>
    <font>
      <sz val="12"/>
      <color theme="1"/>
      <name val="Calibri Light"/>
      <family val="2"/>
      <scheme val="major"/>
    </font>
    <font>
      <b/>
      <sz val="12"/>
      <color theme="1"/>
      <name val="Calibri Light"/>
      <family val="2"/>
      <scheme val="major"/>
    </font>
    <font>
      <b/>
      <sz val="14"/>
      <color theme="1"/>
      <name val="Arial Narrow"/>
      <family val="2"/>
    </font>
    <font>
      <sz val="9"/>
      <color theme="1"/>
      <name val="Arial"/>
      <family val="2"/>
    </font>
  </fonts>
  <fills count="14">
    <fill>
      <patternFill patternType="none"/>
    </fill>
    <fill>
      <patternFill patternType="gray125"/>
    </fill>
    <fill>
      <patternFill patternType="solid">
        <fgColor rgb="FFFFFF00"/>
        <bgColor indexed="64"/>
      </patternFill>
    </fill>
    <fill>
      <patternFill patternType="solid">
        <fgColor theme="4" tint="0.79998168889431442"/>
        <bgColor indexed="64"/>
      </patternFill>
    </fill>
    <fill>
      <patternFill patternType="solid">
        <fgColor theme="5" tint="0.79998168889431442"/>
        <bgColor indexed="64"/>
      </patternFill>
    </fill>
    <fill>
      <patternFill patternType="solid">
        <fgColor theme="0"/>
        <bgColor indexed="64"/>
      </patternFill>
    </fill>
    <fill>
      <patternFill patternType="solid">
        <fgColor theme="6" tint="0.79998168889431442"/>
        <bgColor indexed="64"/>
      </patternFill>
    </fill>
    <fill>
      <patternFill patternType="solid">
        <fgColor theme="7" tint="0.79998168889431442"/>
        <bgColor indexed="64"/>
      </patternFill>
    </fill>
    <fill>
      <patternFill patternType="solid">
        <fgColor theme="0" tint="-0.34998626667073579"/>
        <bgColor indexed="64"/>
      </patternFill>
    </fill>
    <fill>
      <patternFill patternType="solid">
        <fgColor theme="0" tint="-0.14999847407452621"/>
        <bgColor indexed="64"/>
      </patternFill>
    </fill>
    <fill>
      <patternFill patternType="solid">
        <fgColor theme="4" tint="-0.499984740745262"/>
        <bgColor indexed="64"/>
      </patternFill>
    </fill>
    <fill>
      <patternFill patternType="solid">
        <fgColor theme="3" tint="0.59999389629810485"/>
        <bgColor indexed="64"/>
      </patternFill>
    </fill>
    <fill>
      <patternFill patternType="solid">
        <fgColor rgb="FF92D050"/>
        <bgColor indexed="64"/>
      </patternFill>
    </fill>
    <fill>
      <patternFill patternType="solid">
        <fgColor theme="5" tint="0.59999389629810485"/>
        <bgColor indexed="64"/>
      </patternFill>
    </fill>
  </fills>
  <borders count="71">
    <border>
      <left/>
      <right/>
      <top/>
      <bottom/>
      <diagonal/>
    </border>
    <border>
      <left/>
      <right/>
      <top/>
      <bottom style="medium">
        <color indexed="64"/>
      </bottom>
      <diagonal/>
    </border>
    <border>
      <left/>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style="thin">
        <color indexed="64"/>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right style="thin">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medium">
        <color indexed="64"/>
      </top>
      <bottom/>
      <diagonal/>
    </border>
    <border>
      <left style="thin">
        <color indexed="64"/>
      </left>
      <right/>
      <top style="medium">
        <color indexed="64"/>
      </top>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top style="medium">
        <color indexed="64"/>
      </top>
      <bottom/>
      <diagonal/>
    </border>
    <border>
      <left/>
      <right style="medium">
        <color indexed="64"/>
      </right>
      <top style="medium">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medium">
        <color indexed="64"/>
      </right>
      <top style="medium">
        <color indexed="64"/>
      </top>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top style="medium">
        <color indexed="64"/>
      </top>
      <bottom style="medium">
        <color indexed="64"/>
      </bottom>
      <diagonal/>
    </border>
    <border>
      <left style="thin">
        <color indexed="64"/>
      </left>
      <right style="thin">
        <color indexed="64"/>
      </right>
      <top style="hair">
        <color indexed="64"/>
      </top>
      <bottom style="hair">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top style="hair">
        <color indexed="64"/>
      </top>
      <bottom style="hair">
        <color indexed="64"/>
      </bottom>
      <diagonal/>
    </border>
    <border>
      <left style="medium">
        <color indexed="64"/>
      </left>
      <right/>
      <top/>
      <bottom style="thin">
        <color indexed="64"/>
      </bottom>
      <diagonal/>
    </border>
    <border>
      <left style="medium">
        <color indexed="64"/>
      </left>
      <right style="medium">
        <color indexed="64"/>
      </right>
      <top style="medium">
        <color indexed="64"/>
      </top>
      <bottom/>
      <diagonal/>
    </border>
    <border>
      <left style="medium">
        <color indexed="64"/>
      </left>
      <right style="thin">
        <color indexed="64"/>
      </right>
      <top style="hair">
        <color indexed="64"/>
      </top>
      <bottom style="hair">
        <color indexed="64"/>
      </bottom>
      <diagonal/>
    </border>
    <border>
      <left style="medium">
        <color indexed="64"/>
      </left>
      <right/>
      <top style="hair">
        <color indexed="64"/>
      </top>
      <bottom style="hair">
        <color indexed="64"/>
      </bottom>
      <diagonal/>
    </border>
    <border>
      <left style="medium">
        <color indexed="64"/>
      </left>
      <right style="thin">
        <color indexed="64"/>
      </right>
      <top style="thin">
        <color indexed="64"/>
      </top>
      <bottom/>
      <diagonal/>
    </border>
    <border>
      <left style="thin">
        <color indexed="64"/>
      </left>
      <right/>
      <top style="medium">
        <color indexed="64"/>
      </top>
      <bottom style="hair">
        <color indexed="64"/>
      </bottom>
      <diagonal/>
    </border>
    <border>
      <left style="thin">
        <color indexed="64"/>
      </left>
      <right/>
      <top style="hair">
        <color indexed="64"/>
      </top>
      <bottom style="medium">
        <color indexed="64"/>
      </bottom>
      <diagonal/>
    </border>
    <border>
      <left style="medium">
        <color indexed="64"/>
      </left>
      <right style="medium">
        <color indexed="64"/>
      </right>
      <top/>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right style="thin">
        <color indexed="64"/>
      </right>
      <top/>
      <bottom/>
      <diagonal/>
    </border>
  </borders>
  <cellStyleXfs count="222">
    <xf numFmtId="0" fontId="0" fillId="0" borderId="0"/>
    <xf numFmtId="0" fontId="1" fillId="0" borderId="0"/>
    <xf numFmtId="0" fontId="4" fillId="0" borderId="0"/>
    <xf numFmtId="0" fontId="4" fillId="0" borderId="0" applyFont="0" applyFill="0" applyBorder="0" applyAlignment="0" applyProtection="0"/>
    <xf numFmtId="0" fontId="4" fillId="0" borderId="0"/>
    <xf numFmtId="0" fontId="4" fillId="0" borderId="0"/>
    <xf numFmtId="0" fontId="4" fillId="0" borderId="0"/>
    <xf numFmtId="0" fontId="4" fillId="0" borderId="0"/>
    <xf numFmtId="43" fontId="8" fillId="0" borderId="0" applyFont="0" applyFill="0" applyBorder="0" applyAlignment="0" applyProtection="0"/>
    <xf numFmtId="9" fontId="8" fillId="0" borderId="0" applyFont="0" applyFill="0" applyBorder="0" applyAlignment="0" applyProtection="0"/>
    <xf numFmtId="0" fontId="4" fillId="0" borderId="0"/>
    <xf numFmtId="43" fontId="8" fillId="0" borderId="0" applyFont="0" applyFill="0" applyBorder="0" applyAlignment="0" applyProtection="0"/>
    <xf numFmtId="9" fontId="8" fillId="0" borderId="0" applyFont="0" applyFill="0" applyBorder="0" applyAlignment="0" applyProtection="0"/>
    <xf numFmtId="164" fontId="4" fillId="0" borderId="0" applyFont="0" applyFill="0" applyBorder="0" applyAlignment="0" applyProtection="0"/>
    <xf numFmtId="165" fontId="8" fillId="0" borderId="0" applyFont="0" applyFill="0" applyBorder="0" applyAlignment="0" applyProtection="0"/>
    <xf numFmtId="0" fontId="8" fillId="0" borderId="0"/>
    <xf numFmtId="167" fontId="4" fillId="0" borderId="0" applyFont="0" applyFill="0" applyBorder="0" applyAlignment="0" applyProtection="0"/>
    <xf numFmtId="165" fontId="4" fillId="0" borderId="0" applyFont="0" applyFill="0" applyBorder="0" applyAlignment="0" applyProtection="0"/>
    <xf numFmtId="169" fontId="4" fillId="0" borderId="0" applyFont="0" applyFill="0" applyBorder="0" applyAlignment="0" applyProtection="0"/>
    <xf numFmtId="0" fontId="4" fillId="0" borderId="0" applyFont="0" applyFill="0" applyBorder="0" applyAlignment="0" applyProtection="0"/>
    <xf numFmtId="175" fontId="4" fillId="0" borderId="0" applyFont="0" applyFill="0" applyBorder="0" applyAlignment="0" applyProtection="0"/>
    <xf numFmtId="175" fontId="4" fillId="0" borderId="0" applyFont="0" applyFill="0" applyBorder="0" applyAlignment="0" applyProtection="0"/>
    <xf numFmtId="43" fontId="8" fillId="0" borderId="0" applyFont="0" applyFill="0" applyBorder="0" applyAlignment="0" applyProtection="0"/>
    <xf numFmtId="0" fontId="10" fillId="0" borderId="0"/>
    <xf numFmtId="0" fontId="4" fillId="0" borderId="0"/>
    <xf numFmtId="177" fontId="10" fillId="0" borderId="0" applyFont="0" applyFill="0" applyBorder="0" applyAlignment="0" applyProtection="0"/>
    <xf numFmtId="9" fontId="10" fillId="0" borderId="0" applyFont="0" applyFill="0" applyBorder="0" applyAlignment="0" applyProtection="0"/>
    <xf numFmtId="43" fontId="10" fillId="0" borderId="0" applyFont="0" applyFill="0" applyBorder="0" applyAlignment="0" applyProtection="0"/>
    <xf numFmtId="0" fontId="8" fillId="0" borderId="0"/>
    <xf numFmtId="0" fontId="4" fillId="0" borderId="0"/>
    <xf numFmtId="0" fontId="8" fillId="0" borderId="0"/>
    <xf numFmtId="178" fontId="4" fillId="0" borderId="0"/>
    <xf numFmtId="178" fontId="8" fillId="0" borderId="0"/>
    <xf numFmtId="9" fontId="4" fillId="0" borderId="0" applyFont="0" applyFill="0" applyBorder="0" applyAlignment="0" applyProtection="0"/>
    <xf numFmtId="165" fontId="13" fillId="0" borderId="0" applyFont="0" applyFill="0" applyBorder="0" applyAlignment="0" applyProtection="0"/>
    <xf numFmtId="178" fontId="8" fillId="0" borderId="0"/>
    <xf numFmtId="43" fontId="13" fillId="0" borderId="0" applyFont="0" applyFill="0" applyBorder="0" applyAlignment="0" applyProtection="0"/>
    <xf numFmtId="43" fontId="1" fillId="0" borderId="0" applyFont="0" applyFill="0" applyBorder="0" applyAlignment="0" applyProtection="0"/>
    <xf numFmtId="0" fontId="8" fillId="0" borderId="0"/>
    <xf numFmtId="9" fontId="8" fillId="0" borderId="0" applyFont="0" applyFill="0" applyBorder="0" applyAlignment="0" applyProtection="0"/>
    <xf numFmtId="0" fontId="8" fillId="0" borderId="0"/>
    <xf numFmtId="0" fontId="16" fillId="0" borderId="0"/>
    <xf numFmtId="0" fontId="16" fillId="0" borderId="0"/>
    <xf numFmtId="0" fontId="8" fillId="0" borderId="0"/>
    <xf numFmtId="43" fontId="8" fillId="0" borderId="0" applyFont="0" applyFill="0" applyBorder="0" applyAlignment="0" applyProtection="0"/>
    <xf numFmtId="0" fontId="1" fillId="0" borderId="0"/>
    <xf numFmtId="0" fontId="4" fillId="0" borderId="0"/>
    <xf numFmtId="0" fontId="4" fillId="0" borderId="0"/>
    <xf numFmtId="167" fontId="4" fillId="0" borderId="0" applyFont="0" applyFill="0" applyBorder="0" applyAlignment="0" applyProtection="0"/>
    <xf numFmtId="178" fontId="8" fillId="0" borderId="0"/>
    <xf numFmtId="9" fontId="4" fillId="0" borderId="0" applyFont="0" applyFill="0" applyBorder="0" applyAlignment="0" applyProtection="0"/>
    <xf numFmtId="165" fontId="13" fillId="0" borderId="0" applyFont="0" applyFill="0" applyBorder="0" applyAlignment="0" applyProtection="0"/>
    <xf numFmtId="43" fontId="13" fillId="0" borderId="0" applyFont="0" applyFill="0" applyBorder="0" applyAlignment="0" applyProtection="0"/>
    <xf numFmtId="9" fontId="13" fillId="0" borderId="0" applyFont="0" applyFill="0" applyBorder="0" applyAlignment="0" applyProtection="0"/>
    <xf numFmtId="9" fontId="4" fillId="0" borderId="0" applyFont="0" applyFill="0" applyBorder="0" applyAlignment="0" applyProtection="0"/>
    <xf numFmtId="165" fontId="8" fillId="0" borderId="0" applyFont="0" applyFill="0" applyBorder="0" applyAlignment="0" applyProtection="0"/>
    <xf numFmtId="43" fontId="1" fillId="0" borderId="0" applyFont="0" applyFill="0" applyBorder="0" applyAlignment="0" applyProtection="0"/>
    <xf numFmtId="0" fontId="4" fillId="0" borderId="0"/>
    <xf numFmtId="9" fontId="4" fillId="0" borderId="0" applyFont="0" applyFill="0" applyBorder="0" applyAlignment="0" applyProtection="0"/>
    <xf numFmtId="180" fontId="4" fillId="0" borderId="0" applyFont="0" applyFill="0" applyBorder="0" applyAlignment="0" applyProtection="0"/>
    <xf numFmtId="9" fontId="8" fillId="0" borderId="0" applyFont="0" applyFill="0" applyBorder="0" applyAlignment="0" applyProtection="0"/>
    <xf numFmtId="44" fontId="8" fillId="0" borderId="0" applyFont="0" applyFill="0" applyBorder="0" applyAlignment="0" applyProtection="0"/>
    <xf numFmtId="0" fontId="13" fillId="0" borderId="0"/>
    <xf numFmtId="0" fontId="4" fillId="0" borderId="0"/>
    <xf numFmtId="0" fontId="4" fillId="0" borderId="0"/>
    <xf numFmtId="183" fontId="4" fillId="0" borderId="0" applyFont="0" applyFill="0" applyBorder="0" applyAlignment="0" applyProtection="0"/>
    <xf numFmtId="182" fontId="4" fillId="0" borderId="0" applyFont="0" applyFill="0" applyBorder="0" applyAlignment="0" applyProtection="0"/>
    <xf numFmtId="182" fontId="4" fillId="0" borderId="0" applyFont="0" applyFill="0" applyBorder="0" applyAlignment="0" applyProtection="0"/>
    <xf numFmtId="182" fontId="4" fillId="0" borderId="0" applyFont="0" applyFill="0" applyBorder="0" applyAlignment="0" applyProtection="0"/>
    <xf numFmtId="182" fontId="4" fillId="0" borderId="0" applyFont="0" applyFill="0" applyBorder="0" applyAlignment="0" applyProtection="0"/>
    <xf numFmtId="182" fontId="4" fillId="0" borderId="0" applyFont="0" applyFill="0" applyBorder="0" applyAlignment="0" applyProtection="0"/>
    <xf numFmtId="182" fontId="4" fillId="0" borderId="0" applyFont="0" applyFill="0" applyBorder="0" applyAlignment="0" applyProtection="0"/>
    <xf numFmtId="183" fontId="4" fillId="0" borderId="0" applyFont="0" applyFill="0" applyBorder="0" applyAlignment="0" applyProtection="0"/>
    <xf numFmtId="183" fontId="4" fillId="0" borderId="0" applyFont="0" applyFill="0" applyBorder="0" applyAlignment="0" applyProtection="0"/>
    <xf numFmtId="183" fontId="4" fillId="0" borderId="0" applyFont="0" applyFill="0" applyBorder="0" applyAlignment="0" applyProtection="0"/>
    <xf numFmtId="183" fontId="4" fillId="0" borderId="0" applyFont="0" applyFill="0" applyBorder="0" applyAlignment="0" applyProtection="0"/>
    <xf numFmtId="164" fontId="8" fillId="0" borderId="0" applyFont="0" applyFill="0" applyBorder="0" applyAlignment="0" applyProtection="0"/>
    <xf numFmtId="164" fontId="8" fillId="0" borderId="0" applyFont="0" applyFill="0" applyBorder="0" applyAlignment="0" applyProtection="0"/>
    <xf numFmtId="164" fontId="4" fillId="0" borderId="0" applyFont="0" applyFill="0" applyBorder="0" applyAlignment="0" applyProtection="0"/>
    <xf numFmtId="167" fontId="4" fillId="0" borderId="0" applyFont="0" applyFill="0" applyBorder="0" applyAlignment="0" applyProtection="0"/>
    <xf numFmtId="183" fontId="4" fillId="0" borderId="0" applyFont="0" applyFill="0" applyBorder="0" applyAlignment="0" applyProtection="0"/>
    <xf numFmtId="183" fontId="4" fillId="0" borderId="0" applyFont="0" applyFill="0" applyBorder="0" applyAlignment="0" applyProtection="0"/>
    <xf numFmtId="164" fontId="4" fillId="0" borderId="0" applyFont="0" applyFill="0" applyBorder="0" applyAlignment="0" applyProtection="0"/>
    <xf numFmtId="167" fontId="4" fillId="0" borderId="0" applyFont="0" applyFill="0" applyBorder="0" applyAlignment="0" applyProtection="0"/>
    <xf numFmtId="164" fontId="4" fillId="0" borderId="0" applyFont="0" applyFill="0" applyBorder="0" applyAlignment="0" applyProtection="0"/>
    <xf numFmtId="183" fontId="4" fillId="0" borderId="0" applyFont="0" applyFill="0" applyBorder="0" applyAlignment="0" applyProtection="0"/>
    <xf numFmtId="183" fontId="4" fillId="0" borderId="0" applyFont="0" applyFill="0" applyBorder="0" applyAlignment="0" applyProtection="0"/>
    <xf numFmtId="182" fontId="4" fillId="0" borderId="0" applyFont="0" applyFill="0" applyBorder="0" applyAlignment="0" applyProtection="0"/>
    <xf numFmtId="185" fontId="4" fillId="0" borderId="0" applyFont="0" applyFill="0" applyBorder="0" applyAlignment="0" applyProtection="0"/>
    <xf numFmtId="18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82" fontId="4" fillId="0" borderId="0" applyFont="0" applyFill="0" applyBorder="0" applyAlignment="0" applyProtection="0"/>
    <xf numFmtId="182" fontId="4" fillId="0" borderId="0" applyFont="0" applyFill="0" applyBorder="0" applyAlignment="0" applyProtection="0"/>
    <xf numFmtId="182" fontId="4" fillId="0" borderId="0" applyFont="0" applyFill="0" applyBorder="0" applyAlignment="0" applyProtection="0"/>
    <xf numFmtId="182" fontId="4" fillId="0" borderId="0" applyFont="0" applyFill="0" applyBorder="0" applyAlignment="0" applyProtection="0"/>
    <xf numFmtId="182" fontId="4" fillId="0" borderId="0" applyFont="0" applyFill="0" applyBorder="0" applyAlignment="0" applyProtection="0"/>
    <xf numFmtId="182" fontId="4" fillId="0" borderId="0" applyFont="0" applyFill="0" applyBorder="0" applyAlignment="0" applyProtection="0"/>
    <xf numFmtId="165" fontId="4" fillId="0" borderId="0" applyFont="0" applyFill="0" applyBorder="0" applyAlignment="0" applyProtection="0"/>
    <xf numFmtId="182" fontId="4" fillId="0" borderId="0" applyFont="0" applyFill="0" applyBorder="0" applyAlignment="0" applyProtection="0"/>
    <xf numFmtId="165" fontId="8" fillId="0" borderId="0" applyFont="0" applyFill="0" applyBorder="0" applyAlignment="0" applyProtection="0"/>
    <xf numFmtId="165" fontId="8" fillId="0" borderId="0" applyFont="0" applyFill="0" applyBorder="0" applyAlignment="0" applyProtection="0"/>
    <xf numFmtId="182" fontId="4" fillId="0" borderId="0" applyFont="0" applyFill="0" applyBorder="0" applyAlignment="0" applyProtection="0"/>
    <xf numFmtId="165" fontId="8" fillId="0" borderId="0" applyFont="0" applyFill="0" applyBorder="0" applyAlignment="0" applyProtection="0"/>
    <xf numFmtId="184"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8" fillId="0" borderId="0" applyFont="0" applyFill="0" applyBorder="0" applyAlignment="0" applyProtection="0"/>
    <xf numFmtId="184" fontId="4" fillId="0" borderId="0" applyFont="0" applyFill="0" applyBorder="0" applyAlignment="0" applyProtection="0"/>
    <xf numFmtId="165" fontId="8" fillId="0" borderId="0" applyFont="0" applyFill="0" applyBorder="0" applyAlignment="0" applyProtection="0"/>
    <xf numFmtId="184" fontId="4" fillId="0" borderId="0" applyFont="0" applyFill="0" applyBorder="0" applyAlignment="0" applyProtection="0"/>
    <xf numFmtId="184" fontId="4" fillId="0" borderId="0" applyFont="0" applyFill="0" applyBorder="0" applyAlignment="0" applyProtection="0"/>
    <xf numFmtId="184" fontId="4" fillId="0" borderId="0" applyFont="0" applyFill="0" applyBorder="0" applyAlignment="0" applyProtection="0"/>
    <xf numFmtId="184" fontId="4" fillId="0" borderId="0" applyFont="0" applyFill="0" applyBorder="0" applyAlignment="0" applyProtection="0"/>
    <xf numFmtId="184"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82" fontId="4" fillId="0" borderId="0" applyFont="0" applyFill="0" applyBorder="0" applyAlignment="0" applyProtection="0"/>
    <xf numFmtId="182" fontId="4" fillId="0" borderId="0" applyFont="0" applyFill="0" applyBorder="0" applyAlignment="0" applyProtection="0"/>
    <xf numFmtId="182" fontId="4" fillId="0" borderId="0" applyFont="0" applyFill="0" applyBorder="0" applyAlignment="0" applyProtection="0"/>
    <xf numFmtId="182" fontId="4" fillId="0" borderId="0" applyFont="0" applyFill="0" applyBorder="0" applyAlignment="0" applyProtection="0"/>
    <xf numFmtId="0" fontId="4" fillId="0" borderId="0"/>
    <xf numFmtId="0" fontId="8" fillId="0" borderId="0"/>
    <xf numFmtId="0" fontId="8" fillId="0" borderId="0"/>
    <xf numFmtId="0" fontId="13" fillId="0" borderId="0"/>
    <xf numFmtId="0" fontId="13" fillId="0" borderId="0"/>
    <xf numFmtId="0" fontId="4" fillId="0" borderId="0"/>
    <xf numFmtId="0" fontId="4" fillId="0" borderId="0"/>
    <xf numFmtId="0" fontId="4" fillId="0" borderId="0"/>
    <xf numFmtId="0" fontId="8" fillId="0" borderId="0"/>
    <xf numFmtId="0" fontId="8" fillId="0" borderId="0"/>
    <xf numFmtId="0" fontId="8" fillId="0" borderId="0"/>
    <xf numFmtId="0" fontId="8" fillId="0" borderId="0"/>
    <xf numFmtId="0" fontId="8" fillId="0" borderId="0"/>
    <xf numFmtId="0" fontId="8" fillId="0" borderId="0"/>
    <xf numFmtId="0" fontId="4" fillId="0" borderId="0"/>
    <xf numFmtId="0" fontId="8" fillId="0" borderId="0"/>
    <xf numFmtId="0" fontId="1" fillId="0" borderId="0"/>
    <xf numFmtId="0" fontId="1" fillId="0" borderId="0"/>
    <xf numFmtId="0" fontId="4" fillId="0" borderId="0"/>
    <xf numFmtId="0" fontId="13" fillId="0" borderId="0"/>
    <xf numFmtId="0" fontId="13" fillId="0" borderId="0"/>
    <xf numFmtId="0" fontId="4" fillId="0" borderId="0"/>
    <xf numFmtId="183" fontId="4" fillId="0" borderId="0" applyFont="0" applyFill="0" applyBorder="0" applyAlignment="0" applyProtection="0"/>
    <xf numFmtId="0" fontId="4" fillId="0" borderId="0"/>
    <xf numFmtId="0" fontId="4" fillId="0" borderId="0"/>
    <xf numFmtId="0" fontId="4" fillId="0" borderId="0"/>
    <xf numFmtId="0" fontId="4" fillId="0" borderId="0"/>
    <xf numFmtId="0" fontId="8" fillId="0" borderId="0"/>
    <xf numFmtId="0" fontId="8" fillId="0" borderId="0"/>
    <xf numFmtId="183" fontId="4" fillId="0" borderId="0" applyFont="0" applyFill="0" applyBorder="0" applyAlignment="0" applyProtection="0"/>
    <xf numFmtId="9" fontId="4"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183" fontId="4" fillId="0" borderId="0" applyFont="0" applyFill="0" applyBorder="0" applyAlignment="0" applyProtection="0"/>
    <xf numFmtId="183" fontId="4" fillId="0" borderId="0" applyFont="0" applyFill="0" applyBorder="0" applyAlignment="0" applyProtection="0"/>
    <xf numFmtId="183" fontId="4" fillId="0" borderId="0" applyFont="0" applyFill="0" applyBorder="0" applyAlignment="0" applyProtection="0"/>
    <xf numFmtId="183" fontId="4" fillId="0" borderId="0" applyFont="0" applyFill="0" applyBorder="0" applyAlignment="0" applyProtection="0"/>
    <xf numFmtId="183" fontId="4" fillId="0" borderId="0" applyFont="0" applyFill="0" applyBorder="0" applyAlignment="0" applyProtection="0"/>
    <xf numFmtId="183" fontId="4" fillId="0" borderId="0" applyFont="0" applyFill="0" applyBorder="0" applyAlignment="0" applyProtection="0"/>
    <xf numFmtId="182" fontId="4" fillId="0" borderId="0" applyFont="0" applyFill="0" applyBorder="0" applyAlignment="0" applyProtection="0"/>
    <xf numFmtId="182" fontId="4" fillId="0" borderId="0" applyFont="0" applyFill="0" applyBorder="0" applyAlignment="0" applyProtection="0"/>
    <xf numFmtId="182" fontId="4" fillId="0" borderId="0" applyFont="0" applyFill="0" applyBorder="0" applyAlignment="0" applyProtection="0"/>
    <xf numFmtId="182" fontId="4" fillId="0" borderId="0" applyFont="0" applyFill="0" applyBorder="0" applyAlignment="0" applyProtection="0"/>
    <xf numFmtId="182" fontId="4" fillId="0" borderId="0" applyFont="0" applyFill="0" applyBorder="0" applyAlignment="0" applyProtection="0"/>
    <xf numFmtId="182" fontId="4" fillId="0" borderId="0" applyFont="0" applyFill="0" applyBorder="0" applyAlignment="0" applyProtection="0"/>
    <xf numFmtId="182" fontId="4" fillId="0" borderId="0" applyFont="0" applyFill="0" applyBorder="0" applyAlignment="0" applyProtection="0"/>
    <xf numFmtId="182" fontId="4" fillId="0" borderId="0" applyFont="0" applyFill="0" applyBorder="0" applyAlignment="0" applyProtection="0"/>
    <xf numFmtId="182" fontId="4" fillId="0" borderId="0" applyFont="0" applyFill="0" applyBorder="0" applyAlignment="0" applyProtection="0"/>
    <xf numFmtId="182" fontId="4" fillId="0" borderId="0" applyFont="0" applyFill="0" applyBorder="0" applyAlignment="0" applyProtection="0"/>
    <xf numFmtId="182" fontId="4" fillId="0" borderId="0" applyFont="0" applyFill="0" applyBorder="0" applyAlignment="0" applyProtection="0"/>
    <xf numFmtId="182" fontId="4" fillId="0" borderId="0" applyFont="0" applyFill="0" applyBorder="0" applyAlignment="0" applyProtection="0"/>
    <xf numFmtId="182" fontId="4" fillId="0" borderId="0" applyFont="0" applyFill="0" applyBorder="0" applyAlignment="0" applyProtection="0"/>
    <xf numFmtId="182" fontId="4" fillId="0" borderId="0" applyFont="0" applyFill="0" applyBorder="0" applyAlignment="0" applyProtection="0"/>
    <xf numFmtId="182" fontId="4" fillId="0" borderId="0" applyFont="0" applyFill="0" applyBorder="0" applyAlignment="0" applyProtection="0"/>
    <xf numFmtId="182" fontId="4" fillId="0" borderId="0" applyFont="0" applyFill="0" applyBorder="0" applyAlignment="0" applyProtection="0"/>
    <xf numFmtId="182" fontId="4" fillId="0" borderId="0" applyFont="0" applyFill="0" applyBorder="0" applyAlignment="0" applyProtection="0"/>
    <xf numFmtId="182" fontId="4" fillId="0" borderId="0" applyFont="0" applyFill="0" applyBorder="0" applyAlignment="0" applyProtection="0"/>
    <xf numFmtId="182" fontId="4" fillId="0" borderId="0" applyFont="0" applyFill="0" applyBorder="0" applyAlignment="0" applyProtection="0"/>
    <xf numFmtId="182" fontId="4" fillId="0" borderId="0" applyFont="0" applyFill="0" applyBorder="0" applyAlignment="0" applyProtection="0"/>
    <xf numFmtId="182" fontId="4" fillId="0" borderId="0" applyFont="0" applyFill="0" applyBorder="0" applyAlignment="0" applyProtection="0"/>
    <xf numFmtId="182" fontId="4" fillId="0" borderId="0" applyFont="0" applyFill="0" applyBorder="0" applyAlignment="0" applyProtection="0"/>
    <xf numFmtId="182" fontId="4" fillId="0" borderId="0" applyFont="0" applyFill="0" applyBorder="0" applyAlignment="0" applyProtection="0"/>
    <xf numFmtId="182" fontId="4" fillId="0" borderId="0" applyFont="0" applyFill="0" applyBorder="0" applyAlignment="0" applyProtection="0"/>
    <xf numFmtId="182" fontId="4" fillId="0" borderId="0" applyFont="0" applyFill="0" applyBorder="0" applyAlignment="0" applyProtection="0"/>
    <xf numFmtId="182" fontId="4" fillId="0" borderId="0" applyFont="0" applyFill="0" applyBorder="0" applyAlignment="0" applyProtection="0"/>
    <xf numFmtId="182" fontId="4" fillId="0" borderId="0" applyFont="0" applyFill="0" applyBorder="0" applyAlignment="0" applyProtection="0"/>
    <xf numFmtId="182" fontId="4" fillId="0" borderId="0" applyFont="0" applyFill="0" applyBorder="0" applyAlignment="0" applyProtection="0"/>
    <xf numFmtId="182" fontId="4" fillId="0" borderId="0" applyFont="0" applyFill="0" applyBorder="0" applyAlignment="0" applyProtection="0"/>
    <xf numFmtId="182" fontId="4" fillId="0" borderId="0" applyFont="0" applyFill="0" applyBorder="0" applyAlignment="0" applyProtection="0"/>
    <xf numFmtId="182" fontId="4" fillId="0" borderId="0" applyFont="0" applyFill="0" applyBorder="0" applyAlignment="0" applyProtection="0"/>
    <xf numFmtId="182" fontId="4" fillId="0" borderId="0" applyFont="0" applyFill="0" applyBorder="0" applyAlignment="0" applyProtection="0"/>
    <xf numFmtId="183" fontId="4" fillId="0" borderId="0" applyFont="0" applyFill="0" applyBorder="0" applyAlignment="0" applyProtection="0"/>
    <xf numFmtId="183" fontId="4" fillId="0" borderId="0" applyFont="0" applyFill="0" applyBorder="0" applyAlignment="0" applyProtection="0"/>
    <xf numFmtId="183" fontId="4" fillId="0" borderId="0" applyFont="0" applyFill="0" applyBorder="0" applyAlignment="0" applyProtection="0"/>
    <xf numFmtId="183" fontId="4" fillId="0" borderId="0" applyFont="0" applyFill="0" applyBorder="0" applyAlignment="0" applyProtection="0"/>
    <xf numFmtId="183" fontId="4" fillId="0" borderId="0" applyFont="0" applyFill="0" applyBorder="0" applyAlignment="0" applyProtection="0"/>
    <xf numFmtId="183" fontId="4" fillId="0" borderId="0" applyFont="0" applyFill="0" applyBorder="0" applyAlignment="0" applyProtection="0"/>
    <xf numFmtId="183" fontId="4" fillId="0" borderId="0" applyFont="0" applyFill="0" applyBorder="0" applyAlignment="0" applyProtection="0"/>
    <xf numFmtId="183" fontId="4" fillId="0" borderId="0" applyFont="0" applyFill="0" applyBorder="0" applyAlignment="0" applyProtection="0"/>
    <xf numFmtId="183" fontId="4" fillId="0" borderId="0" applyFont="0" applyFill="0" applyBorder="0" applyAlignment="0" applyProtection="0"/>
    <xf numFmtId="183" fontId="4" fillId="0" borderId="0" applyFont="0" applyFill="0" applyBorder="0" applyAlignment="0" applyProtection="0"/>
    <xf numFmtId="183" fontId="4" fillId="0" borderId="0" applyFont="0" applyFill="0" applyBorder="0" applyAlignment="0" applyProtection="0"/>
    <xf numFmtId="183" fontId="4" fillId="0" borderId="0" applyFont="0" applyFill="0" applyBorder="0" applyAlignment="0" applyProtection="0"/>
    <xf numFmtId="183" fontId="4" fillId="0" borderId="0" applyFont="0" applyFill="0" applyBorder="0" applyAlignment="0" applyProtection="0"/>
    <xf numFmtId="183" fontId="4" fillId="0" borderId="0" applyFont="0" applyFill="0" applyBorder="0" applyAlignment="0" applyProtection="0"/>
    <xf numFmtId="183" fontId="4" fillId="0" borderId="0" applyFont="0" applyFill="0" applyBorder="0" applyAlignment="0" applyProtection="0"/>
    <xf numFmtId="183" fontId="4" fillId="0" borderId="0" applyFont="0" applyFill="0" applyBorder="0" applyAlignment="0" applyProtection="0"/>
    <xf numFmtId="183" fontId="4" fillId="0" borderId="0" applyFont="0" applyFill="0" applyBorder="0" applyAlignment="0" applyProtection="0"/>
    <xf numFmtId="183" fontId="4" fillId="0" borderId="0" applyFont="0" applyFill="0" applyBorder="0" applyAlignment="0" applyProtection="0"/>
    <xf numFmtId="183" fontId="4" fillId="0" borderId="0" applyFont="0" applyFill="0" applyBorder="0" applyAlignment="0" applyProtection="0"/>
    <xf numFmtId="183" fontId="4" fillId="0" borderId="0" applyFont="0" applyFill="0" applyBorder="0" applyAlignment="0" applyProtection="0"/>
    <xf numFmtId="183" fontId="4" fillId="0" borderId="0" applyFont="0" applyFill="0" applyBorder="0" applyAlignment="0" applyProtection="0"/>
    <xf numFmtId="183" fontId="4" fillId="0" borderId="0" applyFont="0" applyFill="0" applyBorder="0" applyAlignment="0" applyProtection="0"/>
    <xf numFmtId="183" fontId="4" fillId="0" borderId="0" applyFont="0" applyFill="0" applyBorder="0" applyAlignment="0" applyProtection="0"/>
  </cellStyleXfs>
  <cellXfs count="441">
    <xf numFmtId="0" fontId="0" fillId="0" borderId="0" xfId="0"/>
    <xf numFmtId="0" fontId="6" fillId="0" borderId="8" xfId="0" applyFont="1" applyBorder="1" applyAlignment="1">
      <alignment vertical="center" wrapText="1"/>
    </xf>
    <xf numFmtId="0" fontId="5" fillId="0" borderId="17" xfId="0" applyFont="1" applyBorder="1" applyAlignment="1">
      <alignment vertical="center"/>
    </xf>
    <xf numFmtId="0" fontId="5" fillId="0" borderId="0" xfId="0" applyFont="1" applyAlignment="1">
      <alignment vertical="center"/>
    </xf>
    <xf numFmtId="0" fontId="4" fillId="0" borderId="0" xfId="0" applyFont="1" applyAlignment="1">
      <alignment vertical="center"/>
    </xf>
    <xf numFmtId="0" fontId="5" fillId="0" borderId="0" xfId="0" applyFont="1" applyAlignment="1">
      <alignment horizontal="right" vertical="center"/>
    </xf>
    <xf numFmtId="167" fontId="4" fillId="0" borderId="18" xfId="0" applyNumberFormat="1" applyFont="1" applyBorder="1" applyAlignment="1">
      <alignment horizontal="center" vertical="center"/>
    </xf>
    <xf numFmtId="0" fontId="4" fillId="0" borderId="1" xfId="0" applyFont="1" applyBorder="1" applyAlignment="1">
      <alignment vertical="center"/>
    </xf>
    <xf numFmtId="0" fontId="4" fillId="0" borderId="17" xfId="0" applyFont="1" applyBorder="1" applyAlignment="1">
      <alignment vertical="center"/>
    </xf>
    <xf numFmtId="168" fontId="4" fillId="0" borderId="0" xfId="0" applyNumberFormat="1" applyFont="1" applyAlignment="1">
      <alignment vertical="center"/>
    </xf>
    <xf numFmtId="168" fontId="5" fillId="0" borderId="0" xfId="0" applyNumberFormat="1" applyFont="1" applyAlignment="1">
      <alignment horizontal="right" vertical="center"/>
    </xf>
    <xf numFmtId="167" fontId="4" fillId="0" borderId="18" xfId="0" applyNumberFormat="1" applyFont="1" applyBorder="1" applyAlignment="1">
      <alignment vertical="center"/>
    </xf>
    <xf numFmtId="43" fontId="4" fillId="0" borderId="28" xfId="8" applyFont="1" applyFill="1" applyBorder="1" applyAlignment="1">
      <alignment vertical="center"/>
    </xf>
    <xf numFmtId="0" fontId="4" fillId="0" borderId="19" xfId="0" applyFont="1" applyBorder="1" applyAlignment="1">
      <alignment vertical="center"/>
    </xf>
    <xf numFmtId="168" fontId="4" fillId="0" borderId="1" xfId="0" applyNumberFormat="1" applyFont="1" applyBorder="1" applyAlignment="1">
      <alignment vertical="center"/>
    </xf>
    <xf numFmtId="0" fontId="5" fillId="0" borderId="0" xfId="10" applyFont="1"/>
    <xf numFmtId="10" fontId="5" fillId="0" borderId="0" xfId="12" applyNumberFormat="1" applyFont="1" applyBorder="1"/>
    <xf numFmtId="169" fontId="4" fillId="0" borderId="11" xfId="10" applyNumberFormat="1" applyBorder="1" applyAlignment="1">
      <alignment horizontal="center" vertical="center"/>
    </xf>
    <xf numFmtId="171" fontId="4" fillId="0" borderId="13" xfId="11" applyNumberFormat="1" applyFont="1" applyFill="1" applyBorder="1" applyAlignment="1">
      <alignment horizontal="center" vertical="center"/>
    </xf>
    <xf numFmtId="0" fontId="4" fillId="0" borderId="0" xfId="10" applyAlignment="1">
      <alignment horizontal="center"/>
    </xf>
    <xf numFmtId="0" fontId="4" fillId="0" borderId="11" xfId="10" applyBorder="1" applyAlignment="1">
      <alignment horizontal="center"/>
    </xf>
    <xf numFmtId="172" fontId="5" fillId="0" borderId="30" xfId="0" applyNumberFormat="1" applyFont="1" applyBorder="1" applyAlignment="1">
      <alignment horizontal="right" vertical="center"/>
    </xf>
    <xf numFmtId="172" fontId="4" fillId="0" borderId="41" xfId="8" applyNumberFormat="1" applyFont="1" applyFill="1" applyBorder="1" applyAlignment="1">
      <alignment vertical="center"/>
    </xf>
    <xf numFmtId="172" fontId="4" fillId="0" borderId="29" xfId="8" applyNumberFormat="1" applyFont="1" applyFill="1" applyBorder="1" applyAlignment="1">
      <alignment vertical="center"/>
    </xf>
    <xf numFmtId="172" fontId="4" fillId="0" borderId="18" xfId="0" applyNumberFormat="1" applyFont="1" applyBorder="1" applyAlignment="1">
      <alignment horizontal="center" vertical="center"/>
    </xf>
    <xf numFmtId="167" fontId="4" fillId="0" borderId="8" xfId="16" applyFont="1" applyFill="1" applyBorder="1" applyAlignment="1">
      <alignment horizontal="center"/>
    </xf>
    <xf numFmtId="0" fontId="9" fillId="0" borderId="0" xfId="0" applyFont="1"/>
    <xf numFmtId="0" fontId="4" fillId="0" borderId="9" xfId="10" applyBorder="1" applyAlignment="1">
      <alignment horizontal="left" vertical="center"/>
    </xf>
    <xf numFmtId="0" fontId="5" fillId="0" borderId="17" xfId="10" applyFont="1" applyBorder="1"/>
    <xf numFmtId="10" fontId="5" fillId="0" borderId="18" xfId="12" applyNumberFormat="1" applyFont="1" applyBorder="1"/>
    <xf numFmtId="0" fontId="4" fillId="0" borderId="9" xfId="10" applyBorder="1"/>
    <xf numFmtId="4" fontId="7" fillId="0" borderId="8" xfId="7" applyNumberFormat="1" applyFont="1" applyBorder="1" applyAlignment="1">
      <alignment horizontal="center" vertical="center"/>
    </xf>
    <xf numFmtId="3" fontId="7" fillId="0" borderId="8" xfId="7" applyNumberFormat="1" applyFont="1" applyBorder="1" applyAlignment="1">
      <alignment horizontal="center" vertical="center"/>
    </xf>
    <xf numFmtId="172" fontId="4" fillId="0" borderId="36" xfId="8" applyNumberFormat="1" applyFont="1" applyFill="1" applyBorder="1" applyAlignment="1">
      <alignment vertical="center"/>
    </xf>
    <xf numFmtId="166" fontId="4" fillId="0" borderId="8" xfId="10" applyNumberFormat="1" applyBorder="1" applyAlignment="1">
      <alignment horizontal="right" vertical="center"/>
    </xf>
    <xf numFmtId="166" fontId="4" fillId="0" borderId="36" xfId="10" applyNumberFormat="1" applyBorder="1" applyAlignment="1">
      <alignment horizontal="right" vertical="center"/>
    </xf>
    <xf numFmtId="167" fontId="5" fillId="0" borderId="24" xfId="0" applyNumberFormat="1" applyFont="1" applyBorder="1" applyAlignment="1">
      <alignment horizontal="center" vertical="center"/>
    </xf>
    <xf numFmtId="167" fontId="5" fillId="0" borderId="32" xfId="0" applyNumberFormat="1" applyFont="1" applyBorder="1" applyAlignment="1">
      <alignment horizontal="center" vertical="center"/>
    </xf>
    <xf numFmtId="174" fontId="7" fillId="0" borderId="8" xfId="7" applyNumberFormat="1" applyFont="1" applyBorder="1" applyAlignment="1">
      <alignment horizontal="center" vertical="center"/>
    </xf>
    <xf numFmtId="0" fontId="0" fillId="2" borderId="0" xfId="0" applyFill="1"/>
    <xf numFmtId="178" fontId="5" fillId="0" borderId="0" xfId="31" applyFont="1" applyAlignment="1">
      <alignment vertical="center"/>
    </xf>
    <xf numFmtId="178" fontId="7" fillId="0" borderId="0" xfId="32" applyFont="1" applyAlignment="1">
      <alignment vertical="center"/>
    </xf>
    <xf numFmtId="1" fontId="5" fillId="0" borderId="0" xfId="31" applyNumberFormat="1" applyFont="1" applyAlignment="1">
      <alignment horizontal="center" vertical="center"/>
    </xf>
    <xf numFmtId="179" fontId="5" fillId="0" borderId="0" xfId="31" applyNumberFormat="1" applyFont="1" applyAlignment="1">
      <alignment vertical="center"/>
    </xf>
    <xf numFmtId="176" fontId="4" fillId="0" borderId="0" xfId="31" applyNumberFormat="1" applyAlignment="1">
      <alignment vertical="center"/>
    </xf>
    <xf numFmtId="1" fontId="4" fillId="0" borderId="0" xfId="31" applyNumberFormat="1" applyAlignment="1">
      <alignment horizontal="center" vertical="center"/>
    </xf>
    <xf numFmtId="1" fontId="4" fillId="0" borderId="0" xfId="31" applyNumberFormat="1" applyAlignment="1">
      <alignment vertical="center"/>
    </xf>
    <xf numFmtId="0" fontId="7" fillId="0" borderId="8" xfId="40" applyFont="1" applyBorder="1" applyAlignment="1">
      <alignment horizontal="center" vertical="center" wrapText="1"/>
    </xf>
    <xf numFmtId="176" fontId="7" fillId="0" borderId="8" xfId="40" applyNumberFormat="1" applyFont="1" applyBorder="1" applyAlignment="1">
      <alignment horizontal="center" vertical="center" wrapText="1"/>
    </xf>
    <xf numFmtId="166" fontId="0" fillId="0" borderId="0" xfId="0" applyNumberFormat="1"/>
    <xf numFmtId="0" fontId="5" fillId="4" borderId="42" xfId="0" applyFont="1" applyFill="1" applyBorder="1" applyAlignment="1">
      <alignment horizontal="center" vertical="center"/>
    </xf>
    <xf numFmtId="0" fontId="5" fillId="4" borderId="45" xfId="0" applyFont="1" applyFill="1" applyBorder="1" applyAlignment="1">
      <alignment horizontal="center" vertical="center"/>
    </xf>
    <xf numFmtId="167" fontId="5" fillId="4" borderId="24" xfId="0" applyNumberFormat="1" applyFont="1" applyFill="1" applyBorder="1" applyAlignment="1">
      <alignment horizontal="center" vertical="center" wrapText="1"/>
    </xf>
    <xf numFmtId="0" fontId="4" fillId="4" borderId="38" xfId="0" applyFont="1" applyFill="1" applyBorder="1" applyAlignment="1">
      <alignment horizontal="center" vertical="center"/>
    </xf>
    <xf numFmtId="0" fontId="4" fillId="4" borderId="41" xfId="0" applyFont="1" applyFill="1" applyBorder="1" applyAlignment="1">
      <alignment horizontal="center" vertical="center"/>
    </xf>
    <xf numFmtId="172" fontId="4" fillId="4" borderId="20" xfId="0" applyNumberFormat="1" applyFont="1" applyFill="1" applyBorder="1" applyAlignment="1">
      <alignment horizontal="right" vertical="center"/>
    </xf>
    <xf numFmtId="172" fontId="5" fillId="4" borderId="31" xfId="0" applyNumberFormat="1" applyFont="1" applyFill="1" applyBorder="1" applyAlignment="1">
      <alignment horizontal="right" vertical="center"/>
    </xf>
    <xf numFmtId="167" fontId="4" fillId="0" borderId="8" xfId="16" applyFont="1" applyFill="1" applyBorder="1" applyAlignment="1">
      <alignment horizontal="center" vertical="center"/>
    </xf>
    <xf numFmtId="173" fontId="4" fillId="0" borderId="28" xfId="8" applyNumberFormat="1" applyFont="1" applyFill="1" applyBorder="1" applyAlignment="1">
      <alignment vertical="center"/>
    </xf>
    <xf numFmtId="0" fontId="6" fillId="0" borderId="8" xfId="7" applyFont="1" applyBorder="1" applyAlignment="1">
      <alignment horizontal="left" vertical="center" wrapText="1" indent="1"/>
    </xf>
    <xf numFmtId="0" fontId="7" fillId="0" borderId="8" xfId="7" applyFont="1" applyBorder="1" applyAlignment="1">
      <alignment horizontal="left" vertical="center" wrapText="1" indent="2"/>
    </xf>
    <xf numFmtId="178" fontId="7" fillId="0" borderId="0" xfId="49" applyFont="1" applyAlignment="1">
      <alignment vertical="center"/>
    </xf>
    <xf numFmtId="1" fontId="7" fillId="0" borderId="0" xfId="49" applyNumberFormat="1" applyFont="1" applyAlignment="1">
      <alignment horizontal="center" vertical="center"/>
    </xf>
    <xf numFmtId="179" fontId="4" fillId="0" borderId="0" xfId="50" applyNumberFormat="1" applyFont="1" applyFill="1" applyBorder="1" applyAlignment="1">
      <alignment vertical="center"/>
    </xf>
    <xf numFmtId="43" fontId="7" fillId="0" borderId="0" xfId="52" applyFont="1" applyFill="1" applyBorder="1" applyAlignment="1">
      <alignment vertical="center" wrapText="1"/>
    </xf>
    <xf numFmtId="178" fontId="7" fillId="0" borderId="0" xfId="49" applyFont="1" applyAlignment="1">
      <alignment vertical="center" wrapText="1"/>
    </xf>
    <xf numFmtId="179" fontId="7" fillId="0" borderId="0" xfId="53" applyNumberFormat="1" applyFont="1" applyFill="1" applyBorder="1" applyAlignment="1">
      <alignment vertical="center" wrapText="1"/>
    </xf>
    <xf numFmtId="178" fontId="6" fillId="0" borderId="0" xfId="49" applyFont="1" applyAlignment="1">
      <alignment vertical="center"/>
    </xf>
    <xf numFmtId="1" fontId="5" fillId="0" borderId="0" xfId="31" applyNumberFormat="1" applyFont="1" applyAlignment="1">
      <alignment horizontal="center" vertical="center" wrapText="1"/>
    </xf>
    <xf numFmtId="43" fontId="15" fillId="0" borderId="0" xfId="52" applyFont="1" applyFill="1" applyBorder="1" applyAlignment="1">
      <alignment horizontal="left" vertical="center"/>
    </xf>
    <xf numFmtId="176" fontId="6" fillId="0" borderId="0" xfId="49" applyNumberFormat="1" applyFont="1" applyAlignment="1">
      <alignment vertical="center"/>
    </xf>
    <xf numFmtId="179" fontId="6" fillId="0" borderId="0" xfId="49" applyNumberFormat="1" applyFont="1" applyAlignment="1">
      <alignment horizontal="center" vertical="center"/>
    </xf>
    <xf numFmtId="43" fontId="15" fillId="0" borderId="0" xfId="52" applyFont="1" applyFill="1" applyBorder="1" applyAlignment="1">
      <alignment horizontal="center" vertical="center"/>
    </xf>
    <xf numFmtId="43" fontId="18" fillId="0" borderId="0" xfId="52" applyFont="1" applyFill="1" applyBorder="1" applyAlignment="1">
      <alignment horizontal="center" vertical="center"/>
    </xf>
    <xf numFmtId="1" fontId="7" fillId="0" borderId="0" xfId="56" applyNumberFormat="1" applyFont="1" applyFill="1" applyBorder="1" applyAlignment="1">
      <alignment horizontal="center" vertical="center"/>
    </xf>
    <xf numFmtId="179" fontId="7" fillId="0" borderId="0" xfId="49" applyNumberFormat="1" applyFont="1" applyAlignment="1">
      <alignment vertical="center"/>
    </xf>
    <xf numFmtId="1" fontId="5" fillId="4" borderId="8" xfId="31" applyNumberFormat="1" applyFont="1" applyFill="1" applyBorder="1" applyAlignment="1">
      <alignment horizontal="center" vertical="center" wrapText="1"/>
    </xf>
    <xf numFmtId="178" fontId="5" fillId="4" borderId="8" xfId="31" applyFont="1" applyFill="1" applyBorder="1" applyAlignment="1">
      <alignment horizontal="center" vertical="center"/>
    </xf>
    <xf numFmtId="178" fontId="5" fillId="4" borderId="8" xfId="31" applyFont="1" applyFill="1" applyBorder="1" applyAlignment="1">
      <alignment horizontal="center" vertical="center" wrapText="1"/>
    </xf>
    <xf numFmtId="179" fontId="5" fillId="4" borderId="8" xfId="31" applyNumberFormat="1" applyFont="1" applyFill="1" applyBorder="1" applyAlignment="1">
      <alignment horizontal="center" vertical="center" wrapText="1"/>
    </xf>
    <xf numFmtId="165" fontId="15" fillId="4" borderId="8" xfId="51" applyFont="1" applyFill="1" applyBorder="1" applyAlignment="1">
      <alignment horizontal="right" vertical="center"/>
    </xf>
    <xf numFmtId="179" fontId="15" fillId="4" borderId="8" xfId="50" applyNumberFormat="1" applyFont="1" applyFill="1" applyBorder="1" applyAlignment="1">
      <alignment horizontal="right" vertical="center"/>
    </xf>
    <xf numFmtId="179" fontId="15" fillId="4" borderId="8" xfId="50" applyNumberFormat="1" applyFont="1" applyFill="1" applyBorder="1" applyAlignment="1">
      <alignment horizontal="center" vertical="center"/>
    </xf>
    <xf numFmtId="179" fontId="6" fillId="4" borderId="8" xfId="49" applyNumberFormat="1" applyFont="1" applyFill="1" applyBorder="1" applyAlignment="1">
      <alignment horizontal="center" vertical="center"/>
    </xf>
    <xf numFmtId="179" fontId="6" fillId="4" borderId="8" xfId="55" applyNumberFormat="1" applyFont="1" applyFill="1" applyBorder="1" applyAlignment="1">
      <alignment horizontal="center" vertical="center"/>
    </xf>
    <xf numFmtId="0" fontId="5" fillId="4" borderId="34" xfId="6" applyFont="1" applyFill="1" applyBorder="1" applyAlignment="1">
      <alignment horizontal="center"/>
    </xf>
    <xf numFmtId="0" fontId="5" fillId="4" borderId="35" xfId="6" applyFont="1" applyFill="1" applyBorder="1" applyAlignment="1">
      <alignment horizontal="center"/>
    </xf>
    <xf numFmtId="0" fontId="5" fillId="4" borderId="32" xfId="6" applyFont="1" applyFill="1" applyBorder="1" applyAlignment="1">
      <alignment horizontal="center"/>
    </xf>
    <xf numFmtId="0" fontId="5" fillId="4" borderId="9" xfId="10" applyFont="1" applyFill="1" applyBorder="1" applyAlignment="1">
      <alignment horizontal="center" vertical="center" wrapText="1"/>
    </xf>
    <xf numFmtId="0" fontId="5" fillId="4" borderId="11" xfId="10" applyFont="1" applyFill="1" applyBorder="1" applyAlignment="1">
      <alignment horizontal="center" vertical="center" wrapText="1"/>
    </xf>
    <xf numFmtId="0" fontId="5" fillId="4" borderId="8" xfId="10" applyFont="1" applyFill="1" applyBorder="1" applyAlignment="1">
      <alignment horizontal="center" vertical="center" wrapText="1"/>
    </xf>
    <xf numFmtId="0" fontId="5" fillId="4" borderId="36" xfId="10" applyFont="1" applyFill="1" applyBorder="1" applyAlignment="1">
      <alignment horizontal="center" vertical="center" wrapText="1"/>
    </xf>
    <xf numFmtId="0" fontId="5" fillId="4" borderId="9" xfId="10" applyFont="1" applyFill="1" applyBorder="1" applyAlignment="1">
      <alignment vertical="center" wrapText="1"/>
    </xf>
    <xf numFmtId="170" fontId="5" fillId="4" borderId="8" xfId="13" applyNumberFormat="1" applyFont="1" applyFill="1" applyBorder="1" applyAlignment="1">
      <alignment horizontal="center" vertical="center" wrapText="1"/>
    </xf>
    <xf numFmtId="0" fontId="5" fillId="4" borderId="9" xfId="10" applyFont="1" applyFill="1" applyBorder="1" applyAlignment="1">
      <alignment vertical="center"/>
    </xf>
    <xf numFmtId="0" fontId="5" fillId="4" borderId="11" xfId="10" applyFont="1" applyFill="1" applyBorder="1" applyAlignment="1">
      <alignment horizontal="center"/>
    </xf>
    <xf numFmtId="166" fontId="5" fillId="4" borderId="8" xfId="14" applyNumberFormat="1" applyFont="1" applyFill="1" applyBorder="1" applyAlignment="1">
      <alignment horizontal="right" vertical="center"/>
    </xf>
    <xf numFmtId="166" fontId="5" fillId="4" borderId="36" xfId="14" applyNumberFormat="1" applyFont="1" applyFill="1" applyBorder="1" applyAlignment="1">
      <alignment horizontal="right" vertical="center"/>
    </xf>
    <xf numFmtId="0" fontId="4" fillId="0" borderId="8" xfId="46" applyBorder="1" applyAlignment="1">
      <alignment vertical="center" wrapText="1"/>
    </xf>
    <xf numFmtId="0" fontId="4" fillId="0" borderId="8" xfId="46" applyBorder="1" applyAlignment="1">
      <alignment horizontal="center" vertical="center" wrapText="1"/>
    </xf>
    <xf numFmtId="166" fontId="4" fillId="0" borderId="8" xfId="4" applyNumberFormat="1" applyBorder="1" applyAlignment="1">
      <alignment horizontal="right" vertical="center" wrapText="1"/>
    </xf>
    <xf numFmtId="0" fontId="7" fillId="0" borderId="8" xfId="7" applyFont="1" applyBorder="1" applyAlignment="1">
      <alignment horizontal="left" vertical="top" wrapText="1" indent="2"/>
    </xf>
    <xf numFmtId="0" fontId="4" fillId="0" borderId="0" xfId="2" applyAlignment="1">
      <alignment horizontal="left" vertical="center" wrapText="1" indent="1"/>
    </xf>
    <xf numFmtId="0" fontId="7" fillId="0" borderId="8" xfId="7" applyFont="1" applyBorder="1" applyAlignment="1">
      <alignment horizontal="left" vertical="center" wrapText="1" indent="1"/>
    </xf>
    <xf numFmtId="165" fontId="6" fillId="4" borderId="8" xfId="51" applyFont="1" applyFill="1" applyBorder="1" applyAlignment="1">
      <alignment vertical="center"/>
    </xf>
    <xf numFmtId="179" fontId="6" fillId="4" borderId="8" xfId="51" applyNumberFormat="1" applyFont="1" applyFill="1" applyBorder="1" applyAlignment="1">
      <alignment vertical="center"/>
    </xf>
    <xf numFmtId="169" fontId="14" fillId="0" borderId="8" xfId="49" applyNumberFormat="1" applyFont="1" applyBorder="1" applyAlignment="1">
      <alignment horizontal="center" vertical="center"/>
    </xf>
    <xf numFmtId="178" fontId="14" fillId="0" borderId="8" xfId="49" applyFont="1" applyBorder="1" applyAlignment="1">
      <alignment vertical="center" wrapText="1"/>
    </xf>
    <xf numFmtId="178" fontId="14" fillId="0" borderId="8" xfId="49" applyFont="1" applyBorder="1" applyAlignment="1">
      <alignment horizontal="center" vertical="center" wrapText="1"/>
    </xf>
    <xf numFmtId="1" fontId="14" fillId="0" borderId="8" xfId="49" applyNumberFormat="1" applyFont="1" applyBorder="1" applyAlignment="1">
      <alignment horizontal="center" vertical="center"/>
    </xf>
    <xf numFmtId="165" fontId="14" fillId="0" borderId="8" xfId="51" applyFont="1" applyBorder="1" applyAlignment="1">
      <alignment horizontal="right" vertical="center"/>
    </xf>
    <xf numFmtId="9" fontId="14" fillId="0" borderId="8" xfId="50" applyFont="1" applyBorder="1" applyAlignment="1">
      <alignment horizontal="center" vertical="center"/>
    </xf>
    <xf numFmtId="179" fontId="14" fillId="0" borderId="8" xfId="50" applyNumberFormat="1" applyFont="1" applyBorder="1" applyAlignment="1">
      <alignment horizontal="right" vertical="center"/>
    </xf>
    <xf numFmtId="178" fontId="14" fillId="0" borderId="11" xfId="49" applyFont="1" applyBorder="1" applyAlignment="1">
      <alignment vertical="center" wrapText="1"/>
    </xf>
    <xf numFmtId="10" fontId="14" fillId="0" borderId="8" xfId="33" applyNumberFormat="1" applyFont="1" applyBorder="1" applyAlignment="1">
      <alignment horizontal="center" vertical="center"/>
    </xf>
    <xf numFmtId="176" fontId="7" fillId="0" borderId="8" xfId="49" applyNumberFormat="1" applyFont="1" applyBorder="1" applyAlignment="1">
      <alignment vertical="center" wrapText="1"/>
    </xf>
    <xf numFmtId="176" fontId="6" fillId="4" borderId="8" xfId="49" applyNumberFormat="1" applyFont="1" applyFill="1" applyBorder="1" applyAlignment="1">
      <alignment vertical="center"/>
    </xf>
    <xf numFmtId="0" fontId="0" fillId="0" borderId="8" xfId="0" applyBorder="1"/>
    <xf numFmtId="167" fontId="4" fillId="0" borderId="8" xfId="8" applyNumberFormat="1" applyFont="1" applyFill="1" applyBorder="1" applyAlignment="1">
      <alignment vertical="center"/>
    </xf>
    <xf numFmtId="167" fontId="4" fillId="0" borderId="41" xfId="0" applyNumberFormat="1" applyFont="1" applyBorder="1" applyAlignment="1">
      <alignment horizontal="center" vertical="center"/>
    </xf>
    <xf numFmtId="167" fontId="4" fillId="0" borderId="41" xfId="8" applyNumberFormat="1" applyFont="1" applyFill="1" applyBorder="1" applyAlignment="1">
      <alignment vertical="center"/>
    </xf>
    <xf numFmtId="172" fontId="4" fillId="0" borderId="37" xfId="8" applyNumberFormat="1" applyFont="1" applyFill="1" applyBorder="1" applyAlignment="1">
      <alignment vertical="center"/>
    </xf>
    <xf numFmtId="179" fontId="6" fillId="0" borderId="0" xfId="54" applyNumberFormat="1" applyFont="1" applyFill="1" applyBorder="1" applyAlignment="1" applyProtection="1">
      <alignment vertical="center"/>
    </xf>
    <xf numFmtId="4" fontId="4" fillId="0" borderId="8" xfId="4" applyNumberFormat="1" applyBorder="1" applyAlignment="1">
      <alignment horizontal="right" vertical="center" wrapText="1"/>
    </xf>
    <xf numFmtId="176" fontId="23" fillId="5" borderId="0" xfId="49" applyNumberFormat="1" applyFont="1" applyFill="1" applyAlignment="1">
      <alignment vertical="center"/>
    </xf>
    <xf numFmtId="179" fontId="23" fillId="5" borderId="0" xfId="49" applyNumberFormat="1" applyFont="1" applyFill="1" applyAlignment="1">
      <alignment horizontal="center" vertical="center"/>
    </xf>
    <xf numFmtId="178" fontId="17" fillId="5" borderId="0" xfId="49" applyFont="1" applyFill="1" applyAlignment="1">
      <alignment vertical="center"/>
    </xf>
    <xf numFmtId="179" fontId="17" fillId="5" borderId="0" xfId="49" applyNumberFormat="1" applyFont="1" applyFill="1" applyAlignment="1">
      <alignment vertical="center"/>
    </xf>
    <xf numFmtId="178" fontId="14" fillId="0" borderId="12" xfId="49" applyFont="1" applyBorder="1" applyAlignment="1">
      <alignment horizontal="center" vertical="center" wrapText="1"/>
    </xf>
    <xf numFmtId="1" fontId="14" fillId="0" borderId="12" xfId="49" applyNumberFormat="1" applyFont="1" applyBorder="1" applyAlignment="1">
      <alignment horizontal="center" vertical="center"/>
    </xf>
    <xf numFmtId="165" fontId="14" fillId="0" borderId="12" xfId="51" applyFont="1" applyBorder="1" applyAlignment="1">
      <alignment horizontal="right" vertical="center"/>
    </xf>
    <xf numFmtId="9" fontId="14" fillId="0" borderId="12" xfId="50" applyFont="1" applyBorder="1" applyAlignment="1">
      <alignment horizontal="center" vertical="center"/>
    </xf>
    <xf numFmtId="1" fontId="14" fillId="0" borderId="13" xfId="49" applyNumberFormat="1" applyFont="1" applyBorder="1" applyAlignment="1">
      <alignment horizontal="center" vertical="center"/>
    </xf>
    <xf numFmtId="0" fontId="5" fillId="9" borderId="11" xfId="4" applyFont="1" applyFill="1" applyBorder="1" applyAlignment="1">
      <alignment vertical="center"/>
    </xf>
    <xf numFmtId="0" fontId="5" fillId="9" borderId="12" xfId="4" applyFont="1" applyFill="1" applyBorder="1" applyAlignment="1">
      <alignment vertical="center"/>
    </xf>
    <xf numFmtId="0" fontId="5" fillId="9" borderId="13" xfId="4" applyFont="1" applyFill="1" applyBorder="1" applyAlignment="1">
      <alignment vertical="center"/>
    </xf>
    <xf numFmtId="0" fontId="24" fillId="0" borderId="0" xfId="0" applyFont="1"/>
    <xf numFmtId="166" fontId="19" fillId="0" borderId="0" xfId="0" applyNumberFormat="1" applyFont="1"/>
    <xf numFmtId="44" fontId="7" fillId="0" borderId="0" xfId="61" applyFont="1" applyFill="1" applyBorder="1" applyAlignment="1">
      <alignment vertical="center" wrapText="1"/>
    </xf>
    <xf numFmtId="44" fontId="7" fillId="0" borderId="0" xfId="61" applyFont="1" applyFill="1" applyBorder="1" applyAlignment="1">
      <alignment vertical="center"/>
    </xf>
    <xf numFmtId="0" fontId="5" fillId="9" borderId="7" xfId="4" applyFont="1" applyFill="1" applyBorder="1" applyAlignment="1">
      <alignment horizontal="center" vertical="center"/>
    </xf>
    <xf numFmtId="166" fontId="5" fillId="9" borderId="36" xfId="2" applyNumberFormat="1" applyFont="1" applyFill="1" applyBorder="1" applyAlignment="1">
      <alignment horizontal="right" vertical="center" wrapText="1"/>
    </xf>
    <xf numFmtId="0" fontId="4" fillId="0" borderId="7" xfId="1" applyFont="1" applyBorder="1" applyAlignment="1">
      <alignment horizontal="center" vertical="center" wrapText="1"/>
    </xf>
    <xf numFmtId="166" fontId="4" fillId="0" borderId="36" xfId="2" applyNumberFormat="1" applyBorder="1" applyAlignment="1">
      <alignment horizontal="right" vertical="center" wrapText="1"/>
    </xf>
    <xf numFmtId="0" fontId="22" fillId="0" borderId="17" xfId="2" applyFont="1" applyBorder="1" applyAlignment="1">
      <alignment horizontal="center" vertical="center"/>
    </xf>
    <xf numFmtId="166" fontId="5" fillId="11" borderId="36" xfId="19" applyNumberFormat="1" applyFont="1" applyFill="1" applyBorder="1" applyAlignment="1">
      <alignment horizontal="right" vertical="center" wrapText="1"/>
    </xf>
    <xf numFmtId="0" fontId="21" fillId="0" borderId="19" xfId="2" applyFont="1" applyBorder="1" applyAlignment="1">
      <alignment horizontal="center" vertical="center"/>
    </xf>
    <xf numFmtId="0" fontId="5" fillId="0" borderId="1" xfId="2" quotePrefix="1" applyFont="1" applyBorder="1" applyAlignment="1">
      <alignment vertical="center" wrapText="1"/>
    </xf>
    <xf numFmtId="3" fontId="26" fillId="0" borderId="0" xfId="0" applyNumberFormat="1" applyFont="1"/>
    <xf numFmtId="4" fontId="6" fillId="0" borderId="8" xfId="7" applyNumberFormat="1" applyFont="1" applyBorder="1" applyAlignment="1">
      <alignment vertical="center"/>
    </xf>
    <xf numFmtId="0" fontId="0" fillId="0" borderId="8" xfId="0" applyBorder="1" applyAlignment="1">
      <alignment wrapText="1"/>
    </xf>
    <xf numFmtId="0" fontId="5" fillId="0" borderId="23" xfId="0" applyFont="1" applyBorder="1" applyAlignment="1">
      <alignment horizontal="center" vertical="center"/>
    </xf>
    <xf numFmtId="0" fontId="6" fillId="0" borderId="34" xfId="7" applyFont="1" applyBorder="1" applyAlignment="1">
      <alignment horizontal="center" vertical="center"/>
    </xf>
    <xf numFmtId="0" fontId="7" fillId="0" borderId="7" xfId="7" applyFont="1" applyBorder="1" applyAlignment="1">
      <alignment horizontal="center" vertical="center"/>
    </xf>
    <xf numFmtId="4" fontId="7" fillId="0" borderId="36" xfId="7" applyNumberFormat="1" applyFont="1" applyBorder="1" applyAlignment="1">
      <alignment horizontal="right" vertical="center"/>
    </xf>
    <xf numFmtId="0" fontId="7" fillId="0" borderId="38" xfId="7" applyFont="1" applyBorder="1" applyAlignment="1">
      <alignment horizontal="center" vertical="center"/>
    </xf>
    <xf numFmtId="4" fontId="7" fillId="0" borderId="41" xfId="7" applyNumberFormat="1" applyFont="1" applyBorder="1" applyAlignment="1">
      <alignment horizontal="center" vertical="center"/>
    </xf>
    <xf numFmtId="4" fontId="7" fillId="0" borderId="37" xfId="7" applyNumberFormat="1" applyFont="1" applyBorder="1" applyAlignment="1">
      <alignment horizontal="right" vertical="center"/>
    </xf>
    <xf numFmtId="4" fontId="6" fillId="0" borderId="32" xfId="7" applyNumberFormat="1" applyFont="1" applyBorder="1" applyAlignment="1">
      <alignment horizontal="right" vertical="center"/>
    </xf>
    <xf numFmtId="0" fontId="6" fillId="0" borderId="35" xfId="7" applyFont="1" applyBorder="1" applyAlignment="1">
      <alignment horizontal="left" vertical="center" wrapText="1" indent="1"/>
    </xf>
    <xf numFmtId="0" fontId="6" fillId="0" borderId="7" xfId="7" applyFont="1" applyBorder="1" applyAlignment="1">
      <alignment horizontal="center" vertical="center"/>
    </xf>
    <xf numFmtId="4" fontId="6" fillId="0" borderId="36" xfId="7" applyNumberFormat="1" applyFont="1" applyBorder="1" applyAlignment="1">
      <alignment horizontal="center" vertical="center"/>
    </xf>
    <xf numFmtId="174" fontId="7" fillId="0" borderId="41" xfId="7" applyNumberFormat="1" applyFont="1" applyBorder="1" applyAlignment="1">
      <alignment horizontal="center" vertical="center"/>
    </xf>
    <xf numFmtId="0" fontId="7" fillId="0" borderId="41" xfId="7" applyFont="1" applyBorder="1" applyAlignment="1">
      <alignment horizontal="left" vertical="center" wrapText="1" indent="1"/>
    </xf>
    <xf numFmtId="0" fontId="0" fillId="0" borderId="7" xfId="0" applyBorder="1"/>
    <xf numFmtId="0" fontId="6" fillId="0" borderId="7" xfId="0" applyFont="1" applyBorder="1" applyAlignment="1">
      <alignment vertical="center" wrapText="1"/>
    </xf>
    <xf numFmtId="4" fontId="7" fillId="0" borderId="36" xfId="7" applyNumberFormat="1" applyFont="1" applyBorder="1" applyAlignment="1">
      <alignment horizontal="center" vertical="center"/>
    </xf>
    <xf numFmtId="0" fontId="0" fillId="0" borderId="41" xfId="0" applyBorder="1"/>
    <xf numFmtId="4" fontId="7" fillId="0" borderId="37" xfId="7" applyNumberFormat="1" applyFont="1" applyBorder="1" applyAlignment="1">
      <alignment horizontal="center" vertical="center"/>
    </xf>
    <xf numFmtId="0" fontId="0" fillId="0" borderId="38" xfId="0" applyBorder="1"/>
    <xf numFmtId="2" fontId="6" fillId="0" borderId="34" xfId="7" applyNumberFormat="1" applyFont="1" applyBorder="1" applyAlignment="1">
      <alignment horizontal="center" vertical="center"/>
    </xf>
    <xf numFmtId="4" fontId="7" fillId="0" borderId="0" xfId="7" applyNumberFormat="1" applyFont="1" applyAlignment="1">
      <alignment horizontal="center" vertical="center"/>
    </xf>
    <xf numFmtId="4" fontId="7" fillId="5" borderId="0" xfId="7" applyNumberFormat="1" applyFont="1" applyFill="1" applyAlignment="1">
      <alignment horizontal="center" vertical="center"/>
    </xf>
    <xf numFmtId="0" fontId="5" fillId="4" borderId="31" xfId="6" applyFont="1" applyFill="1" applyBorder="1" applyAlignment="1">
      <alignment horizontal="center"/>
    </xf>
    <xf numFmtId="0" fontId="18" fillId="0" borderId="58" xfId="0" applyFont="1" applyBorder="1" applyAlignment="1" applyProtection="1">
      <alignment horizontal="center" vertical="center"/>
      <protection hidden="1"/>
    </xf>
    <xf numFmtId="0" fontId="27" fillId="0" borderId="59" xfId="62" applyFont="1" applyBorder="1" applyAlignment="1" applyProtection="1">
      <alignment horizontal="left" vertical="center"/>
      <protection hidden="1"/>
    </xf>
    <xf numFmtId="0" fontId="27" fillId="0" borderId="9" xfId="62" applyFont="1" applyBorder="1" applyAlignment="1" applyProtection="1">
      <alignment horizontal="left" vertical="center"/>
      <protection hidden="1"/>
    </xf>
    <xf numFmtId="0" fontId="27" fillId="0" borderId="9" xfId="63" applyFont="1" applyBorder="1" applyAlignment="1" applyProtection="1">
      <alignment horizontal="left" vertical="center"/>
      <protection hidden="1"/>
    </xf>
    <xf numFmtId="0" fontId="27" fillId="0" borderId="9" xfId="0" applyFont="1" applyBorder="1" applyAlignment="1" applyProtection="1">
      <alignment horizontal="left" vertical="center"/>
      <protection hidden="1"/>
    </xf>
    <xf numFmtId="0" fontId="27" fillId="0" borderId="9" xfId="64" applyFont="1" applyBorder="1" applyAlignment="1">
      <alignment horizontal="left" vertical="center"/>
    </xf>
    <xf numFmtId="0" fontId="18" fillId="0" borderId="9" xfId="0" applyFont="1" applyBorder="1" applyAlignment="1" applyProtection="1">
      <alignment horizontal="left" vertical="center"/>
      <protection hidden="1"/>
    </xf>
    <xf numFmtId="0" fontId="27" fillId="0" borderId="9" xfId="45" applyFont="1" applyBorder="1" applyAlignment="1" applyProtection="1">
      <alignment horizontal="left" vertical="center"/>
      <protection hidden="1"/>
    </xf>
    <xf numFmtId="0" fontId="27" fillId="0" borderId="26" xfId="62" applyFont="1" applyBorder="1" applyAlignment="1" applyProtection="1">
      <alignment horizontal="left" vertical="center"/>
      <protection hidden="1"/>
    </xf>
    <xf numFmtId="0" fontId="5" fillId="4" borderId="60" xfId="6" applyFont="1" applyFill="1" applyBorder="1" applyAlignment="1">
      <alignment horizontal="center"/>
    </xf>
    <xf numFmtId="0" fontId="18" fillId="0" borderId="21" xfId="0" applyFont="1" applyBorder="1" applyAlignment="1" applyProtection="1">
      <alignment horizontal="center" vertical="center"/>
      <protection hidden="1"/>
    </xf>
    <xf numFmtId="0" fontId="18" fillId="0" borderId="9" xfId="0" applyFont="1" applyBorder="1" applyAlignment="1" applyProtection="1">
      <alignment horizontal="center" vertical="center"/>
      <protection hidden="1"/>
    </xf>
    <xf numFmtId="0" fontId="27" fillId="0" borderId="9" xfId="63" applyFont="1" applyBorder="1" applyAlignment="1" applyProtection="1">
      <alignment horizontal="center" vertical="center"/>
      <protection hidden="1"/>
    </xf>
    <xf numFmtId="0" fontId="18" fillId="0" borderId="26" xfId="0" applyFont="1" applyBorder="1" applyAlignment="1" applyProtection="1">
      <alignment horizontal="center" vertical="center"/>
      <protection hidden="1"/>
    </xf>
    <xf numFmtId="172" fontId="4" fillId="0" borderId="55" xfId="8" applyNumberFormat="1" applyFont="1" applyFill="1" applyBorder="1" applyAlignment="1">
      <alignment vertical="center"/>
    </xf>
    <xf numFmtId="172" fontId="4" fillId="0" borderId="56" xfId="8" applyNumberFormat="1" applyFont="1" applyFill="1" applyBorder="1" applyAlignment="1">
      <alignment vertical="center"/>
    </xf>
    <xf numFmtId="172" fontId="4" fillId="0" borderId="57" xfId="8" applyNumberFormat="1" applyFont="1" applyFill="1" applyBorder="1" applyAlignment="1">
      <alignment vertical="center"/>
    </xf>
    <xf numFmtId="176" fontId="28" fillId="0" borderId="54" xfId="61" applyNumberFormat="1" applyFont="1" applyFill="1" applyBorder="1" applyAlignment="1" applyProtection="1">
      <alignment horizontal="right" vertical="center"/>
      <protection hidden="1"/>
    </xf>
    <xf numFmtId="0" fontId="18" fillId="0" borderId="61" xfId="0" applyFont="1" applyBorder="1" applyAlignment="1" applyProtection="1">
      <alignment horizontal="left" vertical="center"/>
      <protection hidden="1"/>
    </xf>
    <xf numFmtId="0" fontId="18" fillId="0" borderId="62" xfId="0" applyFont="1" applyBorder="1" applyAlignment="1" applyProtection="1">
      <alignment horizontal="left" vertical="center"/>
      <protection hidden="1"/>
    </xf>
    <xf numFmtId="0" fontId="18" fillId="0" borderId="61" xfId="0" applyFont="1" applyBorder="1" applyAlignment="1" applyProtection="1">
      <alignment horizontal="left" vertical="center" wrapText="1"/>
      <protection hidden="1"/>
    </xf>
    <xf numFmtId="167" fontId="4" fillId="0" borderId="16" xfId="16" applyFont="1" applyFill="1" applyBorder="1" applyAlignment="1">
      <alignment horizontal="center"/>
    </xf>
    <xf numFmtId="172" fontId="4" fillId="0" borderId="49" xfId="8" applyNumberFormat="1" applyFont="1" applyFill="1" applyBorder="1" applyAlignment="1">
      <alignment vertical="center"/>
    </xf>
    <xf numFmtId="0" fontId="0" fillId="0" borderId="0" xfId="0" applyAlignment="1" applyProtection="1">
      <alignment vertical="center"/>
      <protection hidden="1"/>
    </xf>
    <xf numFmtId="0" fontId="27" fillId="0" borderId="0" xfId="62" applyFont="1" applyAlignment="1" applyProtection="1">
      <alignment vertical="center"/>
      <protection hidden="1"/>
    </xf>
    <xf numFmtId="0" fontId="4" fillId="0" borderId="26" xfId="10" applyBorder="1" applyAlignment="1">
      <alignment horizontal="left" vertical="center"/>
    </xf>
    <xf numFmtId="0" fontId="4" fillId="0" borderId="40" xfId="10" applyBorder="1" applyAlignment="1">
      <alignment horizontal="center"/>
    </xf>
    <xf numFmtId="166" fontId="4" fillId="0" borderId="41" xfId="10" applyNumberFormat="1" applyBorder="1" applyAlignment="1">
      <alignment horizontal="right" vertical="center"/>
    </xf>
    <xf numFmtId="166" fontId="4" fillId="0" borderId="37" xfId="10" applyNumberFormat="1" applyBorder="1" applyAlignment="1">
      <alignment horizontal="right" vertical="center"/>
    </xf>
    <xf numFmtId="0" fontId="5" fillId="0" borderId="35" xfId="0" applyFont="1" applyBorder="1" applyAlignment="1">
      <alignment horizontal="center" vertical="center"/>
    </xf>
    <xf numFmtId="0" fontId="0" fillId="0" borderId="7" xfId="0" applyBorder="1" applyAlignment="1">
      <alignment horizontal="center"/>
    </xf>
    <xf numFmtId="0" fontId="27" fillId="0" borderId="0" xfId="0" applyFont="1" applyAlignment="1" applyProtection="1">
      <alignment horizontal="center" vertical="center"/>
      <protection hidden="1"/>
    </xf>
    <xf numFmtId="0" fontId="0" fillId="0" borderId="63" xfId="0" applyBorder="1" applyAlignment="1">
      <alignment horizontal="center"/>
    </xf>
    <xf numFmtId="0" fontId="27" fillId="0" borderId="8" xfId="0" applyFont="1" applyBorder="1" applyAlignment="1" applyProtection="1">
      <alignment horizontal="center" vertical="center"/>
      <protection hidden="1"/>
    </xf>
    <xf numFmtId="0" fontId="0" fillId="0" borderId="38" xfId="0" applyBorder="1" applyAlignment="1">
      <alignment horizontal="center"/>
    </xf>
    <xf numFmtId="0" fontId="0" fillId="0" borderId="41" xfId="0" applyBorder="1" applyAlignment="1">
      <alignment horizontal="center"/>
    </xf>
    <xf numFmtId="167" fontId="4" fillId="0" borderId="41" xfId="0" applyNumberFormat="1" applyFont="1" applyBorder="1" applyAlignment="1">
      <alignment vertical="center"/>
    </xf>
    <xf numFmtId="0" fontId="0" fillId="0" borderId="0" xfId="0" applyAlignment="1" applyProtection="1">
      <alignment horizontal="center" vertical="center"/>
      <protection hidden="1"/>
    </xf>
    <xf numFmtId="0" fontId="0" fillId="0" borderId="0" xfId="0" applyAlignment="1">
      <alignment horizontal="center"/>
    </xf>
    <xf numFmtId="168" fontId="5" fillId="4" borderId="3" xfId="0" applyNumberFormat="1" applyFont="1" applyFill="1" applyBorder="1" applyAlignment="1">
      <alignment horizontal="left" vertical="center"/>
    </xf>
    <xf numFmtId="0" fontId="4" fillId="4" borderId="4" xfId="0" applyFont="1" applyFill="1" applyBorder="1" applyAlignment="1">
      <alignment vertical="center"/>
    </xf>
    <xf numFmtId="168" fontId="4" fillId="4" borderId="5" xfId="0" applyNumberFormat="1" applyFont="1" applyFill="1" applyBorder="1" applyAlignment="1">
      <alignment horizontal="centerContinuous" vertical="center"/>
    </xf>
    <xf numFmtId="167" fontId="4" fillId="0" borderId="16" xfId="8" applyNumberFormat="1" applyFont="1" applyFill="1" applyBorder="1" applyAlignment="1">
      <alignment vertical="center"/>
    </xf>
    <xf numFmtId="0" fontId="4" fillId="0" borderId="41" xfId="0" applyFont="1" applyBorder="1" applyAlignment="1">
      <alignment horizontal="center" vertical="center"/>
    </xf>
    <xf numFmtId="0" fontId="0" fillId="0" borderId="7" xfId="0" applyBorder="1" applyAlignment="1">
      <alignment horizontal="center" vertical="center"/>
    </xf>
    <xf numFmtId="167" fontId="4" fillId="0" borderId="8" xfId="8" applyNumberFormat="1" applyFont="1" applyFill="1" applyBorder="1" applyAlignment="1">
      <alignment horizontal="center" vertical="center"/>
    </xf>
    <xf numFmtId="0" fontId="18" fillId="0" borderId="64" xfId="0" applyFont="1" applyBorder="1" applyAlignment="1" applyProtection="1">
      <alignment horizontal="center" vertical="center"/>
      <protection hidden="1"/>
    </xf>
    <xf numFmtId="172" fontId="4" fillId="0" borderId="32" xfId="8" applyNumberFormat="1" applyFont="1" applyFill="1" applyBorder="1" applyAlignment="1">
      <alignment vertical="center"/>
    </xf>
    <xf numFmtId="0" fontId="18" fillId="0" borderId="65" xfId="0" applyFont="1" applyBorder="1" applyAlignment="1" applyProtection="1">
      <alignment horizontal="center" vertical="center"/>
      <protection hidden="1"/>
    </xf>
    <xf numFmtId="167" fontId="4" fillId="0" borderId="16" xfId="8" applyNumberFormat="1" applyFont="1" applyFill="1" applyBorder="1" applyAlignment="1">
      <alignment horizontal="center" vertical="center"/>
    </xf>
    <xf numFmtId="0" fontId="27" fillId="0" borderId="0" xfId="0" applyFont="1" applyAlignment="1" applyProtection="1">
      <alignment vertical="center"/>
      <protection hidden="1"/>
    </xf>
    <xf numFmtId="181" fontId="4" fillId="0" borderId="8" xfId="8" applyNumberFormat="1" applyFont="1" applyFill="1" applyBorder="1" applyAlignment="1">
      <alignment vertical="center"/>
    </xf>
    <xf numFmtId="4" fontId="4" fillId="4" borderId="41" xfId="0" applyNumberFormat="1" applyFont="1" applyFill="1" applyBorder="1" applyAlignment="1">
      <alignment horizontal="center" vertical="center"/>
    </xf>
    <xf numFmtId="44" fontId="22" fillId="0" borderId="0" xfId="61" applyFont="1" applyFill="1" applyBorder="1" applyAlignment="1">
      <alignment vertical="center" wrapText="1"/>
    </xf>
    <xf numFmtId="44" fontId="21" fillId="0" borderId="0" xfId="61" applyFont="1" applyFill="1" applyBorder="1" applyAlignment="1" applyProtection="1">
      <alignment vertical="center"/>
    </xf>
    <xf numFmtId="44" fontId="22" fillId="0" borderId="0" xfId="61" applyFont="1" applyFill="1" applyBorder="1" applyAlignment="1">
      <alignment vertical="center"/>
    </xf>
    <xf numFmtId="0" fontId="0" fillId="5" borderId="46" xfId="0" applyFill="1" applyBorder="1"/>
    <xf numFmtId="0" fontId="0" fillId="5" borderId="2" xfId="0" applyFill="1" applyBorder="1"/>
    <xf numFmtId="0" fontId="0" fillId="5" borderId="47" xfId="0" applyFill="1" applyBorder="1"/>
    <xf numFmtId="0" fontId="0" fillId="5" borderId="17" xfId="0" applyFill="1" applyBorder="1"/>
    <xf numFmtId="0" fontId="0" fillId="5" borderId="0" xfId="0" applyFill="1"/>
    <xf numFmtId="0" fontId="0" fillId="5" borderId="18" xfId="0" applyFill="1" applyBorder="1"/>
    <xf numFmtId="0" fontId="0" fillId="5" borderId="19" xfId="0" applyFill="1" applyBorder="1"/>
    <xf numFmtId="0" fontId="0" fillId="5" borderId="1" xfId="0" applyFill="1" applyBorder="1"/>
    <xf numFmtId="0" fontId="0" fillId="5" borderId="20" xfId="0" applyFill="1" applyBorder="1"/>
    <xf numFmtId="0" fontId="0" fillId="5" borderId="60" xfId="0" applyFill="1" applyBorder="1"/>
    <xf numFmtId="0" fontId="0" fillId="5" borderId="66" xfId="0" applyFill="1" applyBorder="1"/>
    <xf numFmtId="0" fontId="0" fillId="5" borderId="30" xfId="0" applyFill="1" applyBorder="1"/>
    <xf numFmtId="0" fontId="7" fillId="0" borderId="67" xfId="7" applyFont="1" applyBorder="1" applyAlignment="1">
      <alignment horizontal="center" vertical="center"/>
    </xf>
    <xf numFmtId="4" fontId="7" fillId="0" borderId="69" xfId="7" applyNumberFormat="1" applyFont="1" applyBorder="1" applyAlignment="1">
      <alignment horizontal="right" vertical="center"/>
    </xf>
    <xf numFmtId="0" fontId="7" fillId="0" borderId="68" xfId="7" applyFont="1" applyBorder="1" applyAlignment="1">
      <alignment horizontal="left" vertical="top" wrapText="1" indent="2"/>
    </xf>
    <xf numFmtId="169" fontId="4" fillId="0" borderId="0" xfId="31" applyNumberFormat="1" applyAlignment="1">
      <alignment vertical="center"/>
    </xf>
    <xf numFmtId="2" fontId="14" fillId="0" borderId="8" xfId="49" applyNumberFormat="1" applyFont="1" applyBorder="1" applyAlignment="1">
      <alignment horizontal="center" vertical="center"/>
    </xf>
    <xf numFmtId="0" fontId="0" fillId="0" borderId="7" xfId="0" applyBorder="1" applyAlignment="1">
      <alignment horizontal="center" wrapText="1"/>
    </xf>
    <xf numFmtId="0" fontId="4" fillId="0" borderId="11" xfId="46" applyBorder="1" applyAlignment="1">
      <alignment vertical="center" wrapText="1"/>
    </xf>
    <xf numFmtId="0" fontId="27" fillId="0" borderId="0" xfId="122" applyFont="1" applyAlignment="1" applyProtection="1">
      <alignment horizontal="center" vertical="center"/>
      <protection hidden="1"/>
    </xf>
    <xf numFmtId="0" fontId="27" fillId="0" borderId="0" xfId="122" applyFont="1" applyAlignment="1" applyProtection="1">
      <alignment vertical="center" wrapText="1"/>
      <protection hidden="1"/>
    </xf>
    <xf numFmtId="167" fontId="4" fillId="0" borderId="0" xfId="0" applyNumberFormat="1" applyFont="1" applyAlignment="1">
      <alignment horizontal="center" vertical="center"/>
    </xf>
    <xf numFmtId="2" fontId="0" fillId="0" borderId="8" xfId="0" applyNumberFormat="1" applyBorder="1"/>
    <xf numFmtId="4" fontId="0" fillId="0" borderId="8" xfId="0" applyNumberFormat="1" applyBorder="1"/>
    <xf numFmtId="0" fontId="27" fillId="0" borderId="0" xfId="122" applyFont="1" applyAlignment="1">
      <alignment horizontal="center" vertical="center"/>
    </xf>
    <xf numFmtId="0" fontId="4" fillId="0" borderId="17" xfId="1" applyFont="1" applyBorder="1" applyAlignment="1">
      <alignment horizontal="center" vertical="center" wrapText="1"/>
    </xf>
    <xf numFmtId="0" fontId="4" fillId="0" borderId="0" xfId="46" applyAlignment="1">
      <alignment vertical="center" wrapText="1"/>
    </xf>
    <xf numFmtId="169" fontId="14" fillId="0" borderId="68" xfId="49" applyNumberFormat="1" applyFont="1" applyBorder="1" applyAlignment="1">
      <alignment horizontal="center" vertical="center"/>
    </xf>
    <xf numFmtId="178" fontId="14" fillId="0" borderId="68" xfId="49" applyFont="1" applyBorder="1" applyAlignment="1">
      <alignment horizontal="center" vertical="center" wrapText="1"/>
    </xf>
    <xf numFmtId="1" fontId="14" fillId="0" borderId="68" xfId="49" applyNumberFormat="1" applyFont="1" applyBorder="1" applyAlignment="1">
      <alignment horizontal="center" vertical="center"/>
    </xf>
    <xf numFmtId="165" fontId="14" fillId="0" borderId="68" xfId="51" applyFont="1" applyBorder="1" applyAlignment="1">
      <alignment horizontal="right" vertical="center"/>
    </xf>
    <xf numFmtId="9" fontId="14" fillId="0" borderId="68" xfId="50" applyFont="1" applyBorder="1" applyAlignment="1">
      <alignment horizontal="center" vertical="center"/>
    </xf>
    <xf numFmtId="179" fontId="14" fillId="0" borderId="68" xfId="50" applyNumberFormat="1" applyFont="1" applyBorder="1" applyAlignment="1">
      <alignment horizontal="right" vertical="center"/>
    </xf>
    <xf numFmtId="178" fontId="7" fillId="0" borderId="8" xfId="49" applyFont="1" applyBorder="1" applyAlignment="1">
      <alignment vertical="center" wrapText="1"/>
    </xf>
    <xf numFmtId="0" fontId="6" fillId="13" borderId="38" xfId="6" applyFont="1" applyFill="1" applyBorder="1" applyAlignment="1">
      <alignment horizontal="center" vertical="center"/>
    </xf>
    <xf numFmtId="0" fontId="6" fillId="13" borderId="41" xfId="6" applyFont="1" applyFill="1" applyBorder="1" applyAlignment="1">
      <alignment horizontal="center" vertical="center"/>
    </xf>
    <xf numFmtId="0" fontId="12" fillId="13" borderId="6" xfId="6" applyFont="1" applyFill="1" applyBorder="1" applyAlignment="1">
      <alignment horizontal="center" vertical="center"/>
    </xf>
    <xf numFmtId="0" fontId="12" fillId="13" borderId="53" xfId="6" applyFont="1" applyFill="1" applyBorder="1" applyAlignment="1">
      <alignment vertical="center"/>
    </xf>
    <xf numFmtId="0" fontId="12" fillId="13" borderId="2" xfId="6" applyFont="1" applyFill="1" applyBorder="1" applyAlignment="1">
      <alignment vertical="center"/>
    </xf>
    <xf numFmtId="0" fontId="12" fillId="13" borderId="5" xfId="6" applyFont="1" applyFill="1" applyBorder="1" applyAlignment="1">
      <alignment vertical="center"/>
    </xf>
    <xf numFmtId="0" fontId="6" fillId="13" borderId="34" xfId="7" applyFont="1" applyFill="1" applyBorder="1" applyAlignment="1">
      <alignment horizontal="center" vertical="center"/>
    </xf>
    <xf numFmtId="0" fontId="6" fillId="13" borderId="35" xfId="0" applyFont="1" applyFill="1" applyBorder="1" applyAlignment="1">
      <alignment vertical="center" wrapText="1"/>
    </xf>
    <xf numFmtId="4" fontId="6" fillId="13" borderId="8" xfId="7" applyNumberFormat="1" applyFont="1" applyFill="1" applyBorder="1" applyAlignment="1">
      <alignment vertical="center"/>
    </xf>
    <xf numFmtId="4" fontId="6" fillId="13" borderId="32" xfId="7" applyNumberFormat="1" applyFont="1" applyFill="1" applyBorder="1" applyAlignment="1">
      <alignment horizontal="center" vertical="center"/>
    </xf>
    <xf numFmtId="4" fontId="7" fillId="0" borderId="16" xfId="7" applyNumberFormat="1" applyFont="1" applyBorder="1" applyAlignment="1">
      <alignment horizontal="center" vertical="center"/>
    </xf>
    <xf numFmtId="0" fontId="7" fillId="0" borderId="68" xfId="7" applyFont="1" applyBorder="1" applyAlignment="1">
      <alignment horizontal="left" vertical="center" wrapText="1" indent="2"/>
    </xf>
    <xf numFmtId="4" fontId="7" fillId="0" borderId="14" xfId="7" applyNumberFormat="1" applyFont="1" applyBorder="1" applyAlignment="1">
      <alignment horizontal="center" vertical="center"/>
    </xf>
    <xf numFmtId="4" fontId="7" fillId="0" borderId="15" xfId="7" applyNumberFormat="1" applyFont="1" applyBorder="1" applyAlignment="1">
      <alignment horizontal="center" vertical="center"/>
    </xf>
    <xf numFmtId="4" fontId="7" fillId="0" borderId="10" xfId="7" applyNumberFormat="1" applyFont="1" applyBorder="1" applyAlignment="1">
      <alignment horizontal="center" vertical="center"/>
    </xf>
    <xf numFmtId="4" fontId="7" fillId="0" borderId="48" xfId="7" applyNumberFormat="1" applyFont="1" applyBorder="1" applyAlignment="1">
      <alignment horizontal="center" vertical="center"/>
    </xf>
    <xf numFmtId="4" fontId="7" fillId="0" borderId="70" xfId="7" applyNumberFormat="1" applyFont="1" applyBorder="1" applyAlignment="1">
      <alignment horizontal="center" vertical="center"/>
    </xf>
    <xf numFmtId="3" fontId="7" fillId="0" borderId="16" xfId="7" applyNumberFormat="1" applyFont="1" applyBorder="1" applyAlignment="1">
      <alignment horizontal="center" vertical="center"/>
    </xf>
    <xf numFmtId="4" fontId="7" fillId="13" borderId="8" xfId="7" applyNumberFormat="1" applyFont="1" applyFill="1" applyBorder="1" applyAlignment="1">
      <alignment vertical="center"/>
    </xf>
    <xf numFmtId="0" fontId="6" fillId="13" borderId="35" xfId="7" applyFont="1" applyFill="1" applyBorder="1" applyAlignment="1">
      <alignment horizontal="left" vertical="center" wrapText="1" indent="1"/>
    </xf>
    <xf numFmtId="4" fontId="6" fillId="13" borderId="32" xfId="7" applyNumberFormat="1" applyFont="1" applyFill="1" applyBorder="1" applyAlignment="1">
      <alignment horizontal="right" vertical="center"/>
    </xf>
    <xf numFmtId="0" fontId="7" fillId="0" borderId="8" xfId="7" applyFont="1" applyBorder="1" applyAlignment="1">
      <alignment horizontal="left" vertical="center" wrapText="1"/>
    </xf>
    <xf numFmtId="174" fontId="7" fillId="0" borderId="16" xfId="7" applyNumberFormat="1" applyFont="1" applyBorder="1" applyAlignment="1">
      <alignment horizontal="center" vertical="center"/>
    </xf>
    <xf numFmtId="2" fontId="6" fillId="13" borderId="34" xfId="7" applyNumberFormat="1" applyFont="1" applyFill="1" applyBorder="1" applyAlignment="1">
      <alignment horizontal="center" vertical="center"/>
    </xf>
    <xf numFmtId="0" fontId="30" fillId="0" borderId="0" xfId="0" applyFont="1"/>
    <xf numFmtId="0" fontId="31" fillId="13" borderId="4" xfId="6" applyFont="1" applyFill="1" applyBorder="1" applyAlignment="1">
      <alignment vertical="center"/>
    </xf>
    <xf numFmtId="0" fontId="31" fillId="13" borderId="35" xfId="0" applyFont="1" applyFill="1" applyBorder="1" applyAlignment="1">
      <alignment horizontal="center" vertical="center"/>
    </xf>
    <xf numFmtId="0" fontId="30" fillId="0" borderId="8" xfId="7" applyFont="1" applyBorder="1" applyAlignment="1">
      <alignment horizontal="center" vertical="center"/>
    </xf>
    <xf numFmtId="0" fontId="30" fillId="0" borderId="68" xfId="7" applyFont="1" applyBorder="1" applyAlignment="1">
      <alignment horizontal="center" vertical="center"/>
    </xf>
    <xf numFmtId="0" fontId="31" fillId="13" borderId="35" xfId="7" applyFont="1" applyFill="1" applyBorder="1" applyAlignment="1">
      <alignment horizontal="center" vertical="center"/>
    </xf>
    <xf numFmtId="4" fontId="31" fillId="13" borderId="35" xfId="7" applyNumberFormat="1" applyFont="1" applyFill="1" applyBorder="1" applyAlignment="1">
      <alignment horizontal="center" vertical="center"/>
    </xf>
    <xf numFmtId="0" fontId="30" fillId="0" borderId="8" xfId="0" applyFont="1" applyBorder="1" applyAlignment="1">
      <alignment horizontal="center" vertical="center"/>
    </xf>
    <xf numFmtId="4" fontId="30" fillId="0" borderId="8" xfId="0" applyNumberFormat="1" applyFont="1" applyBorder="1" applyAlignment="1">
      <alignment horizontal="center" vertical="center"/>
    </xf>
    <xf numFmtId="0" fontId="31" fillId="0" borderId="8" xfId="0" applyFont="1" applyBorder="1" applyAlignment="1">
      <alignment vertical="center" wrapText="1"/>
    </xf>
    <xf numFmtId="4" fontId="31" fillId="0" borderId="35" xfId="7" applyNumberFormat="1" applyFont="1" applyBorder="1" applyAlignment="1">
      <alignment horizontal="center" vertical="center"/>
    </xf>
    <xf numFmtId="4" fontId="30" fillId="0" borderId="8" xfId="7" applyNumberFormat="1" applyFont="1" applyBorder="1" applyAlignment="1">
      <alignment horizontal="center" vertical="center"/>
    </xf>
    <xf numFmtId="4" fontId="30" fillId="0" borderId="68" xfId="7" applyNumberFormat="1" applyFont="1" applyBorder="1" applyAlignment="1">
      <alignment horizontal="center" vertical="center"/>
    </xf>
    <xf numFmtId="0" fontId="30" fillId="0" borderId="41" xfId="7" applyFont="1" applyBorder="1" applyAlignment="1">
      <alignment horizontal="center" vertical="center"/>
    </xf>
    <xf numFmtId="4" fontId="30" fillId="0" borderId="41" xfId="7" applyNumberFormat="1" applyFont="1" applyBorder="1" applyAlignment="1">
      <alignment horizontal="center" vertical="center"/>
    </xf>
    <xf numFmtId="4" fontId="30" fillId="5" borderId="0" xfId="7" applyNumberFormat="1" applyFont="1" applyFill="1" applyAlignment="1">
      <alignment horizontal="center" vertical="center"/>
    </xf>
    <xf numFmtId="4" fontId="30" fillId="0" borderId="0" xfId="7" applyNumberFormat="1" applyFont="1" applyAlignment="1">
      <alignment horizontal="center" vertical="center"/>
    </xf>
    <xf numFmtId="0" fontId="24" fillId="0" borderId="8" xfId="0" applyFont="1" applyBorder="1"/>
    <xf numFmtId="2" fontId="24" fillId="0" borderId="8" xfId="0" applyNumberFormat="1" applyFont="1" applyBorder="1"/>
    <xf numFmtId="4" fontId="24" fillId="0" borderId="8" xfId="0" applyNumberFormat="1" applyFont="1" applyBorder="1"/>
    <xf numFmtId="0" fontId="20" fillId="8" borderId="47" xfId="0" applyFont="1" applyFill="1" applyBorder="1" applyAlignment="1">
      <alignment vertical="center" wrapText="1"/>
    </xf>
    <xf numFmtId="4" fontId="7" fillId="0" borderId="8" xfId="7" applyNumberFormat="1" applyFont="1" applyBorder="1" applyAlignment="1">
      <alignment horizontal="left" vertical="center" indent="2"/>
    </xf>
    <xf numFmtId="176" fontId="33" fillId="0" borderId="54" xfId="61" applyNumberFormat="1" applyFont="1" applyFill="1" applyBorder="1" applyAlignment="1" applyProtection="1">
      <alignment horizontal="right" vertical="center"/>
      <protection hidden="1"/>
    </xf>
    <xf numFmtId="2" fontId="14" fillId="0" borderId="68" xfId="49" applyNumberFormat="1" applyFont="1" applyBorder="1" applyAlignment="1">
      <alignment horizontal="center" vertical="center"/>
    </xf>
    <xf numFmtId="44" fontId="0" fillId="0" borderId="0" xfId="61" applyFont="1"/>
    <xf numFmtId="164" fontId="4" fillId="0" borderId="28" xfId="8" applyNumberFormat="1" applyFont="1" applyFill="1" applyBorder="1" applyAlignment="1">
      <alignment vertical="center"/>
    </xf>
    <xf numFmtId="0" fontId="18" fillId="0" borderId="61" xfId="0" applyFont="1" applyBorder="1" applyAlignment="1" applyProtection="1">
      <alignment horizontal="justify" vertical="center" wrapText="1"/>
      <protection hidden="1"/>
    </xf>
    <xf numFmtId="4" fontId="4" fillId="0" borderId="8" xfId="46" applyNumberFormat="1" applyBorder="1" applyAlignment="1">
      <alignment horizontal="center" vertical="center" wrapText="1"/>
    </xf>
    <xf numFmtId="2" fontId="4" fillId="0" borderId="7" xfId="1" applyNumberFormat="1" applyFont="1" applyBorder="1" applyAlignment="1">
      <alignment horizontal="center" vertical="center" wrapText="1"/>
    </xf>
    <xf numFmtId="0" fontId="4" fillId="0" borderId="9" xfId="1" applyFont="1" applyBorder="1" applyAlignment="1">
      <alignment horizontal="center" vertical="center" wrapText="1"/>
    </xf>
    <xf numFmtId="0" fontId="5" fillId="4" borderId="38" xfId="0" applyFont="1" applyFill="1" applyBorder="1" applyAlignment="1">
      <alignment horizontal="center" vertical="center"/>
    </xf>
    <xf numFmtId="0" fontId="5" fillId="4" borderId="41" xfId="0" applyFont="1" applyFill="1" applyBorder="1" applyAlignment="1">
      <alignment horizontal="center" vertical="center"/>
    </xf>
    <xf numFmtId="172" fontId="5" fillId="4" borderId="20" xfId="0" applyNumberFormat="1" applyFont="1" applyFill="1" applyBorder="1" applyAlignment="1">
      <alignment horizontal="right" vertical="center"/>
    </xf>
    <xf numFmtId="10" fontId="5" fillId="11" borderId="8" xfId="9" applyNumberFormat="1" applyFont="1" applyFill="1" applyBorder="1" applyAlignment="1">
      <alignment horizontal="center" vertical="center" wrapText="1"/>
    </xf>
    <xf numFmtId="10" fontId="5" fillId="11" borderId="16" xfId="9" applyNumberFormat="1" applyFont="1" applyFill="1" applyBorder="1" applyAlignment="1">
      <alignment horizontal="center" vertical="center" wrapText="1"/>
    </xf>
    <xf numFmtId="0" fontId="4" fillId="0" borderId="8" xfId="1" applyFont="1" applyBorder="1" applyAlignment="1">
      <alignment horizontal="center" vertical="center" wrapText="1"/>
    </xf>
    <xf numFmtId="2" fontId="5" fillId="4" borderId="38" xfId="0" applyNumberFormat="1" applyFont="1" applyFill="1" applyBorder="1" applyAlignment="1">
      <alignment horizontal="center" vertical="center"/>
    </xf>
    <xf numFmtId="4" fontId="5" fillId="4" borderId="41" xfId="0" applyNumberFormat="1" applyFont="1" applyFill="1" applyBorder="1" applyAlignment="1">
      <alignment horizontal="center" vertical="center"/>
    </xf>
    <xf numFmtId="186" fontId="23" fillId="10" borderId="36" xfId="19" applyNumberFormat="1" applyFont="1" applyFill="1" applyBorder="1" applyAlignment="1">
      <alignment horizontal="right" vertical="center" wrapText="1"/>
    </xf>
    <xf numFmtId="186" fontId="23" fillId="10" borderId="37" xfId="19" applyNumberFormat="1" applyFont="1" applyFill="1" applyBorder="1" applyAlignment="1">
      <alignment horizontal="right" vertical="center" wrapText="1"/>
    </xf>
    <xf numFmtId="186" fontId="5" fillId="11" borderId="36" xfId="19" applyNumberFormat="1" applyFont="1" applyFill="1" applyBorder="1" applyAlignment="1">
      <alignment horizontal="right" vertical="center" wrapText="1"/>
    </xf>
    <xf numFmtId="0" fontId="5" fillId="0" borderId="34" xfId="0" applyFont="1" applyBorder="1" applyAlignment="1">
      <alignment horizontal="center" vertical="center"/>
    </xf>
    <xf numFmtId="0" fontId="5" fillId="0" borderId="35" xfId="0" applyFont="1" applyBorder="1" applyAlignment="1">
      <alignment horizontal="center" vertical="center"/>
    </xf>
    <xf numFmtId="0" fontId="4" fillId="0" borderId="11" xfId="0" applyFont="1" applyBorder="1" applyAlignment="1">
      <alignment horizontal="center" vertical="center"/>
    </xf>
    <xf numFmtId="0" fontId="4" fillId="0" borderId="12" xfId="0" applyFont="1" applyBorder="1" applyAlignment="1">
      <alignment horizontal="center" vertical="center"/>
    </xf>
    <xf numFmtId="0" fontId="4" fillId="0" borderId="13" xfId="0" applyFont="1" applyBorder="1" applyAlignment="1">
      <alignment horizontal="center" vertical="center"/>
    </xf>
    <xf numFmtId="0" fontId="4" fillId="0" borderId="38" xfId="0" applyFont="1" applyBorder="1" applyAlignment="1">
      <alignment horizontal="center" vertical="center"/>
    </xf>
    <xf numFmtId="0" fontId="4" fillId="0" borderId="41" xfId="0" applyFont="1" applyBorder="1" applyAlignment="1">
      <alignment horizontal="center" vertical="center"/>
    </xf>
    <xf numFmtId="0" fontId="5" fillId="0" borderId="21" xfId="0" applyFont="1" applyBorder="1" applyAlignment="1">
      <alignment horizontal="center" vertical="center"/>
    </xf>
    <xf numFmtId="0" fontId="5" fillId="0" borderId="22" xfId="0" applyFont="1" applyBorder="1" applyAlignment="1">
      <alignment horizontal="center" vertical="center"/>
    </xf>
    <xf numFmtId="0" fontId="5" fillId="0" borderId="23" xfId="0" applyFont="1" applyBorder="1" applyAlignment="1">
      <alignment horizontal="center" vertical="center"/>
    </xf>
    <xf numFmtId="0" fontId="4" fillId="0" borderId="40" xfId="0" applyFont="1" applyBorder="1" applyAlignment="1">
      <alignment horizontal="center" vertical="center"/>
    </xf>
    <xf numFmtId="0" fontId="4" fillId="0" borderId="27" xfId="0" applyFont="1" applyBorder="1" applyAlignment="1">
      <alignment horizontal="center" vertical="center"/>
    </xf>
    <xf numFmtId="0" fontId="4" fillId="0" borderId="28" xfId="0" applyFont="1" applyBorder="1" applyAlignment="1">
      <alignment horizontal="center" vertical="center"/>
    </xf>
    <xf numFmtId="0" fontId="4" fillId="0" borderId="26" xfId="0" applyFont="1" applyBorder="1" applyAlignment="1">
      <alignment horizontal="center" vertical="center"/>
    </xf>
    <xf numFmtId="0" fontId="4" fillId="0" borderId="11" xfId="0" applyFont="1" applyBorder="1" applyAlignment="1">
      <alignment horizontal="center" vertical="center" wrapText="1"/>
    </xf>
    <xf numFmtId="0" fontId="4" fillId="0" borderId="12" xfId="0" applyFont="1" applyBorder="1" applyAlignment="1">
      <alignment horizontal="center" vertical="center" wrapText="1"/>
    </xf>
    <xf numFmtId="0" fontId="4" fillId="0" borderId="13" xfId="0" applyFont="1" applyBorder="1" applyAlignment="1">
      <alignment horizontal="center" vertical="center" wrapText="1"/>
    </xf>
    <xf numFmtId="0" fontId="5" fillId="4" borderId="43" xfId="0" applyFont="1" applyFill="1" applyBorder="1" applyAlignment="1">
      <alignment horizontal="center" vertical="center"/>
    </xf>
    <xf numFmtId="0" fontId="5" fillId="4" borderId="2" xfId="0" applyFont="1" applyFill="1" applyBorder="1" applyAlignment="1">
      <alignment horizontal="center" vertical="center"/>
    </xf>
    <xf numFmtId="0" fontId="5" fillId="4" borderId="44" xfId="0" applyFont="1" applyFill="1" applyBorder="1" applyAlignment="1">
      <alignment horizontal="center" vertical="center"/>
    </xf>
    <xf numFmtId="0" fontId="5" fillId="4" borderId="40" xfId="0" applyFont="1" applyFill="1" applyBorder="1" applyAlignment="1">
      <alignment horizontal="center" vertical="center" wrapText="1"/>
    </xf>
    <xf numFmtId="0" fontId="5" fillId="4" borderId="27" xfId="0" applyFont="1" applyFill="1" applyBorder="1" applyAlignment="1">
      <alignment horizontal="center" vertical="center" wrapText="1"/>
    </xf>
    <xf numFmtId="0" fontId="5" fillId="4" borderId="28" xfId="0" applyFont="1" applyFill="1" applyBorder="1" applyAlignment="1">
      <alignment horizontal="center" vertical="center" wrapText="1"/>
    </xf>
    <xf numFmtId="0" fontId="0" fillId="0" borderId="11" xfId="0" applyBorder="1" applyAlignment="1">
      <alignment horizontal="center"/>
    </xf>
    <xf numFmtId="0" fontId="0" fillId="0" borderId="12" xfId="0" applyBorder="1" applyAlignment="1">
      <alignment horizontal="center"/>
    </xf>
    <xf numFmtId="0" fontId="0" fillId="0" borderId="13" xfId="0" applyBorder="1" applyAlignment="1">
      <alignment horizontal="center"/>
    </xf>
    <xf numFmtId="0" fontId="4" fillId="4" borderId="40" xfId="0" applyFont="1" applyFill="1" applyBorder="1" applyAlignment="1">
      <alignment horizontal="center" vertical="center" wrapText="1"/>
    </xf>
    <xf numFmtId="0" fontId="4" fillId="4" borderId="27" xfId="0" applyFont="1" applyFill="1" applyBorder="1" applyAlignment="1">
      <alignment horizontal="center" vertical="center" wrapText="1"/>
    </xf>
    <xf numFmtId="0" fontId="4" fillId="4" borderId="28" xfId="0" applyFont="1" applyFill="1" applyBorder="1" applyAlignment="1">
      <alignment horizontal="center" vertical="center" wrapText="1"/>
    </xf>
    <xf numFmtId="0" fontId="2" fillId="0" borderId="0" xfId="1" applyFont="1" applyAlignment="1">
      <alignment horizontal="center" vertical="center"/>
    </xf>
    <xf numFmtId="0" fontId="2" fillId="0" borderId="1" xfId="1" applyFont="1" applyBorder="1" applyAlignment="1">
      <alignment horizontal="center" vertical="center" wrapText="1"/>
    </xf>
    <xf numFmtId="1" fontId="3" fillId="7" borderId="3" xfId="0" applyNumberFormat="1" applyFont="1" applyFill="1" applyBorder="1" applyAlignment="1">
      <alignment horizontal="center" vertical="top" wrapText="1"/>
    </xf>
    <xf numFmtId="1" fontId="3" fillId="7" borderId="4" xfId="0" applyNumberFormat="1" applyFont="1" applyFill="1" applyBorder="1" applyAlignment="1">
      <alignment horizontal="center" vertical="top" wrapText="1"/>
    </xf>
    <xf numFmtId="1" fontId="3" fillId="7" borderId="5" xfId="0" applyNumberFormat="1" applyFont="1" applyFill="1" applyBorder="1" applyAlignment="1">
      <alignment horizontal="center" vertical="top" wrapText="1"/>
    </xf>
    <xf numFmtId="1" fontId="3" fillId="6" borderId="3" xfId="0" applyNumberFormat="1" applyFont="1" applyFill="1" applyBorder="1" applyAlignment="1">
      <alignment horizontal="center" vertical="center"/>
    </xf>
    <xf numFmtId="1" fontId="3" fillId="6" borderId="4" xfId="0" applyNumberFormat="1" applyFont="1" applyFill="1" applyBorder="1" applyAlignment="1">
      <alignment horizontal="center" vertical="center"/>
    </xf>
    <xf numFmtId="1" fontId="3" fillId="6" borderId="5" xfId="0" applyNumberFormat="1" applyFont="1" applyFill="1" applyBorder="1" applyAlignment="1">
      <alignment horizontal="center" vertical="center"/>
    </xf>
    <xf numFmtId="0" fontId="25" fillId="0" borderId="4" xfId="0" applyFont="1" applyBorder="1" applyAlignment="1">
      <alignment horizontal="center"/>
    </xf>
    <xf numFmtId="4" fontId="6" fillId="0" borderId="39" xfId="7" applyNumberFormat="1" applyFont="1" applyBorder="1" applyAlignment="1">
      <alignment horizontal="center" vertical="center"/>
    </xf>
    <xf numFmtId="4" fontId="6" fillId="0" borderId="22" xfId="7" applyNumberFormat="1" applyFont="1" applyBorder="1" applyAlignment="1">
      <alignment horizontal="center" vertical="center"/>
    </xf>
    <xf numFmtId="4" fontId="6" fillId="0" borderId="23" xfId="7" applyNumberFormat="1" applyFont="1" applyBorder="1" applyAlignment="1">
      <alignment horizontal="center" vertical="center"/>
    </xf>
    <xf numFmtId="4" fontId="6" fillId="13" borderId="50" xfId="6" applyNumberFormat="1" applyFont="1" applyFill="1" applyBorder="1" applyAlignment="1">
      <alignment horizontal="center" vertical="center" wrapText="1"/>
    </xf>
    <xf numFmtId="4" fontId="6" fillId="13" borderId="52" xfId="6" applyNumberFormat="1" applyFont="1" applyFill="1" applyBorder="1" applyAlignment="1">
      <alignment horizontal="center" vertical="center" wrapText="1"/>
    </xf>
    <xf numFmtId="1" fontId="3" fillId="3" borderId="3" xfId="0" applyNumberFormat="1" applyFont="1" applyFill="1" applyBorder="1" applyAlignment="1">
      <alignment horizontal="center" vertical="center" wrapText="1"/>
    </xf>
    <xf numFmtId="1" fontId="3" fillId="3" borderId="4" xfId="0" applyNumberFormat="1" applyFont="1" applyFill="1" applyBorder="1" applyAlignment="1">
      <alignment horizontal="center" vertical="center" wrapText="1"/>
    </xf>
    <xf numFmtId="1" fontId="3" fillId="6" borderId="3" xfId="0" applyNumberFormat="1" applyFont="1" applyFill="1" applyBorder="1" applyAlignment="1">
      <alignment horizontal="center"/>
    </xf>
    <xf numFmtId="1" fontId="3" fillId="6" borderId="4" xfId="0" applyNumberFormat="1" applyFont="1" applyFill="1" applyBorder="1" applyAlignment="1">
      <alignment horizontal="center"/>
    </xf>
    <xf numFmtId="0" fontId="6" fillId="13" borderId="34" xfId="6" applyFont="1" applyFill="1" applyBorder="1" applyAlignment="1">
      <alignment horizontal="center" vertical="center"/>
    </xf>
    <xf numFmtId="0" fontId="6" fillId="13" borderId="35" xfId="6" applyFont="1" applyFill="1" applyBorder="1" applyAlignment="1">
      <alignment horizontal="center" vertical="center"/>
    </xf>
    <xf numFmtId="0" fontId="31" fillId="13" borderId="45" xfId="6" applyFont="1" applyFill="1" applyBorder="1" applyAlignment="1">
      <alignment horizontal="center" vertical="center"/>
    </xf>
    <xf numFmtId="0" fontId="31" fillId="13" borderId="51" xfId="6" applyFont="1" applyFill="1" applyBorder="1" applyAlignment="1">
      <alignment horizontal="center" vertical="center"/>
    </xf>
    <xf numFmtId="0" fontId="6" fillId="13" borderId="45" xfId="6" applyFont="1" applyFill="1" applyBorder="1" applyAlignment="1">
      <alignment horizontal="center" vertical="center"/>
    </xf>
    <xf numFmtId="0" fontId="6" fillId="13" borderId="51" xfId="6" applyFont="1" applyFill="1" applyBorder="1" applyAlignment="1">
      <alignment horizontal="center" vertical="center"/>
    </xf>
    <xf numFmtId="0" fontId="6" fillId="13" borderId="45" xfId="6" applyFont="1" applyFill="1" applyBorder="1" applyAlignment="1">
      <alignment horizontal="center" vertical="center" wrapText="1"/>
    </xf>
    <xf numFmtId="0" fontId="6" fillId="13" borderId="51" xfId="6" applyFont="1" applyFill="1" applyBorder="1" applyAlignment="1">
      <alignment horizontal="center" vertical="center" wrapText="1"/>
    </xf>
    <xf numFmtId="0" fontId="6" fillId="13" borderId="44" xfId="6" applyFont="1" applyFill="1" applyBorder="1" applyAlignment="1">
      <alignment horizontal="center" vertical="center" wrapText="1"/>
    </xf>
    <xf numFmtId="0" fontId="6" fillId="13" borderId="33" xfId="6" applyFont="1" applyFill="1" applyBorder="1" applyAlignment="1">
      <alignment horizontal="center" vertical="center" wrapText="1"/>
    </xf>
    <xf numFmtId="0" fontId="23" fillId="10" borderId="41" xfId="2" quotePrefix="1" applyFont="1" applyFill="1" applyBorder="1" applyAlignment="1">
      <alignment horizontal="center" vertical="center" wrapText="1"/>
    </xf>
    <xf numFmtId="0" fontId="32" fillId="8" borderId="46" xfId="0" applyFont="1" applyFill="1" applyBorder="1" applyAlignment="1">
      <alignment horizontal="center" vertical="center" wrapText="1"/>
    </xf>
    <xf numFmtId="0" fontId="20" fillId="8" borderId="2" xfId="0" applyFont="1" applyFill="1" applyBorder="1" applyAlignment="1">
      <alignment horizontal="center" vertical="center" wrapText="1"/>
    </xf>
    <xf numFmtId="0" fontId="23" fillId="10" borderId="8" xfId="2" quotePrefix="1" applyFont="1" applyFill="1" applyBorder="1" applyAlignment="1">
      <alignment horizontal="center" vertical="center" wrapText="1"/>
    </xf>
    <xf numFmtId="0" fontId="20" fillId="8" borderId="17" xfId="0" applyFont="1" applyFill="1" applyBorder="1" applyAlignment="1">
      <alignment horizontal="center" vertical="center"/>
    </xf>
    <xf numFmtId="0" fontId="20" fillId="8" borderId="0" xfId="0" applyFont="1" applyFill="1" applyAlignment="1">
      <alignment horizontal="center" vertical="center"/>
    </xf>
    <xf numFmtId="0" fontId="20" fillId="8" borderId="18" xfId="0" applyFont="1" applyFill="1" applyBorder="1" applyAlignment="1">
      <alignment horizontal="center" vertical="center"/>
    </xf>
    <xf numFmtId="0" fontId="20" fillId="8" borderId="19" xfId="0" applyFont="1" applyFill="1" applyBorder="1" applyAlignment="1">
      <alignment horizontal="center" vertical="center"/>
    </xf>
    <xf numFmtId="0" fontId="20" fillId="8" borderId="1" xfId="0" applyFont="1" applyFill="1" applyBorder="1" applyAlignment="1">
      <alignment horizontal="center" vertical="center"/>
    </xf>
    <xf numFmtId="0" fontId="20" fillId="8" borderId="20" xfId="0" applyFont="1" applyFill="1" applyBorder="1" applyAlignment="1">
      <alignment horizontal="center" vertical="center"/>
    </xf>
    <xf numFmtId="0" fontId="5" fillId="9" borderId="35" xfId="3" applyFont="1" applyFill="1" applyBorder="1" applyAlignment="1">
      <alignment horizontal="center" vertical="center" wrapText="1"/>
    </xf>
    <xf numFmtId="0" fontId="5" fillId="9" borderId="8" xfId="3" applyFont="1" applyFill="1" applyBorder="1" applyAlignment="1">
      <alignment horizontal="center" vertical="center" wrapText="1"/>
    </xf>
    <xf numFmtId="0" fontId="5" fillId="9" borderId="32" xfId="2" applyFont="1" applyFill="1" applyBorder="1" applyAlignment="1">
      <alignment horizontal="center" vertical="center" wrapText="1"/>
    </xf>
    <xf numFmtId="0" fontId="5" fillId="9" borderId="36" xfId="2" applyFont="1" applyFill="1" applyBorder="1" applyAlignment="1">
      <alignment horizontal="center" vertical="center" wrapText="1"/>
    </xf>
    <xf numFmtId="0" fontId="5" fillId="9" borderId="34" xfId="2" applyFont="1" applyFill="1" applyBorder="1" applyAlignment="1">
      <alignment horizontal="center" vertical="center" wrapText="1"/>
    </xf>
    <xf numFmtId="0" fontId="5" fillId="9" borderId="7" xfId="2" applyFont="1" applyFill="1" applyBorder="1" applyAlignment="1">
      <alignment horizontal="center" vertical="center" wrapText="1"/>
    </xf>
    <xf numFmtId="0" fontId="5" fillId="9" borderId="35" xfId="2" applyFont="1" applyFill="1" applyBorder="1" applyAlignment="1">
      <alignment horizontal="center" vertical="center" wrapText="1"/>
    </xf>
    <xf numFmtId="0" fontId="5" fillId="9" borderId="8" xfId="2" applyFont="1" applyFill="1" applyBorder="1" applyAlignment="1">
      <alignment horizontal="center" vertical="center" wrapText="1"/>
    </xf>
    <xf numFmtId="0" fontId="29" fillId="12" borderId="4" xfId="0" applyFont="1" applyFill="1" applyBorder="1" applyAlignment="1">
      <alignment horizontal="center" wrapText="1"/>
    </xf>
    <xf numFmtId="0" fontId="29" fillId="12" borderId="4" xfId="0" applyFont="1" applyFill="1" applyBorder="1" applyAlignment="1">
      <alignment horizontal="center"/>
    </xf>
    <xf numFmtId="0" fontId="5" fillId="11" borderId="8" xfId="2" applyFont="1" applyFill="1" applyBorder="1" applyAlignment="1">
      <alignment horizontal="center" vertical="center" wrapText="1"/>
    </xf>
    <xf numFmtId="178" fontId="6" fillId="4" borderId="11" xfId="49" applyFont="1" applyFill="1" applyBorder="1" applyAlignment="1">
      <alignment horizontal="left" vertical="center" wrapText="1"/>
    </xf>
    <xf numFmtId="178" fontId="6" fillId="4" borderId="12" xfId="49" applyFont="1" applyFill="1" applyBorder="1" applyAlignment="1">
      <alignment horizontal="left" vertical="center" wrapText="1"/>
    </xf>
    <xf numFmtId="178" fontId="6" fillId="4" borderId="13" xfId="49" applyFont="1" applyFill="1" applyBorder="1" applyAlignment="1">
      <alignment horizontal="left" vertical="center" wrapText="1"/>
    </xf>
    <xf numFmtId="178" fontId="11" fillId="0" borderId="46" xfId="32" applyFont="1" applyBorder="1" applyAlignment="1">
      <alignment horizontal="center" vertical="center" wrapText="1"/>
    </xf>
    <xf numFmtId="178" fontId="11" fillId="0" borderId="2" xfId="32" applyFont="1" applyBorder="1" applyAlignment="1">
      <alignment horizontal="center" vertical="center" wrapText="1"/>
    </xf>
    <xf numFmtId="178" fontId="11" fillId="0" borderId="47" xfId="32" applyFont="1" applyBorder="1" applyAlignment="1">
      <alignment horizontal="center" vertical="center" wrapText="1"/>
    </xf>
    <xf numFmtId="178" fontId="11" fillId="0" borderId="17" xfId="32" applyFont="1" applyBorder="1" applyAlignment="1">
      <alignment horizontal="center" vertical="center"/>
    </xf>
    <xf numFmtId="178" fontId="11" fillId="0" borderId="0" xfId="32" applyFont="1" applyAlignment="1">
      <alignment horizontal="center" vertical="center"/>
    </xf>
    <xf numFmtId="178" fontId="11" fillId="0" borderId="18" xfId="32" applyFont="1" applyBorder="1" applyAlignment="1">
      <alignment horizontal="center" vertical="center"/>
    </xf>
    <xf numFmtId="178" fontId="11" fillId="0" borderId="19" xfId="32" applyFont="1" applyBorder="1" applyAlignment="1">
      <alignment horizontal="center" vertical="center"/>
    </xf>
    <xf numFmtId="178" fontId="11" fillId="0" borderId="1" xfId="32" applyFont="1" applyBorder="1" applyAlignment="1">
      <alignment horizontal="center" vertical="center"/>
    </xf>
    <xf numFmtId="178" fontId="11" fillId="0" borderId="20" xfId="32" applyFont="1" applyBorder="1" applyAlignment="1">
      <alignment horizontal="center" vertical="center"/>
    </xf>
    <xf numFmtId="1" fontId="12" fillId="7" borderId="3" xfId="30" applyNumberFormat="1" applyFont="1" applyFill="1" applyBorder="1" applyAlignment="1">
      <alignment horizontal="center" vertical="center" wrapText="1"/>
    </xf>
    <xf numFmtId="1" fontId="12" fillId="7" borderId="4" xfId="30" applyNumberFormat="1" applyFont="1" applyFill="1" applyBorder="1" applyAlignment="1">
      <alignment horizontal="center" vertical="center" wrapText="1"/>
    </xf>
    <xf numFmtId="1" fontId="12" fillId="7" borderId="5" xfId="30" applyNumberFormat="1" applyFont="1" applyFill="1" applyBorder="1" applyAlignment="1">
      <alignment horizontal="center" vertical="center" wrapText="1"/>
    </xf>
    <xf numFmtId="0" fontId="12" fillId="6" borderId="3" xfId="30" applyFont="1" applyFill="1" applyBorder="1" applyAlignment="1">
      <alignment horizontal="center" vertical="center"/>
    </xf>
    <xf numFmtId="0" fontId="12" fillId="6" borderId="4" xfId="30" applyFont="1" applyFill="1" applyBorder="1" applyAlignment="1">
      <alignment horizontal="center" vertical="center"/>
    </xf>
    <xf numFmtId="0" fontId="12" fillId="6" borderId="5" xfId="30" applyFont="1" applyFill="1" applyBorder="1" applyAlignment="1">
      <alignment horizontal="center" vertical="center"/>
    </xf>
    <xf numFmtId="43" fontId="15" fillId="4" borderId="8" xfId="52" applyFont="1" applyFill="1" applyBorder="1" applyAlignment="1">
      <alignment horizontal="left" vertical="center"/>
    </xf>
    <xf numFmtId="43" fontId="15" fillId="4" borderId="11" xfId="52" applyFont="1" applyFill="1" applyBorder="1" applyAlignment="1">
      <alignment horizontal="left" vertical="center"/>
    </xf>
    <xf numFmtId="43" fontId="15" fillId="4" borderId="12" xfId="52" applyFont="1" applyFill="1" applyBorder="1" applyAlignment="1">
      <alignment horizontal="left" vertical="center"/>
    </xf>
    <xf numFmtId="43" fontId="15" fillId="4" borderId="13" xfId="52" applyFont="1" applyFill="1" applyBorder="1" applyAlignment="1">
      <alignment horizontal="left" vertical="center"/>
    </xf>
    <xf numFmtId="1" fontId="3" fillId="7" borderId="3" xfId="0" applyNumberFormat="1" applyFont="1" applyFill="1" applyBorder="1" applyAlignment="1">
      <alignment horizontal="center" vertical="center" wrapText="1"/>
    </xf>
    <xf numFmtId="1" fontId="3" fillId="7" borderId="4" xfId="0" applyNumberFormat="1" applyFont="1" applyFill="1" applyBorder="1" applyAlignment="1">
      <alignment horizontal="center" vertical="center" wrapText="1"/>
    </xf>
    <xf numFmtId="1" fontId="3" fillId="7" borderId="5" xfId="0" applyNumberFormat="1" applyFont="1" applyFill="1" applyBorder="1" applyAlignment="1">
      <alignment horizontal="center" vertical="center" wrapText="1"/>
    </xf>
    <xf numFmtId="0" fontId="3" fillId="4" borderId="34" xfId="10" applyFont="1" applyFill="1" applyBorder="1" applyAlignment="1">
      <alignment horizontal="center"/>
    </xf>
    <xf numFmtId="0" fontId="3" fillId="4" borderId="35" xfId="10" applyFont="1" applyFill="1" applyBorder="1" applyAlignment="1">
      <alignment horizontal="center"/>
    </xf>
    <xf numFmtId="0" fontId="3" fillId="4" borderId="32" xfId="10" applyFont="1" applyFill="1" applyBorder="1" applyAlignment="1">
      <alignment horizontal="center"/>
    </xf>
    <xf numFmtId="0" fontId="3" fillId="4" borderId="21" xfId="10" applyFont="1" applyFill="1" applyBorder="1" applyAlignment="1">
      <alignment horizontal="center" vertical="center"/>
    </xf>
    <xf numFmtId="0" fontId="3" fillId="4" borderId="22" xfId="10" applyFont="1" applyFill="1" applyBorder="1" applyAlignment="1">
      <alignment horizontal="center" vertical="center"/>
    </xf>
    <xf numFmtId="0" fontId="3" fillId="4" borderId="24" xfId="10" applyFont="1" applyFill="1" applyBorder="1" applyAlignment="1">
      <alignment horizontal="center" vertical="center"/>
    </xf>
    <xf numFmtId="0" fontId="5" fillId="4" borderId="9" xfId="10" applyFont="1" applyFill="1" applyBorder="1" applyAlignment="1">
      <alignment horizontal="center" vertical="center" wrapText="1"/>
    </xf>
    <xf numFmtId="0" fontId="5" fillId="4" borderId="12" xfId="10" applyFont="1" applyFill="1" applyBorder="1" applyAlignment="1">
      <alignment horizontal="center" vertical="center" wrapText="1"/>
    </xf>
    <xf numFmtId="0" fontId="5" fillId="4" borderId="25" xfId="10" applyFont="1" applyFill="1" applyBorder="1" applyAlignment="1">
      <alignment horizontal="center" vertical="center" wrapText="1"/>
    </xf>
  </cellXfs>
  <cellStyles count="222">
    <cellStyle name="0,0_x000d__x000a_NA_x000d__x000a_ 2" xfId="2" xr:uid="{00000000-0005-0000-0000-000000000000}"/>
    <cellStyle name="Euro" xfId="66" xr:uid="{00000000-0005-0000-0000-000001000000}"/>
    <cellStyle name="Euro 2" xfId="67" xr:uid="{00000000-0005-0000-0000-000002000000}"/>
    <cellStyle name="Euro 3" xfId="68" xr:uid="{00000000-0005-0000-0000-000003000000}"/>
    <cellStyle name="Euro 3 2" xfId="69" xr:uid="{00000000-0005-0000-0000-000004000000}"/>
    <cellStyle name="Euro 4" xfId="70" xr:uid="{00000000-0005-0000-0000-000005000000}"/>
    <cellStyle name="Euro 4 2" xfId="71" xr:uid="{00000000-0005-0000-0000-000006000000}"/>
    <cellStyle name="Millares" xfId="8" builtinId="3"/>
    <cellStyle name="Millares [0] 4" xfId="19" xr:uid="{00000000-0005-0000-0000-000008000000}"/>
    <cellStyle name="Millares 10" xfId="199" xr:uid="{00000000-0005-0000-0000-000009000000}"/>
    <cellStyle name="Millares 11" xfId="144" xr:uid="{00000000-0005-0000-0000-00000A000000}"/>
    <cellStyle name="Millares 12" xfId="200" xr:uid="{00000000-0005-0000-0000-00000B000000}"/>
    <cellStyle name="Millares 13" xfId="151" xr:uid="{00000000-0005-0000-0000-00000C000000}"/>
    <cellStyle name="Millares 14" xfId="201" xr:uid="{00000000-0005-0000-0000-00000D000000}"/>
    <cellStyle name="Millares 15" xfId="166" xr:uid="{00000000-0005-0000-0000-00000E000000}"/>
    <cellStyle name="Millares 16" xfId="207" xr:uid="{00000000-0005-0000-0000-00000F000000}"/>
    <cellStyle name="Millares 17" xfId="165" xr:uid="{00000000-0005-0000-0000-000010000000}"/>
    <cellStyle name="Millares 18" xfId="16" xr:uid="{00000000-0005-0000-0000-000011000000}"/>
    <cellStyle name="Millares 19" xfId="208" xr:uid="{00000000-0005-0000-0000-000012000000}"/>
    <cellStyle name="Millares 2" xfId="73" xr:uid="{00000000-0005-0000-0000-000013000000}"/>
    <cellStyle name="Millares 2 2" xfId="74" xr:uid="{00000000-0005-0000-0000-000014000000}"/>
    <cellStyle name="Millares 2 2 2" xfId="75" xr:uid="{00000000-0005-0000-0000-000015000000}"/>
    <cellStyle name="Millares 2 2 2 2" xfId="37" xr:uid="{00000000-0005-0000-0000-000016000000}"/>
    <cellStyle name="Millares 2 2 2 2 2" xfId="56" xr:uid="{00000000-0005-0000-0000-000017000000}"/>
    <cellStyle name="Millares 2 2 3" xfId="36" xr:uid="{00000000-0005-0000-0000-000018000000}"/>
    <cellStyle name="Millares 2 2 3 2" xfId="52" xr:uid="{00000000-0005-0000-0000-000019000000}"/>
    <cellStyle name="Millares 2 2 3 3" xfId="76" xr:uid="{00000000-0005-0000-0000-00001A000000}"/>
    <cellStyle name="Millares 2 3" xfId="77" xr:uid="{00000000-0005-0000-0000-00001B000000}"/>
    <cellStyle name="Millares 20" xfId="164" xr:uid="{00000000-0005-0000-0000-00001C000000}"/>
    <cellStyle name="Millares 21" xfId="209" xr:uid="{00000000-0005-0000-0000-00001D000000}"/>
    <cellStyle name="Millares 22" xfId="163" xr:uid="{00000000-0005-0000-0000-00001E000000}"/>
    <cellStyle name="Millares 23" xfId="210" xr:uid="{00000000-0005-0000-0000-00001F000000}"/>
    <cellStyle name="Millares 24" xfId="162" xr:uid="{00000000-0005-0000-0000-000020000000}"/>
    <cellStyle name="Millares 25" xfId="211" xr:uid="{00000000-0005-0000-0000-000021000000}"/>
    <cellStyle name="Millares 26" xfId="161" xr:uid="{00000000-0005-0000-0000-000022000000}"/>
    <cellStyle name="Millares 27" xfId="203" xr:uid="{00000000-0005-0000-0000-000023000000}"/>
    <cellStyle name="Millares 28" xfId="215" xr:uid="{00000000-0005-0000-0000-000024000000}"/>
    <cellStyle name="Millares 29" xfId="204" xr:uid="{00000000-0005-0000-0000-000025000000}"/>
    <cellStyle name="Millares 3" xfId="3" xr:uid="{00000000-0005-0000-0000-000026000000}"/>
    <cellStyle name="Millares 3 2" xfId="79" xr:uid="{00000000-0005-0000-0000-000027000000}"/>
    <cellStyle name="Millares 3 2 2" xfId="80" xr:uid="{00000000-0005-0000-0000-000028000000}"/>
    <cellStyle name="Millares 3 2 3" xfId="81" xr:uid="{00000000-0005-0000-0000-000029000000}"/>
    <cellStyle name="Millares 3 3" xfId="82" xr:uid="{00000000-0005-0000-0000-00002A000000}"/>
    <cellStyle name="Millares 3 4" xfId="83" xr:uid="{00000000-0005-0000-0000-00002B000000}"/>
    <cellStyle name="Millares 3 5" xfId="78" xr:uid="{00000000-0005-0000-0000-00002C000000}"/>
    <cellStyle name="Millares 30" xfId="216" xr:uid="{00000000-0005-0000-0000-00002D000000}"/>
    <cellStyle name="Millares 31" xfId="205" xr:uid="{00000000-0005-0000-0000-00002E000000}"/>
    <cellStyle name="Millares 32" xfId="217" xr:uid="{00000000-0005-0000-0000-00002F000000}"/>
    <cellStyle name="Millares 33" xfId="202" xr:uid="{00000000-0005-0000-0000-000030000000}"/>
    <cellStyle name="Millares 34" xfId="218" xr:uid="{00000000-0005-0000-0000-000031000000}"/>
    <cellStyle name="Millares 35" xfId="206" xr:uid="{00000000-0005-0000-0000-000032000000}"/>
    <cellStyle name="Millares 36" xfId="219" xr:uid="{00000000-0005-0000-0000-000033000000}"/>
    <cellStyle name="Millares 37" xfId="212" xr:uid="{00000000-0005-0000-0000-000034000000}"/>
    <cellStyle name="Millares 38" xfId="213" xr:uid="{00000000-0005-0000-0000-000035000000}"/>
    <cellStyle name="Millares 39" xfId="220" xr:uid="{00000000-0005-0000-0000-000036000000}"/>
    <cellStyle name="Millares 4" xfId="84" xr:uid="{00000000-0005-0000-0000-000037000000}"/>
    <cellStyle name="Millares 4 3" xfId="48" xr:uid="{00000000-0005-0000-0000-000038000000}"/>
    <cellStyle name="Millares 40" xfId="214" xr:uid="{00000000-0005-0000-0000-000039000000}"/>
    <cellStyle name="Millares 41" xfId="221" xr:uid="{00000000-0005-0000-0000-00003A000000}"/>
    <cellStyle name="Millares 5" xfId="85" xr:uid="{00000000-0005-0000-0000-00003B000000}"/>
    <cellStyle name="Millares 5 2" xfId="86" xr:uid="{00000000-0005-0000-0000-00003C000000}"/>
    <cellStyle name="Millares 6" xfId="22" xr:uid="{00000000-0005-0000-0000-00003D000000}"/>
    <cellStyle name="Millares 6 2" xfId="44" xr:uid="{00000000-0005-0000-0000-00003E000000}"/>
    <cellStyle name="Millares 7" xfId="72" xr:uid="{00000000-0005-0000-0000-00003F000000}"/>
    <cellStyle name="Millares 8" xfId="65" xr:uid="{00000000-0005-0000-0000-000040000000}"/>
    <cellStyle name="Millares 9" xfId="27" xr:uid="{00000000-0005-0000-0000-000041000000}"/>
    <cellStyle name="Millares 96" xfId="11" xr:uid="{00000000-0005-0000-0000-000042000000}"/>
    <cellStyle name="Millares_PRECIOS" xfId="13" xr:uid="{00000000-0005-0000-0000-000043000000}"/>
    <cellStyle name="Moneda" xfId="61" builtinId="4"/>
    <cellStyle name="Moneda [0] 2" xfId="88" xr:uid="{00000000-0005-0000-0000-000045000000}"/>
    <cellStyle name="Moneda [0] 2 2" xfId="89" xr:uid="{00000000-0005-0000-0000-000046000000}"/>
    <cellStyle name="Moneda 10" xfId="90" xr:uid="{00000000-0005-0000-0000-000047000000}"/>
    <cellStyle name="Moneda 11" xfId="91" xr:uid="{00000000-0005-0000-0000-000048000000}"/>
    <cellStyle name="Moneda 12" xfId="92" xr:uid="{00000000-0005-0000-0000-000049000000}"/>
    <cellStyle name="Moneda 12 2" xfId="14" xr:uid="{00000000-0005-0000-0000-00004A000000}"/>
    <cellStyle name="Moneda 13" xfId="93" xr:uid="{00000000-0005-0000-0000-00004B000000}"/>
    <cellStyle name="Moneda 14" xfId="94" xr:uid="{00000000-0005-0000-0000-00004C000000}"/>
    <cellStyle name="Moneda 15" xfId="95" xr:uid="{00000000-0005-0000-0000-00004D000000}"/>
    <cellStyle name="Moneda 16" xfId="96" xr:uid="{00000000-0005-0000-0000-00004E000000}"/>
    <cellStyle name="Moneda 17" xfId="97" xr:uid="{00000000-0005-0000-0000-00004F000000}"/>
    <cellStyle name="Moneda 18" xfId="98" xr:uid="{00000000-0005-0000-0000-000050000000}"/>
    <cellStyle name="Moneda 19" xfId="99" xr:uid="{00000000-0005-0000-0000-000051000000}"/>
    <cellStyle name="Moneda 2" xfId="18" xr:uid="{00000000-0005-0000-0000-000052000000}"/>
    <cellStyle name="Moneda 2 2" xfId="20" xr:uid="{00000000-0005-0000-0000-000053000000}"/>
    <cellStyle name="Moneda 2 2 2" xfId="101" xr:uid="{00000000-0005-0000-0000-000054000000}"/>
    <cellStyle name="Moneda 2 2 2 2" xfId="102" xr:uid="{00000000-0005-0000-0000-000055000000}"/>
    <cellStyle name="Moneda 2 2 3" xfId="103" xr:uid="{00000000-0005-0000-0000-000056000000}"/>
    <cellStyle name="Moneda 2 2 4" xfId="104" xr:uid="{00000000-0005-0000-0000-000057000000}"/>
    <cellStyle name="Moneda 2 2 5" xfId="100" xr:uid="{00000000-0005-0000-0000-000058000000}"/>
    <cellStyle name="Moneda 2 3" xfId="21" xr:uid="{00000000-0005-0000-0000-000059000000}"/>
    <cellStyle name="Moneda 2 3 2" xfId="105" xr:uid="{00000000-0005-0000-0000-00005A000000}"/>
    <cellStyle name="Moneda 2 3 4" xfId="59" xr:uid="{00000000-0005-0000-0000-00005B000000}"/>
    <cellStyle name="Moneda 20" xfId="106" xr:uid="{00000000-0005-0000-0000-00005C000000}"/>
    <cellStyle name="Moneda 21" xfId="107" xr:uid="{00000000-0005-0000-0000-00005D000000}"/>
    <cellStyle name="Moneda 22" xfId="87" xr:uid="{00000000-0005-0000-0000-00005E000000}"/>
    <cellStyle name="Moneda 23" xfId="168" xr:uid="{00000000-0005-0000-0000-00005F000000}"/>
    <cellStyle name="Moneda 24" xfId="193" xr:uid="{00000000-0005-0000-0000-000060000000}"/>
    <cellStyle name="Moneda 25" xfId="167" xr:uid="{00000000-0005-0000-0000-000061000000}"/>
    <cellStyle name="Moneda 26" xfId="192" xr:uid="{00000000-0005-0000-0000-000062000000}"/>
    <cellStyle name="Moneda 27" xfId="169" xr:uid="{00000000-0005-0000-0000-000063000000}"/>
    <cellStyle name="Moneda 28" xfId="191" xr:uid="{00000000-0005-0000-0000-000064000000}"/>
    <cellStyle name="Moneda 29" xfId="175" xr:uid="{00000000-0005-0000-0000-000065000000}"/>
    <cellStyle name="Moneda 3" xfId="17" xr:uid="{00000000-0005-0000-0000-000066000000}"/>
    <cellStyle name="Moneda 3 2" xfId="109" xr:uid="{00000000-0005-0000-0000-000067000000}"/>
    <cellStyle name="Moneda 3 3" xfId="110" xr:uid="{00000000-0005-0000-0000-000068000000}"/>
    <cellStyle name="Moneda 3 4" xfId="111" xr:uid="{00000000-0005-0000-0000-000069000000}"/>
    <cellStyle name="Moneda 3 5" xfId="108" xr:uid="{00000000-0005-0000-0000-00006A000000}"/>
    <cellStyle name="Moneda 30" xfId="198" xr:uid="{00000000-0005-0000-0000-00006B000000}"/>
    <cellStyle name="Moneda 31" xfId="176" xr:uid="{00000000-0005-0000-0000-00006C000000}"/>
    <cellStyle name="Moneda 32" xfId="197" xr:uid="{00000000-0005-0000-0000-00006D000000}"/>
    <cellStyle name="Moneda 33" xfId="177" xr:uid="{00000000-0005-0000-0000-00006E000000}"/>
    <cellStyle name="Moneda 34" xfId="196" xr:uid="{00000000-0005-0000-0000-00006F000000}"/>
    <cellStyle name="Moneda 35" xfId="178" xr:uid="{00000000-0005-0000-0000-000070000000}"/>
    <cellStyle name="Moneda 36" xfId="195" xr:uid="{00000000-0005-0000-0000-000071000000}"/>
    <cellStyle name="Moneda 37" xfId="179" xr:uid="{00000000-0005-0000-0000-000072000000}"/>
    <cellStyle name="Moneda 38" xfId="194" xr:uid="{00000000-0005-0000-0000-000073000000}"/>
    <cellStyle name="Moneda 39" xfId="180" xr:uid="{00000000-0005-0000-0000-000074000000}"/>
    <cellStyle name="Moneda 4" xfId="112" xr:uid="{00000000-0005-0000-0000-000075000000}"/>
    <cellStyle name="Moneda 4 2" xfId="34" xr:uid="{00000000-0005-0000-0000-000076000000}"/>
    <cellStyle name="Moneda 4 2 2" xfId="51" xr:uid="{00000000-0005-0000-0000-000077000000}"/>
    <cellStyle name="Moneda 4 2 3" xfId="113" xr:uid="{00000000-0005-0000-0000-000078000000}"/>
    <cellStyle name="Moneda 40" xfId="188" xr:uid="{00000000-0005-0000-0000-000079000000}"/>
    <cellStyle name="Moneda 41" xfId="171" xr:uid="{00000000-0005-0000-0000-00007A000000}"/>
    <cellStyle name="Moneda 42" xfId="187" xr:uid="{00000000-0005-0000-0000-00007B000000}"/>
    <cellStyle name="Moneda 43" xfId="172" xr:uid="{00000000-0005-0000-0000-00007C000000}"/>
    <cellStyle name="Moneda 44" xfId="186" xr:uid="{00000000-0005-0000-0000-00007D000000}"/>
    <cellStyle name="Moneda 45" xfId="173" xr:uid="{00000000-0005-0000-0000-00007E000000}"/>
    <cellStyle name="Moneda 46" xfId="185" xr:uid="{00000000-0005-0000-0000-00007F000000}"/>
    <cellStyle name="Moneda 47" xfId="170" xr:uid="{00000000-0005-0000-0000-000080000000}"/>
    <cellStyle name="Moneda 48" xfId="184" xr:uid="{00000000-0005-0000-0000-000081000000}"/>
    <cellStyle name="Moneda 49" xfId="174" xr:uid="{00000000-0005-0000-0000-000082000000}"/>
    <cellStyle name="Moneda 5" xfId="114" xr:uid="{00000000-0005-0000-0000-000083000000}"/>
    <cellStyle name="Moneda 5 2" xfId="115" xr:uid="{00000000-0005-0000-0000-000084000000}"/>
    <cellStyle name="Moneda 5 2 2 2" xfId="55" xr:uid="{00000000-0005-0000-0000-000085000000}"/>
    <cellStyle name="Moneda 50" xfId="183" xr:uid="{00000000-0005-0000-0000-000086000000}"/>
    <cellStyle name="Moneda 51" xfId="181" xr:uid="{00000000-0005-0000-0000-000087000000}"/>
    <cellStyle name="Moneda 52" xfId="190" xr:uid="{00000000-0005-0000-0000-000088000000}"/>
    <cellStyle name="Moneda 53" xfId="182" xr:uid="{00000000-0005-0000-0000-000089000000}"/>
    <cellStyle name="Moneda 54" xfId="189" xr:uid="{00000000-0005-0000-0000-00008A000000}"/>
    <cellStyle name="Moneda 6" xfId="116" xr:uid="{00000000-0005-0000-0000-00008B000000}"/>
    <cellStyle name="Moneda 7" xfId="117" xr:uid="{00000000-0005-0000-0000-00008C000000}"/>
    <cellStyle name="Moneda 8" xfId="25" xr:uid="{00000000-0005-0000-0000-00008D000000}"/>
    <cellStyle name="Moneda 8 2" xfId="119" xr:uid="{00000000-0005-0000-0000-00008E000000}"/>
    <cellStyle name="Moneda 8 3" xfId="118" xr:uid="{00000000-0005-0000-0000-00008F000000}"/>
    <cellStyle name="Moneda 9" xfId="120" xr:uid="{00000000-0005-0000-0000-000090000000}"/>
    <cellStyle name="Moneda 9 2" xfId="121" xr:uid="{00000000-0005-0000-0000-000091000000}"/>
    <cellStyle name="Normal" xfId="0" builtinId="0"/>
    <cellStyle name="Normal 10" xfId="122" xr:uid="{00000000-0005-0000-0000-000093000000}"/>
    <cellStyle name="Normal 10 2" xfId="6" xr:uid="{00000000-0005-0000-0000-000094000000}"/>
    <cellStyle name="Normal 11 2" xfId="123" xr:uid="{00000000-0005-0000-0000-000095000000}"/>
    <cellStyle name="Normal 11 2 2" xfId="124" xr:uid="{00000000-0005-0000-0000-000096000000}"/>
    <cellStyle name="Normal 2" xfId="4" xr:uid="{00000000-0005-0000-0000-000097000000}"/>
    <cellStyle name="Normal 2 10" xfId="46" xr:uid="{00000000-0005-0000-0000-000098000000}"/>
    <cellStyle name="Normal 2 11 2" xfId="7" xr:uid="{00000000-0005-0000-0000-000099000000}"/>
    <cellStyle name="Normal 2 14" xfId="41" xr:uid="{00000000-0005-0000-0000-00009A000000}"/>
    <cellStyle name="Normal 2 16 5" xfId="1" xr:uid="{00000000-0005-0000-0000-00009B000000}"/>
    <cellStyle name="Normal 2 2" xfId="5" xr:uid="{00000000-0005-0000-0000-00009C000000}"/>
    <cellStyle name="Normal 2 2 2" xfId="24" xr:uid="{00000000-0005-0000-0000-00009D000000}"/>
    <cellStyle name="Normal 2 2 2 2" xfId="57" xr:uid="{00000000-0005-0000-0000-00009E000000}"/>
    <cellStyle name="Normal 2 2 3" xfId="29" xr:uid="{00000000-0005-0000-0000-00009F000000}"/>
    <cellStyle name="Normal 2 2 3 2" xfId="31" xr:uid="{00000000-0005-0000-0000-0000A0000000}"/>
    <cellStyle name="Normal 2 2 4" xfId="126" xr:uid="{00000000-0005-0000-0000-0000A1000000}"/>
    <cellStyle name="Normal 2 3" xfId="127" xr:uid="{00000000-0005-0000-0000-0000A2000000}"/>
    <cellStyle name="Normal 2 4" xfId="125" xr:uid="{00000000-0005-0000-0000-0000A3000000}"/>
    <cellStyle name="Normal 2 4 2 2" xfId="32" xr:uid="{00000000-0005-0000-0000-0000A4000000}"/>
    <cellStyle name="Normal 2 4 2 2 2" xfId="35" xr:uid="{00000000-0005-0000-0000-0000A5000000}"/>
    <cellStyle name="Normal 2 4 2 2 2 2" xfId="49" xr:uid="{00000000-0005-0000-0000-0000A6000000}"/>
    <cellStyle name="Normal 20 2" xfId="30" xr:uid="{00000000-0005-0000-0000-0000A7000000}"/>
    <cellStyle name="Normal 21" xfId="23" xr:uid="{00000000-0005-0000-0000-0000A8000000}"/>
    <cellStyle name="Normal 23" xfId="128" xr:uid="{00000000-0005-0000-0000-0000A9000000}"/>
    <cellStyle name="Normal 23 2" xfId="38" xr:uid="{00000000-0005-0000-0000-0000AA000000}"/>
    <cellStyle name="Normal 3" xfId="129" xr:uid="{00000000-0005-0000-0000-0000AB000000}"/>
    <cellStyle name="Normal 3 2" xfId="47" xr:uid="{00000000-0005-0000-0000-0000AC000000}"/>
    <cellStyle name="Normal 3 2 2" xfId="131" xr:uid="{00000000-0005-0000-0000-0000AD000000}"/>
    <cellStyle name="Normal 3 2 2 2" xfId="132" xr:uid="{00000000-0005-0000-0000-0000AE000000}"/>
    <cellStyle name="Normal 3 2 3" xfId="133" xr:uid="{00000000-0005-0000-0000-0000AF000000}"/>
    <cellStyle name="Normal 3 2 4" xfId="130" xr:uid="{00000000-0005-0000-0000-0000B0000000}"/>
    <cellStyle name="Normal 3 3" xfId="42" xr:uid="{00000000-0005-0000-0000-0000B1000000}"/>
    <cellStyle name="Normal 3 3 2" xfId="135" xr:uid="{00000000-0005-0000-0000-0000B2000000}"/>
    <cellStyle name="Normal 3 3 3" xfId="134" xr:uid="{00000000-0005-0000-0000-0000B3000000}"/>
    <cellStyle name="Normal 3 4" xfId="136" xr:uid="{00000000-0005-0000-0000-0000B4000000}"/>
    <cellStyle name="Normal 3 5" xfId="137" xr:uid="{00000000-0005-0000-0000-0000B5000000}"/>
    <cellStyle name="Normal 4" xfId="138" xr:uid="{00000000-0005-0000-0000-0000B6000000}"/>
    <cellStyle name="Normal 4 2" xfId="139" xr:uid="{00000000-0005-0000-0000-0000B7000000}"/>
    <cellStyle name="Normal 4 3" xfId="140" xr:uid="{00000000-0005-0000-0000-0000B8000000}"/>
    <cellStyle name="Normal 4 9" xfId="45" xr:uid="{00000000-0005-0000-0000-0000B9000000}"/>
    <cellStyle name="Normal 43" xfId="15" xr:uid="{00000000-0005-0000-0000-0000BA000000}"/>
    <cellStyle name="Normal 5" xfId="141" xr:uid="{00000000-0005-0000-0000-0000BB000000}"/>
    <cellStyle name="Normal 5 2" xfId="142" xr:uid="{00000000-0005-0000-0000-0000BC000000}"/>
    <cellStyle name="Normal 5 2 2" xfId="28" xr:uid="{00000000-0005-0000-0000-0000BD000000}"/>
    <cellStyle name="Normal 5 2 2 2 2" xfId="43" xr:uid="{00000000-0005-0000-0000-0000BE000000}"/>
    <cellStyle name="Normal 5 3" xfId="143" xr:uid="{00000000-0005-0000-0000-0000BF000000}"/>
    <cellStyle name="Normal 6" xfId="64" xr:uid="{00000000-0005-0000-0000-0000C0000000}"/>
    <cellStyle name="Normal 6 2" xfId="145" xr:uid="{00000000-0005-0000-0000-0000C1000000}"/>
    <cellStyle name="Normal 6 5 2" xfId="40" xr:uid="{00000000-0005-0000-0000-0000C2000000}"/>
    <cellStyle name="Normal 7" xfId="146" xr:uid="{00000000-0005-0000-0000-0000C3000000}"/>
    <cellStyle name="Normal 7 2" xfId="147" xr:uid="{00000000-0005-0000-0000-0000C4000000}"/>
    <cellStyle name="Normal 8" xfId="148" xr:uid="{00000000-0005-0000-0000-0000C5000000}"/>
    <cellStyle name="Normal 9" xfId="149" xr:uid="{00000000-0005-0000-0000-0000C6000000}"/>
    <cellStyle name="Normal 9 2" xfId="150" xr:uid="{00000000-0005-0000-0000-0000C7000000}"/>
    <cellStyle name="Normal_PLANOS CONSIGA" xfId="63" xr:uid="{00000000-0005-0000-0000-0000C8000000}"/>
    <cellStyle name="Normal_PRECIOS" xfId="10" xr:uid="{00000000-0005-0000-0000-0000C9000000}"/>
    <cellStyle name="Normal_PRESUPUESTO ESCUELA DE INFANTERIA" xfId="62" xr:uid="{00000000-0005-0000-0000-0000CA000000}"/>
    <cellStyle name="Porcentaje" xfId="9" builtinId="5"/>
    <cellStyle name="Porcentaje 14" xfId="12" xr:uid="{00000000-0005-0000-0000-0000CC000000}"/>
    <cellStyle name="Porcentaje 2" xfId="152" xr:uid="{00000000-0005-0000-0000-0000CD000000}"/>
    <cellStyle name="Porcentaje 2 2" xfId="54" xr:uid="{00000000-0005-0000-0000-0000CE000000}"/>
    <cellStyle name="Porcentaje 2 2 2" xfId="154" xr:uid="{00000000-0005-0000-0000-0000CF000000}"/>
    <cellStyle name="Porcentaje 2 2 2 3" xfId="155" xr:uid="{00000000-0005-0000-0000-0000D0000000}"/>
    <cellStyle name="Porcentaje 2 2 2 3 2" xfId="156" xr:uid="{00000000-0005-0000-0000-0000D1000000}"/>
    <cellStyle name="Porcentaje 2 2 3" xfId="153" xr:uid="{00000000-0005-0000-0000-0000D2000000}"/>
    <cellStyle name="Porcentaje 2 3" xfId="58" xr:uid="{00000000-0005-0000-0000-0000D3000000}"/>
    <cellStyle name="Porcentaje 2 4" xfId="157" xr:uid="{00000000-0005-0000-0000-0000D4000000}"/>
    <cellStyle name="Porcentaje 3" xfId="60" xr:uid="{00000000-0005-0000-0000-0000D5000000}"/>
    <cellStyle name="Porcentaje 3 2" xfId="159" xr:uid="{00000000-0005-0000-0000-0000D6000000}"/>
    <cellStyle name="Porcentaje 3 2 2" xfId="53" xr:uid="{00000000-0005-0000-0000-0000D7000000}"/>
    <cellStyle name="Porcentaje 3 3" xfId="158" xr:uid="{00000000-0005-0000-0000-0000D8000000}"/>
    <cellStyle name="Porcentaje 4" xfId="160" xr:uid="{00000000-0005-0000-0000-0000D9000000}"/>
    <cellStyle name="Porcentaje 5" xfId="26" xr:uid="{00000000-0005-0000-0000-0000DA000000}"/>
    <cellStyle name="Porcentaje 5 2" xfId="33" xr:uid="{00000000-0005-0000-0000-0000DB000000}"/>
    <cellStyle name="Porcentaje 5 2 2" xfId="50" xr:uid="{00000000-0005-0000-0000-0000DC000000}"/>
    <cellStyle name="Porcentaje 7 2" xfId="39" xr:uid="{00000000-0005-0000-0000-0000DD000000}"/>
  </cellStyles>
  <dxfs count="0"/>
  <tableStyles count="0" defaultTableStyle="TableStyleMedium2" defaultPivotStyle="PivotStyleLight16"/>
  <colors>
    <mruColors>
      <color rgb="FFF616C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externalLink" Target="externalLinks/externalLink6.xml" /><Relationship Id="rId18" Type="http://schemas.openxmlformats.org/officeDocument/2006/relationships/externalLink" Target="externalLinks/externalLink11.xml" /><Relationship Id="rId26" Type="http://schemas.openxmlformats.org/officeDocument/2006/relationships/externalLink" Target="externalLinks/externalLink19.xml" /><Relationship Id="rId39" Type="http://schemas.openxmlformats.org/officeDocument/2006/relationships/externalLink" Target="externalLinks/externalLink32.xml" /><Relationship Id="rId3" Type="http://schemas.openxmlformats.org/officeDocument/2006/relationships/worksheet" Target="worksheets/sheet3.xml" /><Relationship Id="rId21" Type="http://schemas.openxmlformats.org/officeDocument/2006/relationships/externalLink" Target="externalLinks/externalLink14.xml" /><Relationship Id="rId34" Type="http://schemas.openxmlformats.org/officeDocument/2006/relationships/externalLink" Target="externalLinks/externalLink27.xml" /><Relationship Id="rId42" Type="http://schemas.openxmlformats.org/officeDocument/2006/relationships/externalLink" Target="externalLinks/externalLink35.xml" /><Relationship Id="rId47" Type="http://schemas.openxmlformats.org/officeDocument/2006/relationships/styles" Target="styles.xml" /><Relationship Id="rId7" Type="http://schemas.openxmlformats.org/officeDocument/2006/relationships/worksheet" Target="worksheets/sheet7.xml" /><Relationship Id="rId12" Type="http://schemas.openxmlformats.org/officeDocument/2006/relationships/externalLink" Target="externalLinks/externalLink5.xml" /><Relationship Id="rId17" Type="http://schemas.openxmlformats.org/officeDocument/2006/relationships/externalLink" Target="externalLinks/externalLink10.xml" /><Relationship Id="rId25" Type="http://schemas.openxmlformats.org/officeDocument/2006/relationships/externalLink" Target="externalLinks/externalLink18.xml" /><Relationship Id="rId33" Type="http://schemas.openxmlformats.org/officeDocument/2006/relationships/externalLink" Target="externalLinks/externalLink26.xml" /><Relationship Id="rId38" Type="http://schemas.openxmlformats.org/officeDocument/2006/relationships/externalLink" Target="externalLinks/externalLink31.xml" /><Relationship Id="rId46" Type="http://schemas.openxmlformats.org/officeDocument/2006/relationships/theme" Target="theme/theme1.xml" /><Relationship Id="rId2" Type="http://schemas.openxmlformats.org/officeDocument/2006/relationships/worksheet" Target="worksheets/sheet2.xml" /><Relationship Id="rId16" Type="http://schemas.openxmlformats.org/officeDocument/2006/relationships/externalLink" Target="externalLinks/externalLink9.xml" /><Relationship Id="rId20" Type="http://schemas.openxmlformats.org/officeDocument/2006/relationships/externalLink" Target="externalLinks/externalLink13.xml" /><Relationship Id="rId29" Type="http://schemas.openxmlformats.org/officeDocument/2006/relationships/externalLink" Target="externalLinks/externalLink22.xml" /><Relationship Id="rId41" Type="http://schemas.openxmlformats.org/officeDocument/2006/relationships/externalLink" Target="externalLinks/externalLink34.xml" /><Relationship Id="rId1" Type="http://schemas.openxmlformats.org/officeDocument/2006/relationships/worksheet" Target="worksheets/sheet1.xml" /><Relationship Id="rId6" Type="http://schemas.openxmlformats.org/officeDocument/2006/relationships/worksheet" Target="worksheets/sheet6.xml" /><Relationship Id="rId11" Type="http://schemas.openxmlformats.org/officeDocument/2006/relationships/externalLink" Target="externalLinks/externalLink4.xml" /><Relationship Id="rId24" Type="http://schemas.openxmlformats.org/officeDocument/2006/relationships/externalLink" Target="externalLinks/externalLink17.xml" /><Relationship Id="rId32" Type="http://schemas.openxmlformats.org/officeDocument/2006/relationships/externalLink" Target="externalLinks/externalLink25.xml" /><Relationship Id="rId37" Type="http://schemas.openxmlformats.org/officeDocument/2006/relationships/externalLink" Target="externalLinks/externalLink30.xml" /><Relationship Id="rId40" Type="http://schemas.openxmlformats.org/officeDocument/2006/relationships/externalLink" Target="externalLinks/externalLink33.xml" /><Relationship Id="rId45" Type="http://schemas.openxmlformats.org/officeDocument/2006/relationships/externalLink" Target="externalLinks/externalLink38.xml" /><Relationship Id="rId5" Type="http://schemas.openxmlformats.org/officeDocument/2006/relationships/worksheet" Target="worksheets/sheet5.xml" /><Relationship Id="rId15" Type="http://schemas.openxmlformats.org/officeDocument/2006/relationships/externalLink" Target="externalLinks/externalLink8.xml" /><Relationship Id="rId23" Type="http://schemas.openxmlformats.org/officeDocument/2006/relationships/externalLink" Target="externalLinks/externalLink16.xml" /><Relationship Id="rId28" Type="http://schemas.openxmlformats.org/officeDocument/2006/relationships/externalLink" Target="externalLinks/externalLink21.xml" /><Relationship Id="rId36" Type="http://schemas.openxmlformats.org/officeDocument/2006/relationships/externalLink" Target="externalLinks/externalLink29.xml" /><Relationship Id="rId49" Type="http://schemas.openxmlformats.org/officeDocument/2006/relationships/calcChain" Target="calcChain.xml" /><Relationship Id="rId10" Type="http://schemas.openxmlformats.org/officeDocument/2006/relationships/externalLink" Target="externalLinks/externalLink3.xml" /><Relationship Id="rId19" Type="http://schemas.openxmlformats.org/officeDocument/2006/relationships/externalLink" Target="externalLinks/externalLink12.xml" /><Relationship Id="rId31" Type="http://schemas.openxmlformats.org/officeDocument/2006/relationships/externalLink" Target="externalLinks/externalLink24.xml" /><Relationship Id="rId44" Type="http://schemas.openxmlformats.org/officeDocument/2006/relationships/externalLink" Target="externalLinks/externalLink37.xml" /><Relationship Id="rId4" Type="http://schemas.openxmlformats.org/officeDocument/2006/relationships/worksheet" Target="worksheets/sheet4.xml" /><Relationship Id="rId9" Type="http://schemas.openxmlformats.org/officeDocument/2006/relationships/externalLink" Target="externalLinks/externalLink2.xml" /><Relationship Id="rId14" Type="http://schemas.openxmlformats.org/officeDocument/2006/relationships/externalLink" Target="externalLinks/externalLink7.xml" /><Relationship Id="rId22" Type="http://schemas.openxmlformats.org/officeDocument/2006/relationships/externalLink" Target="externalLinks/externalLink15.xml" /><Relationship Id="rId27" Type="http://schemas.openxmlformats.org/officeDocument/2006/relationships/externalLink" Target="externalLinks/externalLink20.xml" /><Relationship Id="rId30" Type="http://schemas.openxmlformats.org/officeDocument/2006/relationships/externalLink" Target="externalLinks/externalLink23.xml" /><Relationship Id="rId35" Type="http://schemas.openxmlformats.org/officeDocument/2006/relationships/externalLink" Target="externalLinks/externalLink28.xml" /><Relationship Id="rId43" Type="http://schemas.openxmlformats.org/officeDocument/2006/relationships/externalLink" Target="externalLinks/externalLink36.xml" /><Relationship Id="rId48" Type="http://schemas.openxmlformats.org/officeDocument/2006/relationships/sharedStrings" Target="sharedStrings.xml" /><Relationship Id="rId8" Type="http://schemas.openxmlformats.org/officeDocument/2006/relationships/externalLink" Target="externalLinks/externalLink1.xml" /></Relationships>
</file>

<file path=xl/drawings/_rels/drawing1.xml.rels><?xml version="1.0" encoding="UTF-8" standalone="yes"?>
<Relationships xmlns="http://schemas.openxmlformats.org/package/2006/relationships"><Relationship Id="rId2" Type="http://schemas.openxmlformats.org/officeDocument/2006/relationships/image" Target="../media/image2.png" /><Relationship Id="rId1" Type="http://schemas.openxmlformats.org/officeDocument/2006/relationships/image" Target="../media/image1.png" /></Relationships>
</file>

<file path=xl/drawings/_rels/drawing2.xml.rels><?xml version="1.0" encoding="UTF-8" standalone="yes"?>
<Relationships xmlns="http://schemas.openxmlformats.org/package/2006/relationships"><Relationship Id="rId1" Type="http://schemas.openxmlformats.org/officeDocument/2006/relationships/image" Target="../media/image1.png" /></Relationships>
</file>

<file path=xl/drawings/_rels/drawing3.xml.rels><?xml version="1.0" encoding="UTF-8" standalone="yes"?>
<Relationships xmlns="http://schemas.openxmlformats.org/package/2006/relationships"><Relationship Id="rId2" Type="http://schemas.openxmlformats.org/officeDocument/2006/relationships/image" Target="../media/image2.png" /><Relationship Id="rId1" Type="http://schemas.openxmlformats.org/officeDocument/2006/relationships/image" Target="../media/image1.png" /></Relationships>
</file>

<file path=xl/drawings/_rels/drawing4.xml.rels><?xml version="1.0" encoding="UTF-8" standalone="yes"?>
<Relationships xmlns="http://schemas.openxmlformats.org/package/2006/relationships"><Relationship Id="rId2" Type="http://schemas.openxmlformats.org/officeDocument/2006/relationships/image" Target="../media/image2.png" /><Relationship Id="rId1" Type="http://schemas.openxmlformats.org/officeDocument/2006/relationships/image" Target="../media/image1.png" /></Relationships>
</file>

<file path=xl/drawings/_rels/drawing5.xml.rels><?xml version="1.0" encoding="UTF-8" standalone="yes"?>
<Relationships xmlns="http://schemas.openxmlformats.org/package/2006/relationships"><Relationship Id="rId2" Type="http://schemas.openxmlformats.org/officeDocument/2006/relationships/image" Target="../media/image2.png" /><Relationship Id="rId1" Type="http://schemas.openxmlformats.org/officeDocument/2006/relationships/image" Target="../media/image1.png" /></Relationships>
</file>

<file path=xl/drawings/_rels/drawing6.xml.rels><?xml version="1.0" encoding="UTF-8" standalone="yes"?>
<Relationships xmlns="http://schemas.openxmlformats.org/package/2006/relationships"><Relationship Id="rId2" Type="http://schemas.openxmlformats.org/officeDocument/2006/relationships/image" Target="../media/image2.png" /><Relationship Id="rId1" Type="http://schemas.openxmlformats.org/officeDocument/2006/relationships/image" Target="../media/image1.png" /></Relationships>
</file>

<file path=xl/drawings/_rels/drawing7.xml.rels><?xml version="1.0" encoding="UTF-8" standalone="yes"?>
<Relationships xmlns="http://schemas.openxmlformats.org/package/2006/relationships"><Relationship Id="rId2" Type="http://schemas.openxmlformats.org/officeDocument/2006/relationships/image" Target="../media/image2.png" /><Relationship Id="rId1" Type="http://schemas.openxmlformats.org/officeDocument/2006/relationships/image" Target="../media/image1.png" /></Relationships>
</file>

<file path=xl/drawings/drawing1.xml><?xml version="1.0" encoding="utf-8"?>
<xdr:wsDr xmlns:xdr="http://schemas.openxmlformats.org/drawingml/2006/spreadsheetDrawing" xmlns:a="http://schemas.openxmlformats.org/drawingml/2006/main">
  <xdr:twoCellAnchor editAs="oneCell">
    <xdr:from>
      <xdr:col>11</xdr:col>
      <xdr:colOff>579343</xdr:colOff>
      <xdr:row>0</xdr:row>
      <xdr:rowOff>134471</xdr:rowOff>
    </xdr:from>
    <xdr:to>
      <xdr:col>12</xdr:col>
      <xdr:colOff>751417</xdr:colOff>
      <xdr:row>2</xdr:row>
      <xdr:rowOff>171964</xdr:rowOff>
    </xdr:to>
    <xdr:pic>
      <xdr:nvPicPr>
        <xdr:cNvPr id="13" name="Imagen 12">
          <a:extLst>
            <a:ext uri="{FF2B5EF4-FFF2-40B4-BE49-F238E27FC236}">
              <a16:creationId xmlns:a16="http://schemas.microsoft.com/office/drawing/2014/main" id="{00000000-0008-0000-0100-00000D000000}"/>
            </a:ext>
          </a:extLst>
        </xdr:cNvPr>
        <xdr:cNvPicPr>
          <a:picLocks noChangeAspect="1"/>
        </xdr:cNvPicPr>
      </xdr:nvPicPr>
      <xdr:blipFill>
        <a:blip xmlns:r="http://schemas.openxmlformats.org/officeDocument/2006/relationships" r:embed="rId1"/>
        <a:stretch>
          <a:fillRect/>
        </a:stretch>
      </xdr:blipFill>
      <xdr:spPr>
        <a:xfrm>
          <a:off x="12189260" y="134471"/>
          <a:ext cx="912907" cy="905326"/>
        </a:xfrm>
        <a:prstGeom prst="rect">
          <a:avLst/>
        </a:prstGeom>
      </xdr:spPr>
    </xdr:pic>
    <xdr:clientData/>
  </xdr:twoCellAnchor>
  <xdr:twoCellAnchor editAs="oneCell">
    <xdr:from>
      <xdr:col>10</xdr:col>
      <xdr:colOff>381000</xdr:colOff>
      <xdr:row>0</xdr:row>
      <xdr:rowOff>222437</xdr:rowOff>
    </xdr:from>
    <xdr:to>
      <xdr:col>11</xdr:col>
      <xdr:colOff>467845</xdr:colOff>
      <xdr:row>2</xdr:row>
      <xdr:rowOff>216834</xdr:rowOff>
    </xdr:to>
    <xdr:pic>
      <xdr:nvPicPr>
        <xdr:cNvPr id="14" name="Imagen 13">
          <a:extLst>
            <a:ext uri="{FF2B5EF4-FFF2-40B4-BE49-F238E27FC236}">
              <a16:creationId xmlns:a16="http://schemas.microsoft.com/office/drawing/2014/main" id="{00000000-0008-0000-0100-00000E000000}"/>
            </a:ext>
          </a:extLst>
        </xdr:cNvPr>
        <xdr:cNvPicPr>
          <a:picLocks noChangeAspect="1"/>
        </xdr:cNvPicPr>
      </xdr:nvPicPr>
      <xdr:blipFill>
        <a:blip xmlns:r="http://schemas.openxmlformats.org/officeDocument/2006/relationships" r:embed="rId2"/>
        <a:stretch>
          <a:fillRect/>
        </a:stretch>
      </xdr:blipFill>
      <xdr:spPr>
        <a:xfrm>
          <a:off x="11271250" y="222437"/>
          <a:ext cx="806512" cy="862230"/>
        </a:xfrm>
        <a:prstGeom prst="rect">
          <a:avLst/>
        </a:prstGeom>
      </xdr:spPr>
    </xdr:pic>
    <xdr:clientData/>
  </xdr:twoCellAnchor>
  <xdr:twoCellAnchor>
    <xdr:from>
      <xdr:col>1</xdr:col>
      <xdr:colOff>2922740</xdr:colOff>
      <xdr:row>66</xdr:row>
      <xdr:rowOff>143527</xdr:rowOff>
    </xdr:from>
    <xdr:to>
      <xdr:col>1</xdr:col>
      <xdr:colOff>3275034</xdr:colOff>
      <xdr:row>66</xdr:row>
      <xdr:rowOff>613253</xdr:rowOff>
    </xdr:to>
    <xdr:cxnSp macro="">
      <xdr:nvCxnSpPr>
        <xdr:cNvPr id="23" name="Conector recto de flecha 22">
          <a:extLst>
            <a:ext uri="{FF2B5EF4-FFF2-40B4-BE49-F238E27FC236}">
              <a16:creationId xmlns:a16="http://schemas.microsoft.com/office/drawing/2014/main" id="{00000000-0008-0000-0100-000017000000}"/>
            </a:ext>
          </a:extLst>
        </xdr:cNvPr>
        <xdr:cNvCxnSpPr/>
      </xdr:nvCxnSpPr>
      <xdr:spPr>
        <a:xfrm flipH="1">
          <a:off x="3405514" y="17366815"/>
          <a:ext cx="352294" cy="469726"/>
        </a:xfrm>
        <a:prstGeom prst="straightConnector1">
          <a:avLst/>
        </a:prstGeom>
        <a:ln>
          <a:tailEnd type="triangle"/>
        </a:ln>
      </xdr:spPr>
      <xdr:style>
        <a:lnRef idx="3">
          <a:schemeClr val="accent2"/>
        </a:lnRef>
        <a:fillRef idx="0">
          <a:schemeClr val="accent2"/>
        </a:fillRef>
        <a:effectRef idx="2">
          <a:schemeClr val="accent2"/>
        </a:effectRef>
        <a:fontRef idx="minor">
          <a:schemeClr val="tx1"/>
        </a:fontRef>
      </xdr:style>
    </xdr:cxnSp>
    <xdr:clientData/>
  </xdr:twoCellAnchor>
  <xdr:twoCellAnchor>
    <xdr:from>
      <xdr:col>1</xdr:col>
      <xdr:colOff>2779212</xdr:colOff>
      <xdr:row>108</xdr:row>
      <xdr:rowOff>26096</xdr:rowOff>
    </xdr:from>
    <xdr:to>
      <xdr:col>1</xdr:col>
      <xdr:colOff>3549041</xdr:colOff>
      <xdr:row>109</xdr:row>
      <xdr:rowOff>117432</xdr:rowOff>
    </xdr:to>
    <xdr:cxnSp macro="">
      <xdr:nvCxnSpPr>
        <xdr:cNvPr id="27" name="Conector recto de flecha 26">
          <a:extLst>
            <a:ext uri="{FF2B5EF4-FFF2-40B4-BE49-F238E27FC236}">
              <a16:creationId xmlns:a16="http://schemas.microsoft.com/office/drawing/2014/main" id="{00000000-0008-0000-0100-00001B000000}"/>
            </a:ext>
          </a:extLst>
        </xdr:cNvPr>
        <xdr:cNvCxnSpPr/>
      </xdr:nvCxnSpPr>
      <xdr:spPr>
        <a:xfrm flipH="1">
          <a:off x="3261986" y="27165822"/>
          <a:ext cx="769829" cy="287055"/>
        </a:xfrm>
        <a:prstGeom prst="straightConnector1">
          <a:avLst/>
        </a:prstGeom>
        <a:ln>
          <a:tailEnd type="triangle"/>
        </a:ln>
      </xdr:spPr>
      <xdr:style>
        <a:lnRef idx="3">
          <a:schemeClr val="accent2"/>
        </a:lnRef>
        <a:fillRef idx="0">
          <a:schemeClr val="accent2"/>
        </a:fillRef>
        <a:effectRef idx="2">
          <a:schemeClr val="accent2"/>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editAs="oneCell">
    <xdr:from>
      <xdr:col>5</xdr:col>
      <xdr:colOff>645582</xdr:colOff>
      <xdr:row>1</xdr:row>
      <xdr:rowOff>271779</xdr:rowOff>
    </xdr:from>
    <xdr:to>
      <xdr:col>5</xdr:col>
      <xdr:colOff>1513415</xdr:colOff>
      <xdr:row>3</xdr:row>
      <xdr:rowOff>151892</xdr:rowOff>
    </xdr:to>
    <xdr:pic>
      <xdr:nvPicPr>
        <xdr:cNvPr id="4" name="Imagen 3">
          <a:extLst>
            <a:ext uri="{FF2B5EF4-FFF2-40B4-BE49-F238E27FC236}">
              <a16:creationId xmlns:a16="http://schemas.microsoft.com/office/drawing/2014/main" id="{00000000-0008-0000-0000-000004000000}"/>
            </a:ext>
          </a:extLst>
        </xdr:cNvPr>
        <xdr:cNvPicPr>
          <a:picLocks noChangeAspect="1"/>
        </xdr:cNvPicPr>
      </xdr:nvPicPr>
      <xdr:blipFill>
        <a:blip xmlns:r="http://schemas.openxmlformats.org/officeDocument/2006/relationships" r:embed="rId1"/>
        <a:stretch>
          <a:fillRect/>
        </a:stretch>
      </xdr:blipFill>
      <xdr:spPr>
        <a:xfrm>
          <a:off x="10667999" y="472862"/>
          <a:ext cx="867833" cy="896113"/>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9</xdr:col>
      <xdr:colOff>9680</xdr:colOff>
      <xdr:row>0</xdr:row>
      <xdr:rowOff>63500</xdr:rowOff>
    </xdr:from>
    <xdr:to>
      <xdr:col>9</xdr:col>
      <xdr:colOff>878417</xdr:colOff>
      <xdr:row>2</xdr:row>
      <xdr:rowOff>52917</xdr:rowOff>
    </xdr:to>
    <xdr:pic>
      <xdr:nvPicPr>
        <xdr:cNvPr id="10" name="Imagen 9">
          <a:extLst>
            <a:ext uri="{FF2B5EF4-FFF2-40B4-BE49-F238E27FC236}">
              <a16:creationId xmlns:a16="http://schemas.microsoft.com/office/drawing/2014/main" id="{00000000-0008-0000-0200-00000A000000}"/>
            </a:ext>
          </a:extLst>
        </xdr:cNvPr>
        <xdr:cNvPicPr>
          <a:picLocks noChangeAspect="1"/>
        </xdr:cNvPicPr>
      </xdr:nvPicPr>
      <xdr:blipFill>
        <a:blip xmlns:r="http://schemas.openxmlformats.org/officeDocument/2006/relationships" r:embed="rId1"/>
        <a:stretch>
          <a:fillRect/>
        </a:stretch>
      </xdr:blipFill>
      <xdr:spPr>
        <a:xfrm>
          <a:off x="9069013" y="63500"/>
          <a:ext cx="868737" cy="751417"/>
        </a:xfrm>
        <a:prstGeom prst="rect">
          <a:avLst/>
        </a:prstGeom>
      </xdr:spPr>
    </xdr:pic>
    <xdr:clientData/>
  </xdr:twoCellAnchor>
  <xdr:twoCellAnchor editAs="oneCell">
    <xdr:from>
      <xdr:col>8</xdr:col>
      <xdr:colOff>20040</xdr:colOff>
      <xdr:row>0</xdr:row>
      <xdr:rowOff>137583</xdr:rowOff>
    </xdr:from>
    <xdr:to>
      <xdr:col>8</xdr:col>
      <xdr:colOff>753466</xdr:colOff>
      <xdr:row>1</xdr:row>
      <xdr:rowOff>380999</xdr:rowOff>
    </xdr:to>
    <xdr:pic>
      <xdr:nvPicPr>
        <xdr:cNvPr id="11" name="Imagen 10">
          <a:extLst>
            <a:ext uri="{FF2B5EF4-FFF2-40B4-BE49-F238E27FC236}">
              <a16:creationId xmlns:a16="http://schemas.microsoft.com/office/drawing/2014/main" id="{00000000-0008-0000-0200-00000B000000}"/>
            </a:ext>
          </a:extLst>
        </xdr:cNvPr>
        <xdr:cNvPicPr>
          <a:picLocks noChangeAspect="1"/>
        </xdr:cNvPicPr>
      </xdr:nvPicPr>
      <xdr:blipFill>
        <a:blip xmlns:r="http://schemas.openxmlformats.org/officeDocument/2006/relationships" r:embed="rId2"/>
        <a:stretch>
          <a:fillRect/>
        </a:stretch>
      </xdr:blipFill>
      <xdr:spPr>
        <a:xfrm>
          <a:off x="8232707" y="137583"/>
          <a:ext cx="733426" cy="624416"/>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8</xdr:col>
      <xdr:colOff>1043940</xdr:colOff>
      <xdr:row>0</xdr:row>
      <xdr:rowOff>797543</xdr:rowOff>
    </xdr:from>
    <xdr:to>
      <xdr:col>9</xdr:col>
      <xdr:colOff>342900</xdr:colOff>
      <xdr:row>2</xdr:row>
      <xdr:rowOff>115263</xdr:rowOff>
    </xdr:to>
    <xdr:pic>
      <xdr:nvPicPr>
        <xdr:cNvPr id="10" name="Imagen 9">
          <a:extLst>
            <a:ext uri="{FF2B5EF4-FFF2-40B4-BE49-F238E27FC236}">
              <a16:creationId xmlns:a16="http://schemas.microsoft.com/office/drawing/2014/main" id="{00000000-0008-0000-0400-00000A000000}"/>
            </a:ext>
          </a:extLst>
        </xdr:cNvPr>
        <xdr:cNvPicPr>
          <a:picLocks noChangeAspect="1"/>
        </xdr:cNvPicPr>
      </xdr:nvPicPr>
      <xdr:blipFill>
        <a:blip xmlns:r="http://schemas.openxmlformats.org/officeDocument/2006/relationships" r:embed="rId1"/>
        <a:stretch>
          <a:fillRect/>
        </a:stretch>
      </xdr:blipFill>
      <xdr:spPr>
        <a:xfrm>
          <a:off x="9563100" y="797543"/>
          <a:ext cx="693420" cy="590260"/>
        </a:xfrm>
        <a:prstGeom prst="rect">
          <a:avLst/>
        </a:prstGeom>
      </xdr:spPr>
    </xdr:pic>
    <xdr:clientData/>
  </xdr:twoCellAnchor>
  <xdr:twoCellAnchor editAs="oneCell">
    <xdr:from>
      <xdr:col>8</xdr:col>
      <xdr:colOff>138950</xdr:colOff>
      <xdr:row>0</xdr:row>
      <xdr:rowOff>822960</xdr:rowOff>
    </xdr:from>
    <xdr:to>
      <xdr:col>8</xdr:col>
      <xdr:colOff>983899</xdr:colOff>
      <xdr:row>2</xdr:row>
      <xdr:rowOff>127747</xdr:rowOff>
    </xdr:to>
    <xdr:pic>
      <xdr:nvPicPr>
        <xdr:cNvPr id="11" name="Imagen 10">
          <a:extLst>
            <a:ext uri="{FF2B5EF4-FFF2-40B4-BE49-F238E27FC236}">
              <a16:creationId xmlns:a16="http://schemas.microsoft.com/office/drawing/2014/main" id="{00000000-0008-0000-0400-00000B000000}"/>
            </a:ext>
          </a:extLst>
        </xdr:cNvPr>
        <xdr:cNvPicPr>
          <a:picLocks noChangeAspect="1"/>
        </xdr:cNvPicPr>
      </xdr:nvPicPr>
      <xdr:blipFill>
        <a:blip xmlns:r="http://schemas.openxmlformats.org/officeDocument/2006/relationships" r:embed="rId2"/>
        <a:stretch>
          <a:fillRect/>
        </a:stretch>
      </xdr:blipFill>
      <xdr:spPr>
        <a:xfrm>
          <a:off x="8658110" y="822960"/>
          <a:ext cx="844949" cy="577327"/>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4</xdr:col>
      <xdr:colOff>721650</xdr:colOff>
      <xdr:row>0</xdr:row>
      <xdr:rowOff>0</xdr:rowOff>
    </xdr:from>
    <xdr:to>
      <xdr:col>5</xdr:col>
      <xdr:colOff>571501</xdr:colOff>
      <xdr:row>2</xdr:row>
      <xdr:rowOff>34636</xdr:rowOff>
    </xdr:to>
    <xdr:pic>
      <xdr:nvPicPr>
        <xdr:cNvPr id="12" name="Imagen 11">
          <a:extLst>
            <a:ext uri="{FF2B5EF4-FFF2-40B4-BE49-F238E27FC236}">
              <a16:creationId xmlns:a16="http://schemas.microsoft.com/office/drawing/2014/main" id="{00000000-0008-0000-0900-00000C000000}"/>
            </a:ext>
          </a:extLst>
        </xdr:cNvPr>
        <xdr:cNvPicPr>
          <a:picLocks noChangeAspect="1"/>
        </xdr:cNvPicPr>
      </xdr:nvPicPr>
      <xdr:blipFill>
        <a:blip xmlns:r="http://schemas.openxmlformats.org/officeDocument/2006/relationships" r:embed="rId1"/>
        <a:stretch>
          <a:fillRect/>
        </a:stretch>
      </xdr:blipFill>
      <xdr:spPr>
        <a:xfrm>
          <a:off x="8921809" y="0"/>
          <a:ext cx="923578" cy="796636"/>
        </a:xfrm>
        <a:prstGeom prst="rect">
          <a:avLst/>
        </a:prstGeom>
      </xdr:spPr>
    </xdr:pic>
    <xdr:clientData/>
  </xdr:twoCellAnchor>
  <xdr:twoCellAnchor editAs="oneCell">
    <xdr:from>
      <xdr:col>3</xdr:col>
      <xdr:colOff>320386</xdr:colOff>
      <xdr:row>0</xdr:row>
      <xdr:rowOff>51954</xdr:rowOff>
    </xdr:from>
    <xdr:to>
      <xdr:col>4</xdr:col>
      <xdr:colOff>566814</xdr:colOff>
      <xdr:row>2</xdr:row>
      <xdr:rowOff>0</xdr:rowOff>
    </xdr:to>
    <xdr:pic>
      <xdr:nvPicPr>
        <xdr:cNvPr id="13" name="Imagen 12">
          <a:extLst>
            <a:ext uri="{FF2B5EF4-FFF2-40B4-BE49-F238E27FC236}">
              <a16:creationId xmlns:a16="http://schemas.microsoft.com/office/drawing/2014/main" id="{00000000-0008-0000-0900-00000D000000}"/>
            </a:ext>
          </a:extLst>
        </xdr:cNvPr>
        <xdr:cNvPicPr>
          <a:picLocks noChangeAspect="1"/>
        </xdr:cNvPicPr>
      </xdr:nvPicPr>
      <xdr:blipFill>
        <a:blip xmlns:r="http://schemas.openxmlformats.org/officeDocument/2006/relationships" r:embed="rId2"/>
        <a:stretch>
          <a:fillRect/>
        </a:stretch>
      </xdr:blipFill>
      <xdr:spPr>
        <a:xfrm>
          <a:off x="7923068" y="51954"/>
          <a:ext cx="843905" cy="710046"/>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4</xdr:col>
      <xdr:colOff>525088</xdr:colOff>
      <xdr:row>0</xdr:row>
      <xdr:rowOff>57151</xdr:rowOff>
    </xdr:from>
    <xdr:to>
      <xdr:col>5</xdr:col>
      <xdr:colOff>448888</xdr:colOff>
      <xdr:row>2</xdr:row>
      <xdr:rowOff>38101</xdr:rowOff>
    </xdr:to>
    <xdr:pic>
      <xdr:nvPicPr>
        <xdr:cNvPr id="12" name="Imagen 11">
          <a:extLst>
            <a:ext uri="{FF2B5EF4-FFF2-40B4-BE49-F238E27FC236}">
              <a16:creationId xmlns:a16="http://schemas.microsoft.com/office/drawing/2014/main" id="{00000000-0008-0000-0A00-00000C000000}"/>
            </a:ext>
          </a:extLst>
        </xdr:cNvPr>
        <xdr:cNvPicPr>
          <a:picLocks noChangeAspect="1"/>
        </xdr:cNvPicPr>
      </xdr:nvPicPr>
      <xdr:blipFill>
        <a:blip xmlns:r="http://schemas.openxmlformats.org/officeDocument/2006/relationships" r:embed="rId1"/>
        <a:stretch>
          <a:fillRect/>
        </a:stretch>
      </xdr:blipFill>
      <xdr:spPr>
        <a:xfrm>
          <a:off x="9135688" y="57151"/>
          <a:ext cx="1000125" cy="742950"/>
        </a:xfrm>
        <a:prstGeom prst="rect">
          <a:avLst/>
        </a:prstGeom>
      </xdr:spPr>
    </xdr:pic>
    <xdr:clientData/>
  </xdr:twoCellAnchor>
  <xdr:twoCellAnchor editAs="oneCell">
    <xdr:from>
      <xdr:col>3</xdr:col>
      <xdr:colOff>133349</xdr:colOff>
      <xdr:row>0</xdr:row>
      <xdr:rowOff>47626</xdr:rowOff>
    </xdr:from>
    <xdr:to>
      <xdr:col>4</xdr:col>
      <xdr:colOff>342899</xdr:colOff>
      <xdr:row>1</xdr:row>
      <xdr:rowOff>352425</xdr:rowOff>
    </xdr:to>
    <xdr:pic>
      <xdr:nvPicPr>
        <xdr:cNvPr id="13" name="Imagen 12">
          <a:extLst>
            <a:ext uri="{FF2B5EF4-FFF2-40B4-BE49-F238E27FC236}">
              <a16:creationId xmlns:a16="http://schemas.microsoft.com/office/drawing/2014/main" id="{00000000-0008-0000-0A00-00000D000000}"/>
            </a:ext>
          </a:extLst>
        </xdr:cNvPr>
        <xdr:cNvPicPr>
          <a:picLocks noChangeAspect="1"/>
        </xdr:cNvPicPr>
      </xdr:nvPicPr>
      <xdr:blipFill>
        <a:blip xmlns:r="http://schemas.openxmlformats.org/officeDocument/2006/relationships" r:embed="rId2"/>
        <a:stretch>
          <a:fillRect/>
        </a:stretch>
      </xdr:blipFill>
      <xdr:spPr>
        <a:xfrm>
          <a:off x="8143874" y="47626"/>
          <a:ext cx="809625" cy="685799"/>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6</xdr:col>
      <xdr:colOff>514350</xdr:colOff>
      <xdr:row>0</xdr:row>
      <xdr:rowOff>95250</xdr:rowOff>
    </xdr:from>
    <xdr:to>
      <xdr:col>7</xdr:col>
      <xdr:colOff>582238</xdr:colOff>
      <xdr:row>2</xdr:row>
      <xdr:rowOff>76200</xdr:rowOff>
    </xdr:to>
    <xdr:pic>
      <xdr:nvPicPr>
        <xdr:cNvPr id="13" name="Imagen 12">
          <a:extLst>
            <a:ext uri="{FF2B5EF4-FFF2-40B4-BE49-F238E27FC236}">
              <a16:creationId xmlns:a16="http://schemas.microsoft.com/office/drawing/2014/main" id="{00000000-0008-0000-0B00-00000D000000}"/>
            </a:ext>
          </a:extLst>
        </xdr:cNvPr>
        <xdr:cNvPicPr>
          <a:picLocks noChangeAspect="1"/>
        </xdr:cNvPicPr>
      </xdr:nvPicPr>
      <xdr:blipFill>
        <a:blip xmlns:r="http://schemas.openxmlformats.org/officeDocument/2006/relationships" r:embed="rId1"/>
        <a:stretch>
          <a:fillRect/>
        </a:stretch>
      </xdr:blipFill>
      <xdr:spPr>
        <a:xfrm>
          <a:off x="8915400" y="95250"/>
          <a:ext cx="972763" cy="742950"/>
        </a:xfrm>
        <a:prstGeom prst="rect">
          <a:avLst/>
        </a:prstGeom>
      </xdr:spPr>
    </xdr:pic>
    <xdr:clientData/>
  </xdr:twoCellAnchor>
  <xdr:twoCellAnchor editAs="oneCell">
    <xdr:from>
      <xdr:col>5</xdr:col>
      <xdr:colOff>552450</xdr:colOff>
      <xdr:row>0</xdr:row>
      <xdr:rowOff>57151</xdr:rowOff>
    </xdr:from>
    <xdr:to>
      <xdr:col>6</xdr:col>
      <xdr:colOff>371475</xdr:colOff>
      <xdr:row>1</xdr:row>
      <xdr:rowOff>342901</xdr:rowOff>
    </xdr:to>
    <xdr:pic>
      <xdr:nvPicPr>
        <xdr:cNvPr id="14" name="Imagen 13">
          <a:extLst>
            <a:ext uri="{FF2B5EF4-FFF2-40B4-BE49-F238E27FC236}">
              <a16:creationId xmlns:a16="http://schemas.microsoft.com/office/drawing/2014/main" id="{00000000-0008-0000-0B00-00000E000000}"/>
            </a:ext>
          </a:extLst>
        </xdr:cNvPr>
        <xdr:cNvPicPr>
          <a:picLocks noChangeAspect="1"/>
        </xdr:cNvPicPr>
      </xdr:nvPicPr>
      <xdr:blipFill>
        <a:blip xmlns:r="http://schemas.openxmlformats.org/officeDocument/2006/relationships" r:embed="rId2"/>
        <a:stretch>
          <a:fillRect/>
        </a:stretch>
      </xdr:blipFill>
      <xdr:spPr>
        <a:xfrm>
          <a:off x="7915275" y="57151"/>
          <a:ext cx="857250" cy="666750"/>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microsoft.com/office/2006/relationships/xlExternalLinkPath/xlPathMissing" Target="RESUM96" TargetMode="External" /></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G:/Angel%202006/PROCESOS_LIC_PAV_LOC/LICITACION_PPL_4_GRUPOS/PRESUPUESTOS_26_06_06/PRESUP_DEFINITIVOS_4G/PRESUP_PRECIOS_UNIFICADOS_OK/PRESUPUESTO%205-7.xls" TargetMode="External" /></Relationships>
</file>

<file path=xl/externalLinks/_rels/externalLink3.xml.rels><?xml version="1.0" encoding="UTF-8" standalone="yes"?>
<Relationships xmlns="http://schemas.openxmlformats.org/package/2006/relationships"><Relationship Id="rId1" Type="http://schemas.microsoft.com/office/2006/relationships/xlExternalLinkPath/xlPathMissing" Target="Presupuesto%20Construcci&#243;n%20Puente%20Peatonal%20Manitas.xls" TargetMode="External" /></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G:/MaCaroCar/Documents/PERSONAL%20MACAROCAR/PPTO%20PRELIMINAR%20PPL/APU%20VOL%201.xls" TargetMode="External" /></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C:/Users/ADOLFO%20ALONSO%20BUITRA/Documents/ADOLFO/Documentos_General_2010-2011/Obras_2010/Francisco_Calderon/Federacion_Cafeteros/Presupuesto_Federacion/PRESUPUESTO%20Y%20APUS%20608-MONIQUIRAMARZO.LXS.xlsm" TargetMode="External" /></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G:/presupuesto%20idu/CANTIDADES%20OBRA/comunicaciones/PTTO%20COMUNICACIONES%2014-ABR-09.xls" TargetMode="External" /></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G:/Familia%20Monsalvo%20D&#237;az/Equipo%20Anterior/Rossana/CONSULTORIA/2009/Insumos%202009.xls" TargetMode="External" /></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G:/cjparrao1/Desktop/Presupuesto/IDU%20-%20copia/Componentes%20enTrabajo/Presupuesto%20Por%20Tramo/Tramo%203/Presupuesto%20Tramo%203.xlsx" TargetMode="External" /></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Centauro/datos/1/CIRCUITOS%20CODENSA.xls" TargetMode="External" /></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C:/BIIM/RAFAEL%20-%20PROYECTOS%20TIPO%20BIIM%20MARZO/14.0%20PRESUPUESTOS%20FINALES%20PARA%20IMPRESI&#211;N/Presupuestos%20placa%20huellas/SOACHA%20Presupuesto_750%20_Intermedia_Suelo%20CD_V04V2.xlsx" TargetMode="External" /></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C:/LANDRADE/OFICINA/Contrato%20GO2010056/informacion%202008/COSTEO%20DE%20A.I.U.%20Y%20FACTOR%20MULTIPLICADOR%20PARA%20PROYECTAR%20A&#209;O%202009.xls" TargetMode="External" /></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Hp-alexander/Documentos/winnt/perfiles/Co80097831/Mis%20documentos/Formatos/Presupuesto%20Da&#241;os%20Interinstitucionales1.xls" TargetMode="External" /></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C:/Users/adolfo/Desktop/PRESUPUESTO%20INGENIE.xlsx" TargetMode="External" /></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G:/TRONCAL%2010/PRESUPUESTO/RECIBIDA/PRESUPUESTO/An&#225;lisis%20de%20precios%20unitarios/Datos%20b&#225;sicos.xls" TargetMode="External" /></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A0838/nuevos%20tdr/01_TRABAJO/IDU_202/PRESUPUESTOS/ABRIL_18/Ppto%20de%20Obra%20INARE-IDU-202-05%20-%20Tramo%20Cra-15-19%20-Separador-%20v.16-04-07.xls" TargetMode="External" /></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C:/BIIM/CAROLINA%20OLARTE/Consolidacion%20Territorial/Entregables/PROYECTOS%20UACT%20-%20Finales/7.%20Nechi/3.%20Presupuesto/Presupuesto%20Nechi%20(2Feb.2015).xls" TargetMode="External" /></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Centauro/datos/Trab/Codensa-RSA/Densidades%20de%20carga/Cargabilidad%20econ&#243;mica5.xls" TargetMode="External" /></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C:/Users/adolfo/Desktop/ING%20INGENIRIA%20S.A/B7A%20-Cancha%20750/3.%20Dise&#241;o%20Hidrosanitario/SABANA_PRESUPUESTO_CanchaMultiple_900_08sep2012.xlsx" TargetMode="External" /></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G:/Documents%20and%20Settings/MANUEL%20RICARDO%20GOMEZ/I.D.U/KM%205%20V&#237;a%20la%20Calera/PROCESO%20PRECONTRACUTUAL/presupuestos/Construcci&#243;n/EJEMPLOS/Copia%20de%20PRESUPUESTO%20PUENTE%20TRANSVERSAL%2045%20-%20V.1.xls" TargetMode="External" /></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Servidor/f/C.701%20DISE&#209;OS%20IDU%20GRUPO%20G/09%20Productos%20de%20la%20Consultor&#237;a/701_SIN_ANALISIS_PRECIOS_UNITARIOS%20en%20proceso/APU_GRUPO_G-Base.xls" TargetMode="External" /></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Servidor/DATOS%20(F)/Documents%20and%20Settings/Administrador/Mis%20documentos/Mis%20archivos%20recibidos/APUS%20JUNIO%2015-04.xls" TargetMode="External" /></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G:/Documents%20and%20Settings/cmcarden1/Mis%20documentos/MARIA%20CAROLINA/PRESUPUESTO/CONSTRUCCI&#211;N/CALI%20TUNA%20BAJA/1.%20PRESUPUESTO%20CALI%20TUNA%20BAJA%20FINAL.xls" TargetMode="External" /></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C:/Users/jhonatanmauricio/Downloads/F:/VILLA%20TAKOA/Presupuesto/APUS%20VILLA%20TAKOA.xls" TargetMode="External" /></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file:///G:/Escritorio/PP/PP%20no%20usados/1&#186;%20de%20Mayo%20con%2049C.xls" TargetMode="External" /></Relationships>
</file>

<file path=xl/externalLinks/_rels/externalLink25.xml.rels><?xml version="1.0" encoding="UTF-8" standalone="yes"?>
<Relationships xmlns="http://schemas.openxmlformats.org/package/2006/relationships"><Relationship Id="rId1" Type="http://schemas.microsoft.com/office/2006/relationships/xlExternalLinkPath/xlPathMissing" Target="MATRIZ%20PARA%20EL%20CALCULO%20DEL%20AIU%202009.xls" TargetMode="External" /></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file:///C:/Users/jmperez/Documents/TECNICA/DEPORTE%20Y%20RECREACION/02%20ESTANDARIZADO%20POLIDEPORTIVO/05%20HOJA%20CALCULO%20ESTANDARIZADO/PRESUPUESTO%20DEL%20POLIDEPORTIVO%20COMPLETO.xlsx" TargetMode="External" /></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MESING/Carlos%20(C)/00-2004/Frigosin&#250;/Bombeo-Frigosinu.xls" TargetMode="External" /></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file:///C:/Users/adolfo/Downloads/1409-2012_Presupuesto_750(1)............xlsx" TargetMode="External" /></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C:/2016/PROYECTA-BIIM/PROYECTO/PROYECTO/Proyecto%20Tipacoqu&#233;%20ALC/13.%20Presupuesto%20Y%20APU&#180;S/PRESUPUESTO%20Y%20APU&#180;s%20TIPACOQUE%20%20%2006-10-2014.xlsx" TargetMode="External" /></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C:/Users/USUARIO/Desktop/ESPB/1.%20PROYECTOS/MUNICIPIOS/MACRO%20PARA%20PRESUPUESTO/APU'S%20GOBERNACION%202013%20GENERAL%20-%20CABETO.xlsm" TargetMode="External" /></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MESING/Unidad%20C/00-2004/San%20Pedro/Lagunas/Linea%20de%20Impulsion.xls" TargetMode="External" /></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Servidorsma/761/PRODUCTOS/E&amp;D/P127/Informes/Presupuestos/P127-PO-GE-002%20V1%20EN%20PROCESO.xls" TargetMode="External" /></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Lcopc2421/correo/PLANOBRASING.xls" TargetMode="External" /></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A:/costodisteeb.xls" TargetMode="External" /></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C:/Users/jmperez/Documents/TECNICA/DEPORTE%20Y%20RECREACION/02%20ESTANDARIZADO%20POLIDEPORTIVO/Presupuesto_750%20_Baja_Suelo%20AB%20actualizado%202015%20con%20ICCP.xlsx" TargetMode="External" /></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C:/MIJ/NL%20Costeos/Costeo%20Consultoria%20Bancol.xls" TargetMode="External" /></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C:/Users/taller2/Downloads/Presupuesto%20Unti%20445%20metros%20(1).xlsx" TargetMode="External" /></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D:/DOCUMENTOS/OSCAR%20IVAN/2026/BURITICA/1.%20CONTRATOS%20ENERO%2030/15.%20ALCANTARILLADO%20LOS%20TINTOS/Presupuesto%20TANQUE%20SECTOR%20AGUILAR.xlsx" TargetMode="External" /></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96"/>
      <sheetName val="Hoja2"/>
      <sheetName val="Hoja5"/>
      <sheetName val="DIURNO"/>
      <sheetName val="Hoja1"/>
      <sheetName val="Proveedores"/>
      <sheetName val="RANGOS DE CONTRATO"/>
      <sheetName val="LISTAS"/>
      <sheetName val="Hoja 1"/>
      <sheetName val="Hoja7"/>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EGM"/>
      <sheetName val="CANT PAV-1"/>
      <sheetName val="MEMORIAS"/>
      <sheetName val="MMTO"/>
      <sheetName val="PRESUPUESTO2"/>
      <sheetName val="SEGM2"/>
      <sheetName val="CANT PAV-2"/>
      <sheetName val="MMTO2"/>
      <sheetName val="CANT_PAV-1"/>
      <sheetName val="CANT_PAV-2"/>
    </sheetNames>
    <sheetDataSet>
      <sheetData sheetId="0" refreshError="1"/>
      <sheetData sheetId="1"/>
      <sheetData sheetId="2"/>
      <sheetData sheetId="3"/>
      <sheetData sheetId="4" refreshError="1"/>
      <sheetData sheetId="5" refreshError="1"/>
      <sheetData sheetId="6" refreshError="1"/>
      <sheetData sheetId="7" refreshError="1"/>
      <sheetData sheetId="8" refreshError="1"/>
      <sheetData sheetId="9"/>
      <sheetData sheetId="10"/>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 y Dis"/>
      <sheetName val="Fondo Ensayos"/>
      <sheetName val="Obra puente"/>
      <sheetName val="AIU"/>
      <sheetName val="Fondo Ajustes"/>
      <sheetName val="Interventoria"/>
      <sheetName val="MINTRANSPORTE"/>
      <sheetName val="FACTOR MULTIPLICADOR"/>
      <sheetName val="Datos Generales"/>
      <sheetName val="CRONOGRAMA"/>
      <sheetName val="APU ANTICORROSIVO"/>
      <sheetName val="APU LIMPIEZA Y PINTURA"/>
      <sheetName val="APU REFUERZOS"/>
      <sheetName val="APU ADECUACIÓN PASAMANOS"/>
      <sheetName val="APU DESMONTE BARANDA"/>
      <sheetName val="APU REINSTALACIÓN BARANDA"/>
      <sheetName val="APU BARANDA NUEVA"/>
      <sheetName val="APU PINTURA BARANDA"/>
      <sheetName val="APU CONCRETO - METALDECK"/>
      <sheetName val="Est_y_Dis"/>
      <sheetName val="Fondo_Ensayos"/>
      <sheetName val="Obra_puente"/>
      <sheetName val="Fondo_Ajustes"/>
      <sheetName val="FACTOR_MULTIPLICADOR"/>
      <sheetName val="Datos_Generales"/>
      <sheetName val="APU_ANTICORROSIVO"/>
      <sheetName val="APU_LIMPIEZA_Y_PINTURA"/>
      <sheetName val="APU_REFUERZOS"/>
      <sheetName val="APU_ADECUACIÓN_PASAMANOS"/>
      <sheetName val="APU_DESMONTE_BARANDA"/>
      <sheetName val="APU_REINSTALACIÓN_BARANDA"/>
      <sheetName val="APU_BARANDA_NUEVA"/>
      <sheetName val="APU_PINTURA_BARANDA"/>
      <sheetName val="APU_CONCRETO_-_METALDECK"/>
      <sheetName val="días habiles 2015"/>
      <sheetName val="DATOS DE ENTRADA"/>
      <sheetName val="Est_y_Dis1"/>
      <sheetName val="Fondo_Ensayos1"/>
      <sheetName val="Obra_puente1"/>
      <sheetName val="Fondo_Ajustes1"/>
      <sheetName val="FACTOR_MULTIPLICADOR1"/>
      <sheetName val="Datos_Generales1"/>
      <sheetName val="APU_ANTICORROSIVO1"/>
      <sheetName val="APU_LIMPIEZA_Y_PINTURA1"/>
      <sheetName val="APU_REFUERZOS1"/>
      <sheetName val="APU_ADECUACIÓN_PASAMANOS1"/>
      <sheetName val="APU_DESMONTE_BARANDA1"/>
      <sheetName val="APU_REINSTALACIÓN_BARANDA1"/>
      <sheetName val="APU_BARANDA_NUEVA1"/>
      <sheetName val="APU_PINTURA_BARANDA1"/>
      <sheetName val="APU_CONCRETO_-_METALDECK1"/>
      <sheetName val="Est_y_Dis4"/>
      <sheetName val="Fondo_Ensayos4"/>
      <sheetName val="Obra_puente4"/>
      <sheetName val="Fondo_Ajustes4"/>
      <sheetName val="FACTOR_MULTIPLICADOR4"/>
      <sheetName val="Datos_Generales4"/>
      <sheetName val="APU_ANTICORROSIVO4"/>
      <sheetName val="APU_LIMPIEZA_Y_PINTURA4"/>
      <sheetName val="APU_REFUERZOS4"/>
      <sheetName val="APU_ADECUACIÓN_PASAMANOS4"/>
      <sheetName val="APU_DESMONTE_BARANDA4"/>
      <sheetName val="APU_REINSTALACIÓN_BARANDA4"/>
      <sheetName val="APU_BARANDA_NUEVA4"/>
      <sheetName val="APU_PINTURA_BARANDA4"/>
      <sheetName val="APU_CONCRETO_-_METALDECK4"/>
      <sheetName val="Est_y_Dis2"/>
      <sheetName val="Fondo_Ensayos2"/>
      <sheetName val="Obra_puente2"/>
      <sheetName val="Fondo_Ajustes2"/>
      <sheetName val="FACTOR_MULTIPLICADOR2"/>
      <sheetName val="Datos_Generales2"/>
      <sheetName val="APU_ANTICORROSIVO2"/>
      <sheetName val="APU_LIMPIEZA_Y_PINTURA2"/>
      <sheetName val="APU_REFUERZOS2"/>
      <sheetName val="APU_ADECUACIÓN_PASAMANOS2"/>
      <sheetName val="APU_DESMONTE_BARANDA2"/>
      <sheetName val="APU_REINSTALACIÓN_BARANDA2"/>
      <sheetName val="APU_BARANDA_NUEVA2"/>
      <sheetName val="APU_PINTURA_BARANDA2"/>
      <sheetName val="APU_CONCRETO_-_METALDECK2"/>
      <sheetName val="Est_y_Dis3"/>
      <sheetName val="Fondo_Ensayos3"/>
      <sheetName val="Obra_puente3"/>
      <sheetName val="Fondo_Ajustes3"/>
      <sheetName val="FACTOR_MULTIPLICADOR3"/>
      <sheetName val="Datos_Generales3"/>
      <sheetName val="APU_ANTICORROSIVO3"/>
      <sheetName val="APU_LIMPIEZA_Y_PINTURA3"/>
      <sheetName val="APU_REFUERZOS3"/>
      <sheetName val="APU_ADECUACIÓN_PASAMANOS3"/>
      <sheetName val="APU_DESMONTE_BARANDA3"/>
      <sheetName val="APU_REINSTALACIÓN_BARANDA3"/>
      <sheetName val="APU_BARANDA_NUEVA3"/>
      <sheetName val="APU_PINTURA_BARANDA3"/>
      <sheetName val="APU_CONCRETO_-_METALDECK3"/>
      <sheetName val="Est_y_Dis5"/>
      <sheetName val="Fondo_Ensayos5"/>
      <sheetName val="Obra_puente5"/>
      <sheetName val="Fondo_Ajustes5"/>
      <sheetName val="FACTOR_MULTIPLICADOR5"/>
      <sheetName val="Datos_Generales5"/>
      <sheetName val="APU_ANTICORROSIVO5"/>
      <sheetName val="APU_LIMPIEZA_Y_PINTURA5"/>
      <sheetName val="APU_REFUERZOS5"/>
      <sheetName val="APU_ADECUACIÓN_PASAMANOS5"/>
      <sheetName val="APU_DESMONTE_BARANDA5"/>
      <sheetName val="APU_REINSTALACIÓN_BARANDA5"/>
      <sheetName val="APU_BARANDA_NUEVA5"/>
      <sheetName val="APU_PINTURA_BARANDA5"/>
      <sheetName val="APU_CONCRETO_-_METALDECK5"/>
      <sheetName val="Est_y_Dis6"/>
      <sheetName val="Fondo_Ensayos6"/>
      <sheetName val="Obra_puente6"/>
      <sheetName val="Fondo_Ajustes6"/>
      <sheetName val="FACTOR_MULTIPLICADOR6"/>
      <sheetName val="Datos_Generales6"/>
      <sheetName val="APU_ANTICORROSIVO6"/>
      <sheetName val="APU_LIMPIEZA_Y_PINTURA6"/>
      <sheetName val="APU_REFUERZOS6"/>
      <sheetName val="APU_ADECUACIÓN_PASAMANOS6"/>
      <sheetName val="APU_DESMONTE_BARANDA6"/>
      <sheetName val="APU_REINSTALACIÓN_BARANDA6"/>
      <sheetName val="APU_BARANDA_NUEVA6"/>
      <sheetName val="APU_PINTURA_BARANDA6"/>
      <sheetName val="APU_CONCRETO_-_METALDECK6"/>
      <sheetName val="Est_y_Dis7"/>
      <sheetName val="Fondo_Ensayos7"/>
      <sheetName val="Obra_puente7"/>
      <sheetName val="Fondo_Ajustes7"/>
      <sheetName val="FACTOR_MULTIPLICADOR7"/>
      <sheetName val="Datos_Generales7"/>
      <sheetName val="APU_ANTICORROSIVO7"/>
      <sheetName val="APU_LIMPIEZA_Y_PINTURA7"/>
      <sheetName val="APU_REFUERZOS7"/>
      <sheetName val="APU_ADECUACIÓN_PASAMANOS7"/>
      <sheetName val="APU_DESMONTE_BARANDA7"/>
      <sheetName val="APU_REINSTALACIÓN_BARANDA7"/>
      <sheetName val="APU_BARANDA_NUEVA7"/>
      <sheetName val="APU_PINTURA_BARANDA7"/>
      <sheetName val="APU_CONCRETO_-_METALDECK7"/>
      <sheetName val="AUX"/>
      <sheetName val="DATOS_DE_ENTRADA"/>
      <sheetName val="ITEMS"/>
      <sheetName val="Datos básicos"/>
      <sheetName val="Datos_básicos"/>
      <sheetName val="lista-precio-mat-equipos"/>
      <sheetName val="rendimiento"/>
      <sheetName val="Equipo"/>
      <sheetName val="materiales"/>
      <sheetName val="otros"/>
      <sheetName val="Hoja2"/>
      <sheetName val="Hoja1"/>
    </sheetNames>
    <sheetDataSet>
      <sheetData sheetId="0" refreshError="1"/>
      <sheetData sheetId="1" refreshError="1"/>
      <sheetData sheetId="2" refreshError="1"/>
      <sheetData sheetId="3">
        <row r="105">
          <cell r="J105">
            <v>0.2394</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refreshError="1"/>
      <sheetData sheetId="142"/>
      <sheetData sheetId="143" refreshError="1"/>
      <sheetData sheetId="144" refreshError="1"/>
      <sheetData sheetId="145"/>
      <sheetData sheetId="146" refreshError="1"/>
      <sheetData sheetId="147" refreshError="1"/>
      <sheetData sheetId="148" refreshError="1"/>
      <sheetData sheetId="149" refreshError="1"/>
      <sheetData sheetId="150" refreshError="1"/>
      <sheetData sheetId="151" refreshError="1"/>
      <sheetData sheetId="152"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
      <sheetName val="1.1.1"/>
      <sheetName val="1.2.1"/>
      <sheetName val="1.2.2"/>
      <sheetName val="1.2.3"/>
      <sheetName val="1.2.4"/>
      <sheetName val="1.2.5"/>
      <sheetName val="1.2.6"/>
      <sheetName val="1.3.1"/>
      <sheetName val="1.3.2"/>
      <sheetName val="1.4.1"/>
      <sheetName val="1.4.2"/>
      <sheetName val="1.4.3"/>
      <sheetName val="1.4.4"/>
      <sheetName val="1.4.5"/>
      <sheetName val="1.4.6"/>
      <sheetName val="1.4.7"/>
      <sheetName val="1.4.8"/>
      <sheetName val="1.4.9"/>
      <sheetName val="1.4.10"/>
      <sheetName val="1.4.11"/>
      <sheetName val="1.4.12"/>
      <sheetName val="1.4.13"/>
      <sheetName val="1.4.14"/>
      <sheetName val="1.5.1"/>
      <sheetName val="1.5.2"/>
      <sheetName val="1.5.3"/>
      <sheetName val="2.1.1"/>
      <sheetName val="2.1.2"/>
      <sheetName val="2.1.3"/>
      <sheetName val="2.1.4"/>
      <sheetName val="2.1.5"/>
      <sheetName val="2.1.6"/>
      <sheetName val="2.1.7"/>
      <sheetName val="2.1.8"/>
      <sheetName val="2.1.9"/>
      <sheetName val="2.1.10"/>
      <sheetName val="2.1.11"/>
      <sheetName val="2.1.12"/>
      <sheetName val="2.1.13"/>
      <sheetName val="2.1.14"/>
      <sheetName val="2.1.15"/>
      <sheetName val="2.1.16"/>
      <sheetName val="2.1.17"/>
      <sheetName val="2.1.18"/>
      <sheetName val="2.1.19"/>
      <sheetName val="2.1.20"/>
      <sheetName val="2.1.21"/>
      <sheetName val="2.1.22"/>
      <sheetName val="2.1.23"/>
      <sheetName val="2.1.24"/>
      <sheetName val="2.1.25"/>
      <sheetName val="2.1.26"/>
      <sheetName val="2.2.1"/>
      <sheetName val="2.2.2"/>
      <sheetName val="2.2.3"/>
      <sheetName val="2.2.4"/>
      <sheetName val="2.4.1"/>
      <sheetName val="2.4.2"/>
      <sheetName val="2.4.3"/>
      <sheetName val="2.4.4"/>
      <sheetName val="2.4.5"/>
      <sheetName val="2.4.6"/>
      <sheetName val="2.4.7"/>
      <sheetName val="3.1.1"/>
      <sheetName val="3.1.2"/>
      <sheetName val="3.1.3"/>
      <sheetName val="3.1.4"/>
      <sheetName val="3.1.5"/>
      <sheetName val="3.1.6"/>
      <sheetName val="3.2.1"/>
      <sheetName val="3.2.2"/>
      <sheetName val="3.2.3"/>
      <sheetName val="3.2.4"/>
      <sheetName val="3.2.5"/>
      <sheetName val="3.2.6"/>
      <sheetName val="3.2.7"/>
      <sheetName val="4.1.1"/>
      <sheetName val="4.1.2"/>
      <sheetName val="4.1.3"/>
      <sheetName val="4.1.4"/>
      <sheetName val="4.2.1"/>
      <sheetName val="4.2.2"/>
      <sheetName val="4.2.3"/>
      <sheetName val="4.2.4"/>
      <sheetName val="4.2.5"/>
      <sheetName val="4.2.6"/>
      <sheetName val="4.3.1"/>
      <sheetName val="4.3.2"/>
      <sheetName val="4.6.1"/>
      <sheetName val="4.6.2"/>
      <sheetName val="4.6.3"/>
      <sheetName val="4.6.4"/>
      <sheetName val="4.6.5"/>
      <sheetName val="4.6.6"/>
      <sheetName val="4.6.7"/>
      <sheetName val="4.6.8"/>
      <sheetName val="4.6.9"/>
      <sheetName val="4.6.10"/>
      <sheetName val="4.6.11"/>
      <sheetName val="4.6.12"/>
      <sheetName val="4.6.13"/>
      <sheetName val="4.6.14"/>
      <sheetName val="4.6.15"/>
      <sheetName val="4.6.16"/>
      <sheetName val="4.6.17"/>
      <sheetName val="4.6.18"/>
      <sheetName val="4.6.19"/>
      <sheetName val="4.6.20"/>
      <sheetName val="4.6.21"/>
      <sheetName val="4.6.22"/>
      <sheetName val="4.6.23"/>
      <sheetName val="4.6.24"/>
      <sheetName val="4.6.25"/>
      <sheetName val="4.6.26"/>
      <sheetName val="4.6.27"/>
      <sheetName val="4.6.28"/>
      <sheetName val="4.6.29"/>
      <sheetName val="4.6.30"/>
      <sheetName val="4.6.31"/>
      <sheetName val="4.6.32"/>
      <sheetName val="4.6.33"/>
      <sheetName val="4.6.34"/>
      <sheetName val="4.6.35"/>
      <sheetName val="4.6.36"/>
      <sheetName val="4.6.37"/>
      <sheetName val="4.6.38"/>
      <sheetName val="4.6.39"/>
      <sheetName val="4.6.40"/>
      <sheetName val="4.6.41"/>
      <sheetName val="4.6.42"/>
      <sheetName val="4.6.43"/>
      <sheetName val="4.6.44"/>
      <sheetName val="4.6.45"/>
      <sheetName val="4.6.46"/>
      <sheetName val="4.6.47"/>
      <sheetName val="4.6.48"/>
      <sheetName val="4.6.49"/>
      <sheetName val="4.6.50"/>
      <sheetName val="4.6.51"/>
      <sheetName val="4.6.52"/>
      <sheetName val="4.6.53"/>
      <sheetName val="4.6.54"/>
      <sheetName val="4.6.55"/>
      <sheetName val="4.6.56"/>
      <sheetName val="4.6.57"/>
      <sheetName val="4.6.58"/>
      <sheetName val="4.6.59"/>
      <sheetName val="4.6.60"/>
      <sheetName val="4.6.61"/>
      <sheetName val="4.6.62"/>
      <sheetName val="4.6.63"/>
      <sheetName val="4.6.64"/>
      <sheetName val="4.6.65"/>
      <sheetName val="4.6.66"/>
      <sheetName val="4.6.67"/>
      <sheetName val="4.6.68"/>
      <sheetName val="4.6.69"/>
      <sheetName val="4.6.70"/>
      <sheetName val="4.6.71"/>
      <sheetName val="4.6.72"/>
      <sheetName val="4.6.73"/>
      <sheetName val="4.6.74"/>
      <sheetName val="4.6.75"/>
      <sheetName val="4.6.76"/>
      <sheetName val="4.6.77"/>
      <sheetName val="4.6.78"/>
      <sheetName val="4.6.79"/>
      <sheetName val="4.6.80"/>
      <sheetName val="4.6.81"/>
      <sheetName val="4.6.82"/>
      <sheetName val="4.6.83"/>
      <sheetName val="4.6.84"/>
      <sheetName val="4.6.85"/>
      <sheetName val="4.6.86"/>
      <sheetName val="4.6.87"/>
      <sheetName val="4.6.88"/>
      <sheetName val="4.6.89"/>
      <sheetName val="4.6.90"/>
      <sheetName val="4.7.1"/>
      <sheetName val="4.7.2"/>
      <sheetName val="4.7.3"/>
      <sheetName val="4.7.5"/>
      <sheetName val="4.7.6"/>
      <sheetName val="4.7.7"/>
      <sheetName val="4.7.8"/>
      <sheetName val="4.7.9"/>
      <sheetName val="4.7.10"/>
      <sheetName val="4.7.11"/>
      <sheetName val="4.8.1"/>
      <sheetName val="4.8.2"/>
      <sheetName val="4.8.3"/>
      <sheetName val="4.8.4"/>
      <sheetName val="4.8.5"/>
      <sheetName val="4.8.6"/>
      <sheetName val="4.8.7"/>
      <sheetName val="4.8.8"/>
    </sheetNames>
    <sheetDataSet>
      <sheetData sheetId="0" refreshError="1">
        <row r="1">
          <cell r="A1" t="str">
            <v>RELACIÓN ÍTEM DE PAGO</v>
          </cell>
        </row>
        <row r="2">
          <cell r="A2" t="str">
            <v>ÍTEM</v>
          </cell>
          <cell r="B2" t="str">
            <v xml:space="preserve">DESCRIPCIÓN </v>
          </cell>
          <cell r="C2" t="str">
            <v>UN</v>
          </cell>
          <cell r="D2" t="str">
            <v>Precio Unitario Costo Directo</v>
          </cell>
        </row>
        <row r="3">
          <cell r="A3" t="str">
            <v>1</v>
          </cell>
          <cell r="B3" t="str">
            <v xml:space="preserve">SECCIÓN 1: GEOTÉCNIA Y PAVIMENTO </v>
          </cell>
          <cell r="C3">
            <v>0</v>
          </cell>
          <cell r="D3">
            <v>1</v>
          </cell>
        </row>
        <row r="4">
          <cell r="A4" t="str">
            <v>1.1</v>
          </cell>
          <cell r="B4" t="str">
            <v>Localización general</v>
          </cell>
          <cell r="C4">
            <v>0</v>
          </cell>
          <cell r="D4">
            <v>1</v>
          </cell>
        </row>
        <row r="5">
          <cell r="A5" t="str">
            <v>1.1.1</v>
          </cell>
          <cell r="B5" t="str">
            <v>Replanteo y localización general</v>
          </cell>
          <cell r="C5" t="str">
            <v>m2</v>
          </cell>
          <cell r="D5">
            <v>281</v>
          </cell>
        </row>
        <row r="6">
          <cell r="A6" t="str">
            <v>1.2</v>
          </cell>
          <cell r="B6" t="str">
            <v>Demoliciones y Remociones</v>
          </cell>
          <cell r="C6">
            <v>0</v>
          </cell>
          <cell r="D6">
            <v>1</v>
          </cell>
        </row>
        <row r="7">
          <cell r="A7" t="str">
            <v>1.2.1</v>
          </cell>
          <cell r="B7" t="str">
            <v xml:space="preserve">Demolición mecánica de sardinel existente incluye cargue, Transporte y disposición final en sitio autorizado por la autoridad ambiental competente </v>
          </cell>
          <cell r="C7" t="str">
            <v>ml</v>
          </cell>
          <cell r="D7">
            <v>6951</v>
          </cell>
        </row>
        <row r="8">
          <cell r="A8" t="str">
            <v>1.2.2</v>
          </cell>
          <cell r="B8" t="str">
            <v>Demolición de pisos en concreto incluye cargue, Transporte y disposición final en sitio autorizado por la autoridad ambiental competente  0.15&lt;e&lt;0.20</v>
          </cell>
          <cell r="C8" t="str">
            <v>m2</v>
          </cell>
          <cell r="D8">
            <v>6905</v>
          </cell>
        </row>
        <row r="9">
          <cell r="A9" t="str">
            <v>1.2.3</v>
          </cell>
          <cell r="B9" t="str">
            <v>Demolición de pisos en concreto incluye cargue, Transporte y disposición final en sitio autorizado por la autoridad ambiental competente  0.20&lt;e&lt;0.25</v>
          </cell>
          <cell r="C9" t="str">
            <v>m2</v>
          </cell>
          <cell r="D9">
            <v>8167</v>
          </cell>
        </row>
        <row r="10">
          <cell r="A10" t="str">
            <v>1.2.4</v>
          </cell>
          <cell r="B10" t="str">
            <v xml:space="preserve">Demolición de pavimento asfáltico de espesor variable incluye cargue, Transporte y disposición final en sitio autorizado por la autoridad ambiental competente </v>
          </cell>
          <cell r="C10" t="str">
            <v>m3</v>
          </cell>
          <cell r="D10">
            <v>35524</v>
          </cell>
        </row>
        <row r="11">
          <cell r="A11" t="str">
            <v>1.2.5</v>
          </cell>
          <cell r="B11" t="str">
            <v xml:space="preserve">Demolición de pisos en concreto hidráulico espesor variable incluye cargue, Transporte y disposición final en sitio autorizado por la autoridad ambiental competente </v>
          </cell>
          <cell r="C11" t="str">
            <v>m3</v>
          </cell>
          <cell r="D11">
            <v>51371</v>
          </cell>
        </row>
        <row r="12">
          <cell r="A12" t="str">
            <v>1.2.6</v>
          </cell>
          <cell r="B12" t="str">
            <v xml:space="preserve">Demolición de muros en concreto incluye cargue, Transporte y disposición final en sitio autorizado por la autoridad ambiental competente </v>
          </cell>
          <cell r="C12" t="str">
            <v>m3</v>
          </cell>
          <cell r="D12">
            <v>85597</v>
          </cell>
        </row>
        <row r="13">
          <cell r="A13" t="str">
            <v>1.3</v>
          </cell>
          <cell r="B13" t="str">
            <v>Excavaciones</v>
          </cell>
          <cell r="C13">
            <v>0</v>
          </cell>
          <cell r="D13">
            <v>1</v>
          </cell>
        </row>
        <row r="14">
          <cell r="A14" t="str">
            <v>1.3.1</v>
          </cell>
          <cell r="B14" t="str">
            <v>Excavación mecánica material sin clasificación, incluye cargue, disposición final en sitio autorizado por la autoridad ambiental competente y transporte (ET 310-05)</v>
          </cell>
          <cell r="C14" t="str">
            <v>m3</v>
          </cell>
          <cell r="D14">
            <v>21818</v>
          </cell>
        </row>
        <row r="15">
          <cell r="A15" t="str">
            <v>1.3.2</v>
          </cell>
          <cell r="B15" t="str">
            <v>Excavación manual, incluye cargue, transporte y disposición final en sitio autorizado por la autoridad ambiental competente</v>
          </cell>
          <cell r="C15" t="str">
            <v>m3</v>
          </cell>
          <cell r="D15">
            <v>28751</v>
          </cell>
        </row>
        <row r="16">
          <cell r="A16" t="str">
            <v>1.4</v>
          </cell>
          <cell r="B16" t="str">
            <v>Estructura del Pavimento</v>
          </cell>
          <cell r="C16">
            <v>0</v>
          </cell>
          <cell r="D16">
            <v>1</v>
          </cell>
        </row>
        <row r="17">
          <cell r="A17" t="str">
            <v>1.4.1</v>
          </cell>
          <cell r="B17" t="str">
            <v>Renivelación y compactación de la subrasante</v>
          </cell>
          <cell r="C17" t="str">
            <v>m2</v>
          </cell>
          <cell r="D17">
            <v>658</v>
          </cell>
        </row>
        <row r="18">
          <cell r="A18" t="str">
            <v>1.4.2</v>
          </cell>
          <cell r="B18" t="str">
            <v xml:space="preserve">Suministro y compactación de subbase granular SBG-A (ET2005 - 400 - 05) incluye transporte </v>
          </cell>
          <cell r="C18" t="str">
            <v>m3</v>
          </cell>
          <cell r="D18">
            <v>99012</v>
          </cell>
        </row>
        <row r="19">
          <cell r="A19" t="str">
            <v>1.4.3</v>
          </cell>
          <cell r="B19" t="str">
            <v xml:space="preserve">Suministro y compactación de subbase granular SBG-B (ET2005 - 400 - 05) incluye transporte </v>
          </cell>
          <cell r="C19" t="str">
            <v>m3</v>
          </cell>
          <cell r="D19">
            <v>99012</v>
          </cell>
        </row>
        <row r="20">
          <cell r="A20" t="str">
            <v>1.4.4</v>
          </cell>
          <cell r="B20" t="str">
            <v xml:space="preserve">Suministro y compactación de subbase granular SBG-C (ET2005 - 400 - 05) incluye transporte </v>
          </cell>
          <cell r="C20" t="str">
            <v>m3</v>
          </cell>
          <cell r="D20">
            <v>99012</v>
          </cell>
        </row>
        <row r="21">
          <cell r="A21" t="str">
            <v>1.4.5</v>
          </cell>
          <cell r="B21" t="str">
            <v>Suministro y compactación de Rellenos con material seleccionado para conformación de la subrasante (ET 320-05) ( incluye transporte)</v>
          </cell>
          <cell r="C21" t="str">
            <v>m3</v>
          </cell>
          <cell r="D21">
            <v>39015</v>
          </cell>
        </row>
        <row r="22">
          <cell r="A22" t="str">
            <v>1.4.6</v>
          </cell>
          <cell r="B22" t="str">
            <v xml:space="preserve">Separación de suelos de subrasante y capas granulares con geotextil NT 2000 o similar (ET-330-05)  </v>
          </cell>
          <cell r="C22" t="str">
            <v>m2</v>
          </cell>
          <cell r="D22">
            <v>6098</v>
          </cell>
        </row>
        <row r="23">
          <cell r="A23" t="str">
            <v>1.4.7</v>
          </cell>
          <cell r="B23" t="str">
            <v>Suministro e instalación de base granular estabilizada con emulsión CRL 1 al 4%  (Incluye transporte)</v>
          </cell>
          <cell r="C23" t="str">
            <v>m3</v>
          </cell>
          <cell r="D23">
            <v>174926</v>
          </cell>
        </row>
        <row r="24">
          <cell r="A24" t="str">
            <v>1.4.8</v>
          </cell>
          <cell r="B24" t="str">
            <v>Suministro e instalación de base granular (ET-2005 -400-05) ( incluye transporte)</v>
          </cell>
          <cell r="C24" t="str">
            <v>m3</v>
          </cell>
          <cell r="D24">
            <v>111806</v>
          </cell>
        </row>
        <row r="25">
          <cell r="A25" t="str">
            <v>1.4.9</v>
          </cell>
          <cell r="B25" t="str">
            <v>Suministro e instalación de capas de Material granular estabilizado con cemento al 7% (ET2005-420-05)  ( incluye transporte)</v>
          </cell>
          <cell r="C25" t="str">
            <v>m3</v>
          </cell>
          <cell r="D25">
            <v>119456</v>
          </cell>
        </row>
        <row r="26">
          <cell r="A26" t="str">
            <v>1.4.10</v>
          </cell>
          <cell r="B26" t="str">
            <v xml:space="preserve">Suministro y colocación de Rajón para el mejoramiento de la subrasantes, incluye transporte del material </v>
          </cell>
          <cell r="C26" t="str">
            <v>m3</v>
          </cell>
          <cell r="D26">
            <v>40188</v>
          </cell>
        </row>
        <row r="27">
          <cell r="A27" t="str">
            <v>1.4.11</v>
          </cell>
          <cell r="B27" t="str">
            <v>Suministro e imprimación con emulsión asfáltica (ET 2005 500-05)</v>
          </cell>
          <cell r="C27" t="str">
            <v>m2</v>
          </cell>
          <cell r="D27">
            <v>1879</v>
          </cell>
        </row>
        <row r="28">
          <cell r="A28" t="str">
            <v>1.4.12</v>
          </cell>
          <cell r="B28" t="str">
            <v>Suministro e instalación de Riego de liga con Emulsiones Catiónicas CRR-1 (ET2005 - 210 - 05)</v>
          </cell>
          <cell r="C28" t="str">
            <v>m2</v>
          </cell>
          <cell r="D28">
            <v>2962</v>
          </cell>
        </row>
        <row r="29">
          <cell r="A29" t="str">
            <v>1.4.13</v>
          </cell>
          <cell r="B29" t="str">
            <v>Suministro e instalación de Base asfáltica MD20 (ET2005 - 510 -05)</v>
          </cell>
          <cell r="C29" t="str">
            <v>m3</v>
          </cell>
          <cell r="D29">
            <v>481592</v>
          </cell>
        </row>
        <row r="30">
          <cell r="A30" t="str">
            <v>1.4.14</v>
          </cell>
          <cell r="B30" t="str">
            <v>Fresado de pavimentos asfálticos (ET 540 05) Incluye cargue, retiro y disposición final de escombros</v>
          </cell>
          <cell r="C30" t="str">
            <v>m3</v>
          </cell>
          <cell r="D30">
            <v>27821</v>
          </cell>
        </row>
        <row r="31">
          <cell r="A31" t="str">
            <v>1.5</v>
          </cell>
          <cell r="B31" t="str">
            <v>Pavimento en Concreto</v>
          </cell>
          <cell r="C31">
            <v>0</v>
          </cell>
          <cell r="D31">
            <v>0</v>
          </cell>
        </row>
        <row r="32">
          <cell r="A32" t="str">
            <v>1.5.1</v>
          </cell>
          <cell r="B32" t="str">
            <v>Suministro e instalación de pavimento de concreto MR-45 (incluye curado y texturizado)</v>
          </cell>
          <cell r="C32" t="str">
            <v>m3</v>
          </cell>
          <cell r="D32">
            <v>416058</v>
          </cell>
        </row>
        <row r="33">
          <cell r="A33" t="str">
            <v>1.5.2</v>
          </cell>
          <cell r="B33" t="str">
            <v>Suministro, figuración y amarre de acero de refuerzo 37000 psi fy=2800 kg/cm2</v>
          </cell>
          <cell r="C33" t="str">
            <v>kg</v>
          </cell>
          <cell r="D33">
            <v>2456</v>
          </cell>
        </row>
        <row r="34">
          <cell r="A34" t="str">
            <v>1.5.3</v>
          </cell>
          <cell r="B34" t="str">
            <v>Suministro, figuración y amarre de acero de refuerzo 60000 psi fy=4200 kg/cm2</v>
          </cell>
          <cell r="C34" t="str">
            <v>kg</v>
          </cell>
          <cell r="D34">
            <v>2456</v>
          </cell>
        </row>
        <row r="35">
          <cell r="A35" t="str">
            <v>2</v>
          </cell>
          <cell r="B35" t="str">
            <v>SECCIÓN 2: OBRAS PARA URBANISMO</v>
          </cell>
          <cell r="C35">
            <v>0</v>
          </cell>
          <cell r="D35">
            <v>1</v>
          </cell>
        </row>
        <row r="36">
          <cell r="A36" t="str">
            <v>2.1</v>
          </cell>
          <cell r="B36" t="str">
            <v>Andenes Sardineles y pisos</v>
          </cell>
          <cell r="C36">
            <v>0</v>
          </cell>
          <cell r="D36">
            <v>1</v>
          </cell>
        </row>
        <row r="37">
          <cell r="A37" t="str">
            <v>2.1.1</v>
          </cell>
          <cell r="B37" t="str">
            <v>Suministro e instalación de base granular extendido a mano (ET-2005 -400-05) ( incluye transporte)</v>
          </cell>
          <cell r="C37" t="str">
            <v>m3</v>
          </cell>
          <cell r="D37">
            <v>107762</v>
          </cell>
        </row>
        <row r="38">
          <cell r="A38" t="str">
            <v>2.1.2</v>
          </cell>
          <cell r="B38" t="str">
            <v>Suministro e instalación  de subbase granular SBG_C IDU -ET-400-05 ( Extendido a mano)</v>
          </cell>
          <cell r="C38" t="str">
            <v>m3</v>
          </cell>
          <cell r="D38">
            <v>93842</v>
          </cell>
        </row>
        <row r="39">
          <cell r="A39" t="str">
            <v>2.1.3</v>
          </cell>
          <cell r="B39" t="str">
            <v>Suministro y compactación de Rellenos para andenes con material seleccionado B-200 IDU tipo A  para conformación de la subrasante (ET 320-05) ( incluye transporte)</v>
          </cell>
          <cell r="C39" t="str">
            <v>m3</v>
          </cell>
          <cell r="D39">
            <v>43702</v>
          </cell>
        </row>
        <row r="40">
          <cell r="A40" t="str">
            <v>2.1.4</v>
          </cell>
          <cell r="B40" t="str">
            <v xml:space="preserve">Mejoramiento de la subrasante para andenes con material adicionado (INVIAS art. 230)Suministro y colocación de Rajón para el mejoramiento de la subrasantes, incluye transporte del material </v>
          </cell>
          <cell r="C40" t="str">
            <v>m3</v>
          </cell>
          <cell r="D40">
            <v>40188</v>
          </cell>
        </row>
        <row r="41">
          <cell r="A41" t="str">
            <v>2.1.5</v>
          </cell>
          <cell r="B41" t="str">
            <v>Suministro e instalación de placa de concreto MR-43 (incluye curado y texturizado)</v>
          </cell>
          <cell r="C41" t="str">
            <v>m3</v>
          </cell>
          <cell r="D41">
            <v>375320</v>
          </cell>
        </row>
        <row r="42">
          <cell r="A42" t="str">
            <v>2.1.6</v>
          </cell>
          <cell r="B42" t="str">
            <v>Suministro e Instalación de Geotextil tejido T1800 o similar</v>
          </cell>
          <cell r="C42" t="str">
            <v>m2</v>
          </cell>
          <cell r="D42">
            <v>3782</v>
          </cell>
        </row>
        <row r="43">
          <cell r="A43" t="str">
            <v>2.1.7</v>
          </cell>
          <cell r="B43" t="str">
            <v>Suministro e Instalación de Geotextil tejido T1600 o similar</v>
          </cell>
          <cell r="C43" t="str">
            <v>m2</v>
          </cell>
          <cell r="D43">
            <v>3023</v>
          </cell>
        </row>
        <row r="44">
          <cell r="A44" t="str">
            <v>2.1.8</v>
          </cell>
          <cell r="B44" t="str">
            <v>Suministro e instalación de Adoquín en Concreto Peatonal (200mmx100mmx60mm) (Cartilla de Andenes S.D.P./I.D.U. Ref.A-25)  incluye arena de peña.</v>
          </cell>
          <cell r="C44" t="str">
            <v>m2</v>
          </cell>
          <cell r="D44">
            <v>33602</v>
          </cell>
        </row>
        <row r="45">
          <cell r="A45" t="str">
            <v>2.1.9</v>
          </cell>
          <cell r="B45" t="str">
            <v>Suministro e instalación de Adoquín en Concreto tráfico vehicular (200mmx100mmx80mm) tipo II Norma Icontec 3829 incluye mortero 3000 PSI.</v>
          </cell>
          <cell r="C45" t="str">
            <v>m2</v>
          </cell>
          <cell r="D45">
            <v>47796</v>
          </cell>
        </row>
        <row r="46">
          <cell r="A46" t="str">
            <v>2.1.10</v>
          </cell>
          <cell r="B46" t="str">
            <v>Suministro e instalación de Adoquín en Arcilla (200mmx100mmx60mm)  incluye mortero 3000 PSI.</v>
          </cell>
          <cell r="C46" t="str">
            <v>m2</v>
          </cell>
          <cell r="D46">
            <v>29097</v>
          </cell>
        </row>
        <row r="47">
          <cell r="A47" t="str">
            <v>2.1.11</v>
          </cell>
          <cell r="B47" t="str">
            <v>Suministro e instalación de Adoquín en Arcilla tráfico vehicular (200mmx100mmx80mm) Tipo II Norma Icontec 3829 incluye arena de peña</v>
          </cell>
          <cell r="C47" t="str">
            <v>m2</v>
          </cell>
          <cell r="D47">
            <v>29824</v>
          </cell>
        </row>
        <row r="48">
          <cell r="A48" t="str">
            <v>2.1.12</v>
          </cell>
          <cell r="B48" t="str">
            <v>Suministro e instalación de Bordillo prefabricado A-80 (800x200x350mm), incluye mortero de 3000 psi</v>
          </cell>
          <cell r="C48" t="str">
            <v>ml</v>
          </cell>
          <cell r="D48">
            <v>33144</v>
          </cell>
        </row>
        <row r="49">
          <cell r="A49" t="str">
            <v>2.1.13</v>
          </cell>
          <cell r="B49" t="str">
            <v>Suministro e instalación de Loseta  Lisa  Bicapa Prefabricada en Concreto (400mmx400mmx60mm) Color gris. (Cartilla de andenes S.D.P./I.D.U Ref A-50) incluye arena</v>
          </cell>
          <cell r="C49" t="str">
            <v>ml</v>
          </cell>
          <cell r="D49">
            <v>40160</v>
          </cell>
        </row>
        <row r="50">
          <cell r="A50" t="str">
            <v>2.1.14</v>
          </cell>
          <cell r="B50" t="str">
            <v>Suministro e instalación de Loseta tipo toperol (400x400x60)  (Cartilla de Andenes S.D.P./I.D.U. Ref.A-55 y A-56) Incluye arena de peña y mortero de pega.</v>
          </cell>
          <cell r="C50" t="str">
            <v>m2</v>
          </cell>
          <cell r="D50">
            <v>40306</v>
          </cell>
        </row>
        <row r="51">
          <cell r="A51" t="str">
            <v>2.1.15</v>
          </cell>
          <cell r="B51" t="str">
            <v xml:space="preserve">Suministro e instalación de sardinel prefabricado  (800x200x500) A-10. Incluye mortero 3000 PSI. </v>
          </cell>
          <cell r="C51" t="str">
            <v>m2</v>
          </cell>
          <cell r="D51">
            <v>45642</v>
          </cell>
        </row>
        <row r="52">
          <cell r="A52" t="str">
            <v>2.1.16</v>
          </cell>
          <cell r="B52" t="str">
            <v>Suministro e instalación de Sardinel Bajo Rampas Cartilla de Andenes S.D.P./I.D.U. Ref.A-85 (800x200x350).  Incluye mortero 3000 PSI.</v>
          </cell>
          <cell r="C52" t="str">
            <v>ml</v>
          </cell>
          <cell r="D52">
            <v>44472</v>
          </cell>
        </row>
        <row r="53">
          <cell r="A53" t="str">
            <v>2.1.17</v>
          </cell>
          <cell r="B53" t="str">
            <v>Suministro e instalación de Sardinel Especial Rampa Tipo A 600x200x600 (Cartilla de Andenes S.D.P./I.D.U. A100 )</v>
          </cell>
          <cell r="C53" t="str">
            <v>ml</v>
          </cell>
          <cell r="D53">
            <v>46724</v>
          </cell>
        </row>
        <row r="54">
          <cell r="A54" t="str">
            <v>2.1.18</v>
          </cell>
          <cell r="B54" t="str">
            <v>Suministro e instalación de sardinel especial Rampa Tipo B (Cartilla de Andenes S.D.P./I.D.U. A110 )</v>
          </cell>
          <cell r="C54" t="str">
            <v>ml</v>
          </cell>
          <cell r="D54">
            <v>53704</v>
          </cell>
        </row>
        <row r="55">
          <cell r="A55" t="str">
            <v>2.1.19</v>
          </cell>
          <cell r="B55" t="str">
            <v xml:space="preserve">Construcción sardinel fundido en sitio h=0.40 m, e=0.15m, Concreto 3000 PSI premezclado. </v>
          </cell>
          <cell r="C55" t="str">
            <v>ml</v>
          </cell>
          <cell r="D55">
            <v>24668</v>
          </cell>
        </row>
        <row r="56">
          <cell r="A56" t="str">
            <v>2.1.20</v>
          </cell>
          <cell r="B56" t="str">
            <v>Suministro e instalación rampa empalme fundida en sitio concreto de 3500 psi. Incluye estampada tipo espina. Desnivel 0.14 m, Ancho 3.6 m y desarrollo 1.2 m.</v>
          </cell>
          <cell r="C56" t="str">
            <v>ml</v>
          </cell>
          <cell r="D56">
            <v>108857</v>
          </cell>
        </row>
        <row r="57">
          <cell r="A57" t="str">
            <v>2.1.21</v>
          </cell>
          <cell r="B57" t="str">
            <v xml:space="preserve">Suministro e instalación de pieza de remate para rampa tipo A  (Cartilla de Andenes S.D.P./I.D.U. Ref.A-105) </v>
          </cell>
          <cell r="C57" t="str">
            <v>un</v>
          </cell>
          <cell r="D57">
            <v>54972</v>
          </cell>
        </row>
        <row r="58">
          <cell r="A58" t="str">
            <v>2.1.22</v>
          </cell>
          <cell r="B58" t="str">
            <v>Concreto 3000 psi para Construcción de Franja de ajuste fundida en sitio.</v>
          </cell>
          <cell r="C58" t="str">
            <v>m3</v>
          </cell>
          <cell r="D58">
            <v>318576</v>
          </cell>
        </row>
        <row r="59">
          <cell r="A59" t="str">
            <v>2.1.23</v>
          </cell>
          <cell r="B59" t="str">
            <v>Suministro e instalación de Contenedor de Raíces Tipo B-20 (Cartilla de Andenes S.D.P./I.D.U. ) Incluye gravilla ( Dimensiones 1,2*1,6)</v>
          </cell>
          <cell r="C59" t="str">
            <v>m2</v>
          </cell>
          <cell r="D59">
            <v>163109</v>
          </cell>
        </row>
        <row r="60">
          <cell r="A60" t="str">
            <v>2.1.24</v>
          </cell>
          <cell r="B60" t="str">
            <v>Suministro e instalación de baranda metálica (Cartilla mobiliario urbano Ref. M-81)</v>
          </cell>
          <cell r="C60" t="str">
            <v>ml</v>
          </cell>
          <cell r="D60">
            <v>121462</v>
          </cell>
        </row>
        <row r="61">
          <cell r="A61" t="str">
            <v>2.1.25</v>
          </cell>
          <cell r="B61" t="str">
            <v>Collarín cajas</v>
          </cell>
          <cell r="C61" t="str">
            <v>ml</v>
          </cell>
          <cell r="D61">
            <v>38553</v>
          </cell>
        </row>
        <row r="62">
          <cell r="A62" t="str">
            <v>2.1.26</v>
          </cell>
          <cell r="B62" t="str">
            <v>Alcorque</v>
          </cell>
          <cell r="C62" t="str">
            <v>un</v>
          </cell>
          <cell r="D62">
            <v>54507</v>
          </cell>
        </row>
        <row r="63">
          <cell r="A63" t="str">
            <v>2.1.27</v>
          </cell>
          <cell r="B63" t="str">
            <v>Escalones</v>
          </cell>
          <cell r="C63" t="str">
            <v>un</v>
          </cell>
          <cell r="D63">
            <v>0</v>
          </cell>
        </row>
        <row r="64">
          <cell r="A64" t="str">
            <v>2.1.28</v>
          </cell>
          <cell r="B64" t="str">
            <v>Hombro Rampa</v>
          </cell>
          <cell r="C64" t="str">
            <v>ml</v>
          </cell>
          <cell r="D64">
            <v>0</v>
          </cell>
        </row>
        <row r="65">
          <cell r="A65" t="str">
            <v>2.1.29</v>
          </cell>
          <cell r="B65" t="str">
            <v>Muro de contención</v>
          </cell>
          <cell r="C65" t="str">
            <v>m2</v>
          </cell>
          <cell r="D65">
            <v>0</v>
          </cell>
        </row>
        <row r="66">
          <cell r="A66" t="str">
            <v>2.1.30</v>
          </cell>
          <cell r="B66" t="e">
            <v>#N/A</v>
          </cell>
          <cell r="C66" t="e">
            <v>#N/A</v>
          </cell>
          <cell r="D66">
            <v>0</v>
          </cell>
        </row>
        <row r="67">
          <cell r="A67" t="str">
            <v>2.1.31</v>
          </cell>
          <cell r="B67" t="e">
            <v>#N/A</v>
          </cell>
          <cell r="C67" t="e">
            <v>#N/A</v>
          </cell>
          <cell r="D67">
            <v>0</v>
          </cell>
        </row>
        <row r="68">
          <cell r="A68" t="str">
            <v>2.1.32</v>
          </cell>
          <cell r="B68" t="e">
            <v>#N/A</v>
          </cell>
          <cell r="C68" t="e">
            <v>#N/A</v>
          </cell>
          <cell r="D68">
            <v>0</v>
          </cell>
        </row>
        <row r="69">
          <cell r="A69" t="str">
            <v>2.2</v>
          </cell>
          <cell r="B69" t="str">
            <v>Mobiliario</v>
          </cell>
          <cell r="C69">
            <v>0</v>
          </cell>
          <cell r="D69">
            <v>1</v>
          </cell>
        </row>
        <row r="70">
          <cell r="A70" t="str">
            <v>2.2.1</v>
          </cell>
          <cell r="B70" t="str">
            <v>Suministro e instalación de Banca en Concreto Sin Espaldar (Cartilla de Mobiliario Urbano S.D.P. Ref.M-31). Incluye base en concreto de 2500 psi</v>
          </cell>
          <cell r="C70" t="str">
            <v>un</v>
          </cell>
          <cell r="D70">
            <v>288291</v>
          </cell>
        </row>
        <row r="71">
          <cell r="A71" t="str">
            <v>2.2.2</v>
          </cell>
          <cell r="B71" t="str">
            <v>Suministro e instalación de Banca modular en Concreto (Cartilla de Mobiliario Urbano S.D.P. Ref.M-40). Incluye base en concreto de 2500 psi</v>
          </cell>
          <cell r="C71" t="str">
            <v>un</v>
          </cell>
          <cell r="D71">
            <v>116019</v>
          </cell>
        </row>
        <row r="72">
          <cell r="A72" t="str">
            <v>2.2.3</v>
          </cell>
          <cell r="B72" t="str">
            <v xml:space="preserve">Suministro e instalación de Caneca Acero Inoxidable. IDU Tipo Barcelona. </v>
          </cell>
          <cell r="C72" t="str">
            <v>un</v>
          </cell>
          <cell r="D72">
            <v>659315</v>
          </cell>
        </row>
        <row r="73">
          <cell r="A73" t="str">
            <v>2.2.4</v>
          </cell>
          <cell r="B73" t="str">
            <v xml:space="preserve">Suministro e instalación de Bolardo Alto en Hierro (Cartilla de Mobiliario Urbano S.D.P. Ref.M-63). </v>
          </cell>
          <cell r="C73" t="str">
            <v>un</v>
          </cell>
          <cell r="D73">
            <v>120179</v>
          </cell>
        </row>
        <row r="74">
          <cell r="A74" t="str">
            <v>2.4</v>
          </cell>
          <cell r="B74" t="str">
            <v>Ciclorruta</v>
          </cell>
          <cell r="C74">
            <v>0</v>
          </cell>
          <cell r="D74">
            <v>1</v>
          </cell>
        </row>
        <row r="75">
          <cell r="A75" t="str">
            <v>2.4.1</v>
          </cell>
          <cell r="B75" t="str">
            <v>Suministro e instalación  de subbase granular SBG_C IDU -ET-400-05 ( Extendido a mano)</v>
          </cell>
          <cell r="C75" t="str">
            <v>m3</v>
          </cell>
          <cell r="D75">
            <v>101347</v>
          </cell>
        </row>
        <row r="76">
          <cell r="A76" t="str">
            <v>2.4.2</v>
          </cell>
          <cell r="B76" t="str">
            <v>Suministro y compactación de subbase granular SBG-A (ET2005 - 400 - 05) incluye transporte</v>
          </cell>
          <cell r="C76" t="str">
            <v>m3</v>
          </cell>
          <cell r="D76">
            <v>97007</v>
          </cell>
        </row>
        <row r="77">
          <cell r="A77" t="str">
            <v>2.4.3</v>
          </cell>
          <cell r="B77" t="str">
            <v>Suministro e Instalación de Geotextil tejido T1600 o similar</v>
          </cell>
          <cell r="C77" t="str">
            <v>m2</v>
          </cell>
          <cell r="D77">
            <v>3033</v>
          </cell>
        </row>
        <row r="78">
          <cell r="A78" t="str">
            <v>2.4.4</v>
          </cell>
          <cell r="B78" t="str">
            <v>Suministro e instalación  de Rodadura asfáltica MD12 (ET2005 - 510 - 05)</v>
          </cell>
          <cell r="C78" t="str">
            <v>m3</v>
          </cell>
          <cell r="D78">
            <v>484538</v>
          </cell>
        </row>
        <row r="79">
          <cell r="A79" t="str">
            <v>2.4.5</v>
          </cell>
          <cell r="B79" t="str">
            <v>Suministro e instalación de base granular (ET-2005 -400-05) ( incluye transporte)</v>
          </cell>
          <cell r="C79" t="str">
            <v>m3</v>
          </cell>
          <cell r="D79">
            <v>111683</v>
          </cell>
        </row>
        <row r="80">
          <cell r="A80" t="str">
            <v>2.4.6</v>
          </cell>
          <cell r="B80" t="str">
            <v>Suministro y compactación de Rellenos con material seleccionado para conformación de la subrasante (ET 320-05) ( incluye transporte)</v>
          </cell>
          <cell r="C80" t="str">
            <v>m3</v>
          </cell>
          <cell r="D80">
            <v>38949</v>
          </cell>
        </row>
        <row r="81">
          <cell r="A81" t="str">
            <v>2.4.7</v>
          </cell>
          <cell r="B81" t="str">
            <v>Suministro e imprimación con emulsión asfáltica (ET 2005 500-05)</v>
          </cell>
          <cell r="C81" t="str">
            <v>m2</v>
          </cell>
          <cell r="D81">
            <v>741</v>
          </cell>
        </row>
        <row r="82">
          <cell r="A82" t="str">
            <v>2.5</v>
          </cell>
          <cell r="B82" t="str">
            <v>Paisajismo</v>
          </cell>
          <cell r="C82">
            <v>0</v>
          </cell>
          <cell r="D82">
            <v>0</v>
          </cell>
        </row>
        <row r="83">
          <cell r="A83" t="str">
            <v>2.5.1</v>
          </cell>
          <cell r="B83" t="str">
            <v>Suministro e instalación de Especie Propuesta Calistemo Lloron (biminalis)(H= 2,0 metros). Incluye tierra negra</v>
          </cell>
          <cell r="C83" t="str">
            <v>un</v>
          </cell>
          <cell r="D83">
            <v>0</v>
          </cell>
        </row>
        <row r="84">
          <cell r="A84" t="str">
            <v>2.5.2</v>
          </cell>
          <cell r="B84" t="str">
            <v>Suministro e instalación de Especie Propuesta Falso Pimiento (H= 2,0 metros). Incluye tierra negra</v>
          </cell>
          <cell r="C84" t="str">
            <v>un</v>
          </cell>
          <cell r="D84">
            <v>0</v>
          </cell>
        </row>
        <row r="85">
          <cell r="A85" t="str">
            <v>2.5.3</v>
          </cell>
          <cell r="B85" t="str">
            <v>Suministro e instalación de Especie Propuesta Hayuelo (H= 2,0 metros). Incluye tierra negra</v>
          </cell>
          <cell r="C85" t="str">
            <v>un</v>
          </cell>
          <cell r="D85">
            <v>0</v>
          </cell>
        </row>
        <row r="86">
          <cell r="A86" t="str">
            <v>2.5.4</v>
          </cell>
          <cell r="B86" t="str">
            <v>Suministro e instalación de Especie Propuesta Chicalá (H= 2,0 metros). Incluye tierra negra</v>
          </cell>
          <cell r="C86" t="str">
            <v>un</v>
          </cell>
          <cell r="D86">
            <v>0</v>
          </cell>
        </row>
        <row r="87">
          <cell r="A87" t="str">
            <v>2.5.5</v>
          </cell>
          <cell r="B87" t="str">
            <v>Suministro e instalación de Especie falso pimiento (H= 2,0 metros). Incluye tierra negra</v>
          </cell>
          <cell r="C87" t="str">
            <v>un</v>
          </cell>
          <cell r="D87">
            <v>0</v>
          </cell>
        </row>
        <row r="88">
          <cell r="A88" t="str">
            <v>2.5.6</v>
          </cell>
          <cell r="B88" t="str">
            <v>Suministro e instalación de Especie Propuesta Cajeto. Incluye tierra negra</v>
          </cell>
          <cell r="C88" t="str">
            <v>un</v>
          </cell>
          <cell r="D88">
            <v>0</v>
          </cell>
        </row>
        <row r="89">
          <cell r="A89" t="str">
            <v>2.5.7</v>
          </cell>
          <cell r="B89" t="str">
            <v>Tala de árboles (0 a 5 m) Incluye extracción de raíz</v>
          </cell>
          <cell r="C89" t="str">
            <v>un</v>
          </cell>
          <cell r="D89">
            <v>0</v>
          </cell>
        </row>
        <row r="90">
          <cell r="A90" t="str">
            <v>2.5.8</v>
          </cell>
          <cell r="B90" t="str">
            <v>Suministro e instalación de tubo Protector de árbol ( 2 tubos). Incluye base ne concreto de 2500 psi</v>
          </cell>
          <cell r="C90" t="str">
            <v>un</v>
          </cell>
          <cell r="D90">
            <v>0</v>
          </cell>
        </row>
        <row r="91">
          <cell r="A91" t="str">
            <v>2.5.9</v>
          </cell>
          <cell r="B91" t="str">
            <v>Suministro e instalación de Césped ( incluye tierra negra)</v>
          </cell>
          <cell r="C91" t="str">
            <v>m2</v>
          </cell>
          <cell r="D91">
            <v>0</v>
          </cell>
        </row>
        <row r="92">
          <cell r="A92" t="str">
            <v>2.5.10</v>
          </cell>
          <cell r="B92" t="str">
            <v>Tala de árboles (5,1 a 10 Mtrs) Incluye cargue, transporte y disposición final en sitio autorizado por la autoridad competente. Incluye extracción de raíz</v>
          </cell>
          <cell r="C92" t="str">
            <v>un</v>
          </cell>
          <cell r="D92">
            <v>0</v>
          </cell>
        </row>
        <row r="93">
          <cell r="A93" t="str">
            <v>2.5.11</v>
          </cell>
          <cell r="B93" t="str">
            <v>Tala de árboles (10,1 a 15 Mtrs) Incluye cargue, transporte y disposición final en sitio autorizado por la autoridad competente. Incluye extracción de raíz</v>
          </cell>
          <cell r="C93" t="str">
            <v>un</v>
          </cell>
          <cell r="D93">
            <v>0</v>
          </cell>
        </row>
        <row r="94">
          <cell r="A94" t="str">
            <v>2.5.12</v>
          </cell>
          <cell r="B94" t="str">
            <v>Tala de árboles (15,1 a 20 Mtrs) Incluye cargue, transporte y disposición final en sitio autorizado por la autoridad competente. Incluye extracción de raíz</v>
          </cell>
          <cell r="C94" t="str">
            <v>un</v>
          </cell>
          <cell r="D94">
            <v>0</v>
          </cell>
        </row>
        <row r="95">
          <cell r="A95" t="str">
            <v>2.5.13</v>
          </cell>
          <cell r="B95" t="str">
            <v>Bloqueo y traslado de árboles entre 1 a 3 m (incluye transporte y disposición de residuos)</v>
          </cell>
          <cell r="C95" t="str">
            <v>un</v>
          </cell>
          <cell r="D95">
            <v>0</v>
          </cell>
        </row>
        <row r="96">
          <cell r="A96" t="str">
            <v>3</v>
          </cell>
          <cell r="B96" t="str">
            <v>SECCIÓN 3: SEÑALIZACIÓN Y DEMARCACIÓN</v>
          </cell>
          <cell r="C96">
            <v>0</v>
          </cell>
          <cell r="D96">
            <v>0</v>
          </cell>
        </row>
        <row r="97">
          <cell r="A97" t="str">
            <v>3.1</v>
          </cell>
          <cell r="B97" t="str">
            <v>Señalización</v>
          </cell>
          <cell r="C97">
            <v>0</v>
          </cell>
          <cell r="D97">
            <v>0</v>
          </cell>
        </row>
        <row r="98">
          <cell r="A98" t="str">
            <v>3.1.1</v>
          </cell>
          <cell r="B98" t="str">
            <v>Desmonte y Reinstalación de señales viales (Incluye dado de anclaje)</v>
          </cell>
          <cell r="C98" t="str">
            <v>un</v>
          </cell>
          <cell r="D98">
            <v>19872</v>
          </cell>
        </row>
        <row r="99">
          <cell r="A99" t="str">
            <v>3.1.2</v>
          </cell>
          <cell r="B99" t="str">
            <v>Retiro señal de tránsito.</v>
          </cell>
          <cell r="C99" t="str">
            <v>un</v>
          </cell>
          <cell r="D99">
            <v>1194</v>
          </cell>
        </row>
        <row r="100">
          <cell r="A100" t="str">
            <v>3.1.3</v>
          </cell>
          <cell r="B100" t="str">
            <v xml:space="preserve">Suministro e instalación señal SP, SR y SI  de 90 cm x 90 cm, en lámina galvanizada calibre 16, cinta reflectiva grado ingeniería con pedestal en ángulo de 2x2x1/4 de 3,5 mt. </v>
          </cell>
          <cell r="C100" t="str">
            <v>un</v>
          </cell>
          <cell r="D100">
            <v>227142</v>
          </cell>
        </row>
        <row r="101">
          <cell r="A101" t="str">
            <v>3.1.4</v>
          </cell>
          <cell r="B101" t="str">
            <v xml:space="preserve">Suministro e instalación señal SP, SR y SI  de 75 cm x 75 cm, en lámina galvanizada calibre 16, cinta reflectiva grado ingeniería con pedestal en ángulo de 2x2x1/4 de 3,5 mt. </v>
          </cell>
          <cell r="C101" t="str">
            <v>un</v>
          </cell>
          <cell r="D101">
            <v>194326</v>
          </cell>
        </row>
        <row r="102">
          <cell r="A102" t="str">
            <v>3.1.5</v>
          </cell>
          <cell r="B102" t="str">
            <v xml:space="preserve">Suministro e instalación señal SP, SR y SI  de 60 cm x 60 cm, en lámina galvanizada calibre 16, cinta reflectiva grado ingeniería con pedestal en ángulo de 2x2x1/4 de 3,5 mt. </v>
          </cell>
          <cell r="C102" t="str">
            <v>un</v>
          </cell>
          <cell r="D102">
            <v>150162</v>
          </cell>
        </row>
        <row r="103">
          <cell r="A103" t="str">
            <v>3.1.6</v>
          </cell>
          <cell r="B103" t="str">
            <v>Suministro e Instalación de tachas bidireccionales con pegante epóxico de 2 componentes.</v>
          </cell>
          <cell r="C103" t="str">
            <v>un</v>
          </cell>
          <cell r="D103">
            <v>6728</v>
          </cell>
        </row>
        <row r="104">
          <cell r="D104">
            <v>0</v>
          </cell>
        </row>
        <row r="105">
          <cell r="D105">
            <v>0</v>
          </cell>
        </row>
        <row r="106">
          <cell r="D106">
            <v>0</v>
          </cell>
        </row>
        <row r="108">
          <cell r="D108">
            <v>0</v>
          </cell>
        </row>
        <row r="109">
          <cell r="D109">
            <v>0</v>
          </cell>
        </row>
        <row r="110">
          <cell r="D110">
            <v>0</v>
          </cell>
        </row>
        <row r="111">
          <cell r="D111">
            <v>0</v>
          </cell>
        </row>
        <row r="112">
          <cell r="A112" t="str">
            <v>3.2</v>
          </cell>
          <cell r="B112" t="str">
            <v>Demarcación de corredores viales en pintura termoplástica</v>
          </cell>
          <cell r="C112">
            <v>0</v>
          </cell>
          <cell r="D112">
            <v>0</v>
          </cell>
        </row>
        <row r="113">
          <cell r="A113" t="str">
            <v>3.2.1</v>
          </cell>
          <cell r="B113" t="str">
            <v>Elaboración de línea discontinua para carriles blanca, Ancho=12 cms en pintura acrílica a base de agua para tráfico con microesferas de vidrio.</v>
          </cell>
          <cell r="C113" t="str">
            <v>ml</v>
          </cell>
          <cell r="D113">
            <v>2262</v>
          </cell>
        </row>
        <row r="114">
          <cell r="A114" t="str">
            <v>3.2.2</v>
          </cell>
          <cell r="B114" t="str">
            <v>Elaboración de línea continua para borde de carriles blanca, Ancho=12 cms en pintura acrílica a base de agua para tráfico con microesferas de vidrio.</v>
          </cell>
          <cell r="C114" t="str">
            <v>ml</v>
          </cell>
          <cell r="D114">
            <v>2262</v>
          </cell>
        </row>
        <row r="115">
          <cell r="A115" t="str">
            <v>3.2.3</v>
          </cell>
          <cell r="B115" t="str">
            <v>Elaboración de línea continua para borde de carriles amarillo, Ancho=12 cms en pintura acrílica a base de agua para tráfico con microesferas de vidrio.</v>
          </cell>
          <cell r="C115" t="str">
            <v>un</v>
          </cell>
          <cell r="D115">
            <v>2262</v>
          </cell>
        </row>
        <row r="116">
          <cell r="A116" t="str">
            <v>3.2.4</v>
          </cell>
          <cell r="B116" t="str">
            <v>Suministro y aplicación línea paso cebra peatonal en material termoplástico.</v>
          </cell>
          <cell r="C116" t="str">
            <v>m2</v>
          </cell>
          <cell r="D116">
            <v>58000</v>
          </cell>
        </row>
        <row r="117">
          <cell r="A117" t="str">
            <v>3.2.5</v>
          </cell>
          <cell r="B117" t="str">
            <v>Elaboración de flechas rectas A= 1.80 m2, en pintura acrílica base de agua para tráfico con microesferas.</v>
          </cell>
          <cell r="C117" t="str">
            <v>un</v>
          </cell>
          <cell r="D117">
            <v>27144</v>
          </cell>
        </row>
        <row r="118">
          <cell r="A118" t="str">
            <v>3.2.6</v>
          </cell>
          <cell r="B118" t="str">
            <v>Elaboración de flechas Giro a la derecha o izquierda, A= 2,33 m2, en pintura acrílica base de agua para tráfico con microesferas.</v>
          </cell>
          <cell r="C118" t="str">
            <v>un</v>
          </cell>
          <cell r="D118">
            <v>35136</v>
          </cell>
        </row>
        <row r="119">
          <cell r="A119" t="str">
            <v>3.2.7</v>
          </cell>
          <cell r="B119" t="str">
            <v>Elaboración de flechas recta con Giro a la derecha o izquierda, A= 3,33 m2, en pintura acrílica base de agua para tráfico con microesferas.</v>
          </cell>
          <cell r="C119" t="str">
            <v>ml</v>
          </cell>
          <cell r="D119">
            <v>49764</v>
          </cell>
        </row>
        <row r="120">
          <cell r="A120" t="str">
            <v>3.2.8</v>
          </cell>
          <cell r="B120">
            <v>0</v>
          </cell>
          <cell r="C120" t="str">
            <v>ml</v>
          </cell>
          <cell r="D120">
            <v>0</v>
          </cell>
        </row>
        <row r="121">
          <cell r="A121" t="str">
            <v>3.2.9</v>
          </cell>
          <cell r="B121">
            <v>0</v>
          </cell>
          <cell r="C121" t="str">
            <v>ml</v>
          </cell>
          <cell r="D121">
            <v>0</v>
          </cell>
        </row>
        <row r="122">
          <cell r="A122" t="str">
            <v>3.2.10</v>
          </cell>
          <cell r="B122">
            <v>0</v>
          </cell>
          <cell r="C122" t="str">
            <v>ml</v>
          </cell>
          <cell r="D122">
            <v>0</v>
          </cell>
        </row>
        <row r="123">
          <cell r="A123" t="str">
            <v>3.2.11</v>
          </cell>
          <cell r="B123">
            <v>0</v>
          </cell>
          <cell r="C123" t="str">
            <v>m2</v>
          </cell>
          <cell r="D123">
            <v>0</v>
          </cell>
        </row>
        <row r="124">
          <cell r="A124" t="str">
            <v>3.2.12</v>
          </cell>
          <cell r="B124">
            <v>0</v>
          </cell>
          <cell r="C124" t="str">
            <v>m2</v>
          </cell>
          <cell r="D124">
            <v>0</v>
          </cell>
        </row>
        <row r="125">
          <cell r="A125" t="str">
            <v>3.2.13</v>
          </cell>
          <cell r="B125" t="e">
            <v>#N/A</v>
          </cell>
          <cell r="C125" t="e">
            <v>#N/A</v>
          </cell>
          <cell r="D125">
            <v>0</v>
          </cell>
        </row>
        <row r="126">
          <cell r="A126" t="str">
            <v>3.2.14</v>
          </cell>
          <cell r="B126" t="e">
            <v>#N/A</v>
          </cell>
          <cell r="C126" t="e">
            <v>#N/A</v>
          </cell>
          <cell r="D126">
            <v>0</v>
          </cell>
        </row>
        <row r="127">
          <cell r="A127" t="str">
            <v>3.2.15</v>
          </cell>
          <cell r="B127" t="e">
            <v>#N/A</v>
          </cell>
          <cell r="C127" t="e">
            <v>#N/A</v>
          </cell>
          <cell r="D127">
            <v>0</v>
          </cell>
        </row>
        <row r="128">
          <cell r="A128" t="str">
            <v>3.3</v>
          </cell>
          <cell r="B128" t="e">
            <v>#N/A</v>
          </cell>
          <cell r="C128" t="e">
            <v>#N/A</v>
          </cell>
          <cell r="D128">
            <v>0</v>
          </cell>
        </row>
        <row r="129">
          <cell r="A129" t="str">
            <v>3.3.1</v>
          </cell>
          <cell r="B129" t="e">
            <v>#N/A</v>
          </cell>
          <cell r="C129" t="e">
            <v>#N/A</v>
          </cell>
          <cell r="D129">
            <v>0</v>
          </cell>
        </row>
        <row r="130">
          <cell r="A130" t="str">
            <v>3.3.2</v>
          </cell>
          <cell r="B130" t="e">
            <v>#N/A</v>
          </cell>
          <cell r="C130" t="e">
            <v>#N/A</v>
          </cell>
          <cell r="D130">
            <v>0</v>
          </cell>
        </row>
        <row r="131">
          <cell r="A131" t="str">
            <v>3.3.3</v>
          </cell>
          <cell r="B131" t="e">
            <v>#N/A</v>
          </cell>
          <cell r="C131" t="e">
            <v>#N/A</v>
          </cell>
          <cell r="D131">
            <v>0</v>
          </cell>
        </row>
        <row r="132">
          <cell r="A132" t="str">
            <v>3.3.4</v>
          </cell>
          <cell r="B132" t="e">
            <v>#N/A</v>
          </cell>
          <cell r="C132" t="e">
            <v>#N/A</v>
          </cell>
          <cell r="D132">
            <v>0</v>
          </cell>
        </row>
        <row r="133">
          <cell r="A133" t="str">
            <v>3.3.5</v>
          </cell>
          <cell r="B133" t="e">
            <v>#N/A</v>
          </cell>
          <cell r="C133" t="e">
            <v>#N/A</v>
          </cell>
          <cell r="D133">
            <v>0</v>
          </cell>
        </row>
        <row r="134">
          <cell r="A134" t="str">
            <v>3.3.6</v>
          </cell>
          <cell r="B134" t="e">
            <v>#N/A</v>
          </cell>
          <cell r="C134" t="e">
            <v>#N/A</v>
          </cell>
          <cell r="D134">
            <v>0</v>
          </cell>
        </row>
        <row r="135">
          <cell r="A135" t="str">
            <v>3.3.7</v>
          </cell>
          <cell r="B135" t="e">
            <v>#N/A</v>
          </cell>
          <cell r="C135" t="e">
            <v>#N/A</v>
          </cell>
          <cell r="D135">
            <v>0</v>
          </cell>
        </row>
        <row r="136">
          <cell r="A136" t="str">
            <v>3.3.8</v>
          </cell>
          <cell r="B136" t="e">
            <v>#N/A</v>
          </cell>
          <cell r="C136" t="e">
            <v>#N/A</v>
          </cell>
          <cell r="D136">
            <v>0</v>
          </cell>
        </row>
        <row r="137">
          <cell r="A137" t="str">
            <v>3.3.9</v>
          </cell>
          <cell r="B137" t="e">
            <v>#N/A</v>
          </cell>
          <cell r="C137" t="e">
            <v>#N/A</v>
          </cell>
          <cell r="D137">
            <v>0</v>
          </cell>
        </row>
        <row r="138">
          <cell r="A138" t="str">
            <v>3.3.10</v>
          </cell>
          <cell r="B138" t="e">
            <v>#N/A</v>
          </cell>
          <cell r="C138" t="e">
            <v>#N/A</v>
          </cell>
          <cell r="D138">
            <v>0</v>
          </cell>
        </row>
        <row r="139">
          <cell r="A139" t="str">
            <v>3.3.11</v>
          </cell>
          <cell r="B139" t="e">
            <v>#N/A</v>
          </cell>
          <cell r="C139" t="e">
            <v>#N/A</v>
          </cell>
          <cell r="D139">
            <v>0</v>
          </cell>
        </row>
        <row r="140">
          <cell r="A140" t="str">
            <v>3.3.12</v>
          </cell>
          <cell r="B140" t="e">
            <v>#N/A</v>
          </cell>
          <cell r="C140" t="e">
            <v>#N/A</v>
          </cell>
          <cell r="D140">
            <v>0</v>
          </cell>
        </row>
        <row r="141">
          <cell r="A141" t="str">
            <v>3.3.13</v>
          </cell>
          <cell r="B141" t="e">
            <v>#N/A</v>
          </cell>
          <cell r="C141" t="e">
            <v>#N/A</v>
          </cell>
          <cell r="D141">
            <v>0</v>
          </cell>
        </row>
        <row r="142">
          <cell r="A142" t="str">
            <v>3.3.15</v>
          </cell>
          <cell r="B142" t="e">
            <v>#N/A</v>
          </cell>
          <cell r="C142" t="e">
            <v>#N/A</v>
          </cell>
          <cell r="D142">
            <v>0</v>
          </cell>
        </row>
        <row r="143">
          <cell r="A143" t="str">
            <v>3.3.16</v>
          </cell>
          <cell r="B143" t="e">
            <v>#N/A</v>
          </cell>
          <cell r="C143" t="e">
            <v>#N/A</v>
          </cell>
          <cell r="D143">
            <v>0</v>
          </cell>
        </row>
        <row r="144">
          <cell r="A144">
            <v>4</v>
          </cell>
          <cell r="B144" t="e">
            <v>#N/A</v>
          </cell>
          <cell r="C144" t="e">
            <v>#N/A</v>
          </cell>
          <cell r="D144">
            <v>1</v>
          </cell>
        </row>
        <row r="145">
          <cell r="A145" t="str">
            <v>4.1</v>
          </cell>
          <cell r="B145" t="str">
            <v>Excavaciones (Incluye transporte y disposición en zonas de desecho)</v>
          </cell>
          <cell r="C145">
            <v>0</v>
          </cell>
          <cell r="D145">
            <v>1</v>
          </cell>
        </row>
        <row r="146">
          <cell r="A146" t="str">
            <v>4.1.1</v>
          </cell>
          <cell r="B146" t="str">
            <v>Excavación "Manual" de 0.00 a 2.00 m  de profundidad  (incluye cargue, transporte y disposición de sobrantes en sitio autorizado por la autoridad ambiental)</v>
          </cell>
          <cell r="C146" t="str">
            <v>m3</v>
          </cell>
          <cell r="D146">
            <v>27768</v>
          </cell>
        </row>
        <row r="147">
          <cell r="A147" t="str">
            <v>4.1.2</v>
          </cell>
          <cell r="B147" t="str">
            <v>Excavación "Manual" de 2.00 a 3.50 m  de profundidad  (incluye cargue, transporte y disposición de sobrantes en sitio autorizado por la autoridad ambiental)</v>
          </cell>
          <cell r="C147" t="str">
            <v>m3</v>
          </cell>
          <cell r="D147">
            <v>31024</v>
          </cell>
        </row>
        <row r="148">
          <cell r="A148" t="str">
            <v>4.1.3</v>
          </cell>
          <cell r="B148" t="str">
            <v>Excavación "Manual" &gt; 3.50 m  de profundidad  (incluye cargue, transporte y disposición de sobrantes en sitio autorizado por la autoridad ambiental)</v>
          </cell>
          <cell r="C148" t="str">
            <v>m3</v>
          </cell>
          <cell r="D148">
            <v>35054</v>
          </cell>
        </row>
        <row r="149">
          <cell r="A149" t="str">
            <v>4.1.4</v>
          </cell>
          <cell r="B149" t="str">
            <v>Demolición y retiro de tubería existente  a renovar</v>
          </cell>
          <cell r="C149" t="str">
            <v>ml</v>
          </cell>
          <cell r="D149">
            <v>42154</v>
          </cell>
        </row>
        <row r="150">
          <cell r="A150" t="str">
            <v>4.2</v>
          </cell>
          <cell r="B150" t="str">
            <v>Rellenos (Incluye suministro, transporte, colocación y compactación)</v>
          </cell>
          <cell r="C150">
            <v>0</v>
          </cell>
          <cell r="D150">
            <v>1</v>
          </cell>
        </row>
        <row r="151">
          <cell r="A151" t="str">
            <v>4.2.1</v>
          </cell>
          <cell r="B151" t="str">
            <v>Suministro e instalación de relleno tipo 1 "Mezcla  gravilla y arena lavada de río"</v>
          </cell>
          <cell r="C151" t="str">
            <v>m3</v>
          </cell>
          <cell r="D151">
            <v>99466</v>
          </cell>
        </row>
        <row r="152">
          <cell r="A152" t="str">
            <v>4.2.2</v>
          </cell>
          <cell r="B152" t="str">
            <v>Suministro y colocacion de relleno tipo 2 "Recebo Comun" (Incluye transporte, Extendido, nivelacion y compactacion)</v>
          </cell>
          <cell r="C152" t="str">
            <v>m3</v>
          </cell>
          <cell r="D152">
            <v>29463</v>
          </cell>
        </row>
        <row r="153">
          <cell r="A153" t="str">
            <v>4.2.3</v>
          </cell>
          <cell r="B153" t="str">
            <v>Suministro e instalación de relleno tipo 3 "Concreto de 3000 psi"</v>
          </cell>
          <cell r="C153" t="str">
            <v>m3</v>
          </cell>
          <cell r="D153">
            <v>309361</v>
          </cell>
        </row>
        <row r="154">
          <cell r="A154" t="str">
            <v>4.2.4</v>
          </cell>
          <cell r="B154" t="str">
            <v>Suministro e instalación de relleno tipo 7 "Material proveniente de la excavación"</v>
          </cell>
          <cell r="C154" t="str">
            <v>m3</v>
          </cell>
          <cell r="D154">
            <v>11291</v>
          </cell>
        </row>
        <row r="155">
          <cell r="A155" t="str">
            <v>4.2.5</v>
          </cell>
          <cell r="B155" t="str">
            <v>Suministro e instalación de relleno tipo 8 "Subbase granular SBG"</v>
          </cell>
          <cell r="C155" t="str">
            <v>m3</v>
          </cell>
          <cell r="D155">
            <v>86763</v>
          </cell>
        </row>
        <row r="156">
          <cell r="A156" t="str">
            <v>4.2.6</v>
          </cell>
          <cell r="B156" t="str">
            <v>Suministro e instalación de relleno tipo 9 "Base granular"</v>
          </cell>
          <cell r="C156" t="str">
            <v>m3</v>
          </cell>
          <cell r="D156">
            <v>100683</v>
          </cell>
        </row>
        <row r="157">
          <cell r="A157" t="str">
            <v>4.2.7</v>
          </cell>
          <cell r="B157" t="str">
            <v>Suministro e instalación de relleno tipo 5 "Subbase granular B-400 estabilizada 5%"</v>
          </cell>
          <cell r="C157" t="str">
            <v>m3</v>
          </cell>
          <cell r="D157">
            <v>0</v>
          </cell>
        </row>
        <row r="158">
          <cell r="A158" t="str">
            <v>4.3</v>
          </cell>
          <cell r="B158" t="str">
            <v>Entibados (incluye suministro, transporte, instalación y retiro)</v>
          </cell>
          <cell r="C158">
            <v>0</v>
          </cell>
          <cell r="D158">
            <v>1</v>
          </cell>
        </row>
        <row r="159">
          <cell r="A159" t="str">
            <v>4.3.1</v>
          </cell>
          <cell r="B159" t="str">
            <v>Suministro e instalación de entibado continuo en madera  Norma EAAB NS-072</v>
          </cell>
          <cell r="C159" t="str">
            <v>m2</v>
          </cell>
          <cell r="D159">
            <v>25274</v>
          </cell>
        </row>
        <row r="160">
          <cell r="A160" t="str">
            <v>4.3.2</v>
          </cell>
          <cell r="B160" t="str">
            <v>Suministro e instalación de entibado discontinuo en madera Norma EAAB NS-072</v>
          </cell>
          <cell r="C160" t="str">
            <v>m2</v>
          </cell>
          <cell r="D160">
            <v>16770</v>
          </cell>
        </row>
        <row r="161">
          <cell r="A161" t="str">
            <v>4.6</v>
          </cell>
          <cell r="B161" t="str">
            <v>Tubería de concreto  ( incluye valor de la tubería, colocación y calafateo)</v>
          </cell>
          <cell r="C161">
            <v>0</v>
          </cell>
          <cell r="D161">
            <v>1</v>
          </cell>
        </row>
        <row r="162">
          <cell r="A162" t="str">
            <v>4.6.1</v>
          </cell>
          <cell r="B162" t="str">
            <v>Suministro e instalación Tubo clase 1 concreto sin ref. 6" ( Incluye Anillo de caucho p/t)</v>
          </cell>
          <cell r="C162" t="str">
            <v>ml</v>
          </cell>
          <cell r="D162">
            <v>15120</v>
          </cell>
        </row>
        <row r="163">
          <cell r="A163" t="str">
            <v>4.6.2</v>
          </cell>
          <cell r="B163" t="str">
            <v>Suministro e instalación Tubo clase 1 concreto sin ref. 8" ( Incluye Anillo de caucho p/t)</v>
          </cell>
          <cell r="C163" t="str">
            <v>ml</v>
          </cell>
          <cell r="D163">
            <v>25277</v>
          </cell>
        </row>
        <row r="164">
          <cell r="A164" t="str">
            <v>4.6.3</v>
          </cell>
          <cell r="B164" t="str">
            <v>Suministro e instalación Tubo clase 1 concreto sin ref. 10" ( Incluye Anillo de caucho p/t)</v>
          </cell>
          <cell r="C164" t="str">
            <v>ml</v>
          </cell>
          <cell r="D164">
            <v>33794</v>
          </cell>
        </row>
        <row r="165">
          <cell r="A165" t="str">
            <v>4.6.4</v>
          </cell>
          <cell r="B165" t="str">
            <v>Suministro e instalación Tubo clase 1 concreto sin ref. 12" ( Incluye Anillo de caucho p/t)</v>
          </cell>
          <cell r="C165" t="str">
            <v>ml</v>
          </cell>
          <cell r="D165">
            <v>53883</v>
          </cell>
        </row>
        <row r="166">
          <cell r="A166" t="str">
            <v>4.6.5</v>
          </cell>
          <cell r="B166" t="str">
            <v>Suministro e instalación Tubo clase 1 concreto sin ref. 14" ( Incluye Anillo de caucho p/t)</v>
          </cell>
          <cell r="C166" t="str">
            <v>ml</v>
          </cell>
          <cell r="D166">
            <v>62851</v>
          </cell>
        </row>
        <row r="167">
          <cell r="A167" t="str">
            <v>4.6.6</v>
          </cell>
          <cell r="B167" t="str">
            <v>Suministro e instalación Tubo clase 1 concreto sin ref. 16" ( Incluye Anillo de caucho p/t)</v>
          </cell>
          <cell r="C167" t="str">
            <v>ml</v>
          </cell>
          <cell r="D167">
            <v>78329</v>
          </cell>
        </row>
        <row r="168">
          <cell r="A168" t="str">
            <v>4.6.7</v>
          </cell>
          <cell r="B168" t="str">
            <v>Suministro e instalación Tubo clase 1 concreto sin ref. 18" ( Incluye Anillo de caucho p/t)</v>
          </cell>
          <cell r="C168" t="str">
            <v>ml</v>
          </cell>
          <cell r="D168">
            <v>97572</v>
          </cell>
        </row>
        <row r="169">
          <cell r="A169" t="str">
            <v>4.6.8</v>
          </cell>
          <cell r="B169" t="str">
            <v>Suministro e instalación Tubo clase 1 concreto sin ref. 20" ( Incluye Anillo de caucho p/t)</v>
          </cell>
          <cell r="C169" t="str">
            <v>ml</v>
          </cell>
          <cell r="D169">
            <v>121953</v>
          </cell>
        </row>
        <row r="170">
          <cell r="A170" t="str">
            <v>4.6.9</v>
          </cell>
          <cell r="B170" t="str">
            <v>Suministro e instalación Tubo clase 1 concreto sin ref. 24" ( Incluye Anillo de caucho p/t)</v>
          </cell>
          <cell r="C170" t="str">
            <v>ml</v>
          </cell>
          <cell r="D170">
            <v>166608</v>
          </cell>
        </row>
        <row r="171">
          <cell r="A171" t="str">
            <v>4.6.10</v>
          </cell>
          <cell r="B171" t="str">
            <v>Suministro e instalación Tubo clase 2 concreto sin ref. 6" ( Incluye Anillo de caucho p/t)</v>
          </cell>
          <cell r="C171" t="str">
            <v>ml</v>
          </cell>
          <cell r="D171">
            <v>15466</v>
          </cell>
        </row>
        <row r="172">
          <cell r="A172" t="str">
            <v>4.6.11</v>
          </cell>
          <cell r="B172" t="str">
            <v>Suministro e instalación Tubo clase 2 concreto sin ref. 8" ( Incluye Anillo de caucho p/t)</v>
          </cell>
          <cell r="C172" t="str">
            <v>ml</v>
          </cell>
          <cell r="D172">
            <v>25970</v>
          </cell>
        </row>
        <row r="173">
          <cell r="A173" t="str">
            <v>4.6.12</v>
          </cell>
          <cell r="B173" t="str">
            <v>Suministro e instalación Tubo clase 2 concreto sin ref. 10" ( Incluye Anillo de caucho p/t)</v>
          </cell>
          <cell r="C173" t="str">
            <v>ml</v>
          </cell>
          <cell r="D173">
            <v>36103</v>
          </cell>
        </row>
        <row r="174">
          <cell r="A174" t="str">
            <v>4.6.13</v>
          </cell>
          <cell r="B174" t="str">
            <v>Suministro e instalación Tubo clase 2 concreto sin ref. 12" ( Incluye Anillo de caucho p/t)</v>
          </cell>
          <cell r="C174" t="str">
            <v>ml</v>
          </cell>
          <cell r="D174">
            <v>59310</v>
          </cell>
        </row>
        <row r="175">
          <cell r="A175" t="str">
            <v>4.6.14</v>
          </cell>
          <cell r="B175" t="str">
            <v>Suministro e instalación Tubo clase 2 concreto sin ref. 14" ( Incluye Anillo de caucho p/t)</v>
          </cell>
          <cell r="C175" t="str">
            <v>ml</v>
          </cell>
          <cell r="D175">
            <v>72435</v>
          </cell>
        </row>
        <row r="176">
          <cell r="A176" t="str">
            <v>4.6.15</v>
          </cell>
          <cell r="B176" t="str">
            <v>Suministro e instalación Tubo clase 2 concreto sin ref. 16" ( Incluye Anillo de caucho p/t)</v>
          </cell>
          <cell r="C176" t="str">
            <v>ml</v>
          </cell>
          <cell r="D176">
            <v>90222</v>
          </cell>
        </row>
        <row r="177">
          <cell r="A177" t="str">
            <v>4.6.16</v>
          </cell>
          <cell r="B177" t="str">
            <v>Suministro e instalación Tubo clase 2 concreto sin ref. 18" ( Incluye Anillo de caucho p/t)</v>
          </cell>
          <cell r="C177" t="str">
            <v>ml</v>
          </cell>
          <cell r="D177">
            <v>116395</v>
          </cell>
        </row>
        <row r="178">
          <cell r="A178" t="str">
            <v>4.6.17</v>
          </cell>
          <cell r="B178" t="str">
            <v>Suministro e instalación Tubo clase 2 concreto sin ref. 20" ( Incluye Anillo de caucho p/t)</v>
          </cell>
          <cell r="C178" t="str">
            <v>ml</v>
          </cell>
          <cell r="D178">
            <v>137426</v>
          </cell>
        </row>
        <row r="179">
          <cell r="A179" t="str">
            <v>4.6.18</v>
          </cell>
          <cell r="B179" t="str">
            <v>Suministro e instalación Tubo clase 2 concreto sin ref. 24" ( Incluye Anillo de caucho p/t)</v>
          </cell>
          <cell r="C179" t="str">
            <v>ml</v>
          </cell>
          <cell r="D179">
            <v>187770</v>
          </cell>
        </row>
        <row r="180">
          <cell r="A180" t="str">
            <v>4.6.19</v>
          </cell>
          <cell r="B180" t="str">
            <v>Suministro e instalación Tubo clase I concreto  con ref. 24" ( Incluye Anillo de caucho p/t)</v>
          </cell>
          <cell r="C180" t="str">
            <v>ml</v>
          </cell>
          <cell r="D180">
            <v>223474</v>
          </cell>
        </row>
        <row r="181">
          <cell r="A181" t="str">
            <v>4.6.20</v>
          </cell>
          <cell r="B181" t="str">
            <v>Suministro e instalación Tubo clase I concreto  con ref. 27" ( Incluye Anillo de caucho p/t)</v>
          </cell>
          <cell r="C181" t="str">
            <v>ml</v>
          </cell>
          <cell r="D181">
            <v>284117</v>
          </cell>
        </row>
        <row r="182">
          <cell r="A182" t="str">
            <v>4.6.21</v>
          </cell>
          <cell r="B182" t="str">
            <v>Suministro e instalación Tubo clase I concreto  con ref. 30" ( Incluye Anillo de caucho p/t)</v>
          </cell>
          <cell r="C182" t="str">
            <v>ml</v>
          </cell>
          <cell r="D182">
            <v>336605</v>
          </cell>
        </row>
        <row r="183">
          <cell r="A183" t="str">
            <v>4.6.22</v>
          </cell>
          <cell r="B183" t="str">
            <v>Suministro e instalación Tubo clase I concreto  con ref. 36" ( Incluye Anillo de caucho p/t)</v>
          </cell>
          <cell r="C183" t="str">
            <v>ml</v>
          </cell>
          <cell r="D183">
            <v>424975</v>
          </cell>
        </row>
        <row r="184">
          <cell r="A184" t="str">
            <v>4.6.23</v>
          </cell>
          <cell r="B184" t="str">
            <v>Suministro e instalación Tubo clase I concreto  con ref. 40" 1.00 m( Incluye Anillo de caucho p/t)</v>
          </cell>
          <cell r="C184" t="str">
            <v>ml</v>
          </cell>
          <cell r="D184">
            <v>518523</v>
          </cell>
        </row>
        <row r="185">
          <cell r="A185" t="str">
            <v>4.6.24</v>
          </cell>
          <cell r="B185" t="str">
            <v>Suministro e instalación Tubo clase I concreto  con ref. 44" 1.10 m( Incluye Anillo de caucho p/t)</v>
          </cell>
          <cell r="C185" t="str">
            <v>ml</v>
          </cell>
          <cell r="D185">
            <v>592419</v>
          </cell>
        </row>
        <row r="186">
          <cell r="A186" t="str">
            <v>4.6.25</v>
          </cell>
          <cell r="B186" t="str">
            <v>Suministro e instalación Tubo clase I concreto  con ref. 48" 1.20 m( Incluye Anillo de caucho p/t)</v>
          </cell>
          <cell r="C186" t="str">
            <v>ml</v>
          </cell>
          <cell r="D186">
            <v>728141</v>
          </cell>
        </row>
        <row r="187">
          <cell r="A187" t="str">
            <v>4.6.26</v>
          </cell>
          <cell r="B187" t="str">
            <v>Suministro e instalación Tubo clase I concreto  con ref. 52" 1.30 m( Incluye Anillo de caucho p/t)</v>
          </cell>
          <cell r="C187" t="str">
            <v>ml</v>
          </cell>
          <cell r="D187">
            <v>826896</v>
          </cell>
        </row>
        <row r="188">
          <cell r="A188" t="str">
            <v>4.6.27</v>
          </cell>
          <cell r="B188" t="str">
            <v>Suministro e instalación Tubo clase I concreto  con ref. 56" 1.40 m( Incluye Anillo de caucho p/t)</v>
          </cell>
          <cell r="C188" t="str">
            <v>ml</v>
          </cell>
          <cell r="D188">
            <v>971137</v>
          </cell>
        </row>
        <row r="189">
          <cell r="A189" t="str">
            <v>4.6.28</v>
          </cell>
          <cell r="B189" t="str">
            <v>Suministro e instalación Tubo clase I concreto  con ref. 60" 1.50 m( Incluye Anillo de caucho p/t)</v>
          </cell>
          <cell r="C189" t="str">
            <v>ml</v>
          </cell>
          <cell r="D189">
            <v>1045590</v>
          </cell>
        </row>
        <row r="190">
          <cell r="A190" t="str">
            <v>4.6.29</v>
          </cell>
          <cell r="B190" t="str">
            <v>Suministro e instalación Tubo clase I concreto  con ref. 64" 1.60 m( Incluye Anillo de caucho p/t)</v>
          </cell>
          <cell r="C190" t="str">
            <v>ml</v>
          </cell>
          <cell r="D190">
            <v>1163229</v>
          </cell>
        </row>
        <row r="191">
          <cell r="A191" t="str">
            <v>4.6.30</v>
          </cell>
          <cell r="B191" t="str">
            <v>Suministro e instalación Tubo clase I concreto  con ref. 68" 1.70 m( Incluye Anillo de caucho p/t)</v>
          </cell>
          <cell r="C191" t="str">
            <v>ml</v>
          </cell>
          <cell r="D191">
            <v>1295252</v>
          </cell>
        </row>
        <row r="192">
          <cell r="A192" t="str">
            <v>4.6.31</v>
          </cell>
          <cell r="B192" t="str">
            <v>Suministro e instalación Tubo clase I concreto  con ref. 72" 1.80 m( Incluye Anillo de caucho p/t)</v>
          </cell>
          <cell r="C192" t="str">
            <v>ml</v>
          </cell>
          <cell r="D192">
            <v>1442088</v>
          </cell>
        </row>
        <row r="193">
          <cell r="A193" t="str">
            <v>4.6.32</v>
          </cell>
          <cell r="B193" t="str">
            <v>Suministro e instalación Tubo clase I concreto  con ref. 80" 2.00 m( Incluye Anillo de caucho p/t)</v>
          </cell>
          <cell r="C193" t="str">
            <v>ml</v>
          </cell>
          <cell r="D193">
            <v>1774310</v>
          </cell>
        </row>
        <row r="194">
          <cell r="A194" t="str">
            <v>4.6.33</v>
          </cell>
          <cell r="B194" t="str">
            <v>Suministro e instalación Tubo clase I concreto  con ref. 86" 2.15 m( Incluye Anillo de caucho p/t)</v>
          </cell>
          <cell r="C194" t="str">
            <v>ml</v>
          </cell>
          <cell r="D194">
            <v>1983039</v>
          </cell>
        </row>
        <row r="195">
          <cell r="A195" t="str">
            <v>4.6.34</v>
          </cell>
          <cell r="B195" t="str">
            <v>Suministro e instalación Tubo clase I concreto  con ref. 92" 2.30 m( Incluye Anillo de caucho p/t)</v>
          </cell>
          <cell r="C195" t="str">
            <v>ml</v>
          </cell>
          <cell r="D195">
            <v>2216528</v>
          </cell>
        </row>
        <row r="196">
          <cell r="A196" t="str">
            <v>4.6.35</v>
          </cell>
          <cell r="B196" t="str">
            <v>Suministro e instalación Tubo clase I concreto  con ref. 98" 2.45 m( Incluye Anillo de caucho p/t)</v>
          </cell>
          <cell r="C196" t="str">
            <v>ml</v>
          </cell>
          <cell r="D196">
            <v>2739727</v>
          </cell>
        </row>
        <row r="197">
          <cell r="A197" t="str">
            <v>4.6.36</v>
          </cell>
          <cell r="B197" t="str">
            <v>Suministro e instalación Tubo clase I concreto  con ref. 110" 2.75 m( Incluye Anillo de caucho p/t)</v>
          </cell>
          <cell r="C197" t="str">
            <v>ml</v>
          </cell>
          <cell r="D197">
            <v>3354033</v>
          </cell>
        </row>
        <row r="198">
          <cell r="A198" t="str">
            <v>4.6.37</v>
          </cell>
          <cell r="B198" t="str">
            <v>Suministro e instalación Tubo clase II concreto  con ref. 24" ( Incluye Anillo de caucho p/t)</v>
          </cell>
          <cell r="C198" t="str">
            <v>ml</v>
          </cell>
          <cell r="D198">
            <v>227637</v>
          </cell>
        </row>
        <row r="199">
          <cell r="A199" t="str">
            <v>4.6.38</v>
          </cell>
          <cell r="B199" t="str">
            <v>Suministro e instalación Tubo clase II concreto  con ref. 27" ( Incluye Anillo de caucho p/t)</v>
          </cell>
          <cell r="C199" t="str">
            <v>ml</v>
          </cell>
          <cell r="D199">
            <v>282915</v>
          </cell>
        </row>
        <row r="200">
          <cell r="A200" t="str">
            <v>4.6.39</v>
          </cell>
          <cell r="B200" t="str">
            <v>Suministro e instalación Tubo clase II concreto  con ref. 30" ( Incluye Anillo de caucho p/t)</v>
          </cell>
          <cell r="C200" t="str">
            <v>ml</v>
          </cell>
          <cell r="D200">
            <v>349263</v>
          </cell>
        </row>
        <row r="201">
          <cell r="A201" t="str">
            <v>4.6.40</v>
          </cell>
          <cell r="B201" t="str">
            <v>Suministro e instalación Tubo clase II concreto  con ref. 36" ( Incluye Anillo de caucho p/t)</v>
          </cell>
          <cell r="C201" t="str">
            <v>ml</v>
          </cell>
          <cell r="D201">
            <v>440252</v>
          </cell>
        </row>
        <row r="202">
          <cell r="A202" t="str">
            <v>4.6.41</v>
          </cell>
          <cell r="B202" t="str">
            <v>Suministro e instalación Tubo clase II concreto  con ref. 40" 1.00 m( Incluye Anillo de caucho p/t)</v>
          </cell>
          <cell r="C202" t="str">
            <v>ml</v>
          </cell>
          <cell r="D202">
            <v>539760</v>
          </cell>
        </row>
        <row r="203">
          <cell r="A203" t="str">
            <v>4.6.42</v>
          </cell>
          <cell r="B203" t="str">
            <v>Suministro e instalación Tubo clase II concreto  con ref. 44" 1.10 m( Incluye Anillo de caucho p/t)</v>
          </cell>
          <cell r="C203" t="str">
            <v>ml</v>
          </cell>
          <cell r="D203">
            <v>616177</v>
          </cell>
        </row>
        <row r="204">
          <cell r="A204" t="str">
            <v>4.6.43</v>
          </cell>
          <cell r="B204" t="str">
            <v>Suministro e instalación Tubo clase II concreto  con ref. 48" 1.20 m( Incluye Anillo de caucho p/t)</v>
          </cell>
          <cell r="C204" t="str">
            <v>ml</v>
          </cell>
          <cell r="D204">
            <v>750338</v>
          </cell>
        </row>
        <row r="205">
          <cell r="A205" t="str">
            <v>4.6.44</v>
          </cell>
          <cell r="B205" t="str">
            <v>Suministro e instalación Tubo clase II concreto  con ref. 52" 1.30 m( Incluye Anillo de caucho p/t)</v>
          </cell>
          <cell r="C205" t="str">
            <v>ml</v>
          </cell>
          <cell r="D205">
            <v>859952</v>
          </cell>
        </row>
        <row r="206">
          <cell r="A206" t="str">
            <v>4.6.45</v>
          </cell>
          <cell r="B206" t="str">
            <v>Suministro e instalación Tubo clase II concreto  con ref. 56" 1.40 m( Incluye Anillo de caucho p/t)</v>
          </cell>
          <cell r="C206" t="str">
            <v>ml</v>
          </cell>
          <cell r="D206">
            <v>983034</v>
          </cell>
        </row>
        <row r="207">
          <cell r="A207" t="str">
            <v>4.6.46</v>
          </cell>
          <cell r="B207" t="str">
            <v>Suministro e instalación Tubo clase II concreto  con ref. 60" 1.50 m( Incluye Anillo de caucho p/t)</v>
          </cell>
          <cell r="C207" t="str">
            <v>ml</v>
          </cell>
          <cell r="D207">
            <v>1002240</v>
          </cell>
        </row>
        <row r="208">
          <cell r="A208" t="str">
            <v>4.6.47</v>
          </cell>
          <cell r="B208" t="str">
            <v>Suministro e instalación Tubo clase II concreto  con ref. 64" 1.60 m( Incluye Anillo de caucho p/t)</v>
          </cell>
          <cell r="C208" t="str">
            <v>ml</v>
          </cell>
          <cell r="D208">
            <v>1133679</v>
          </cell>
        </row>
        <row r="209">
          <cell r="A209" t="str">
            <v>4.6.48</v>
          </cell>
          <cell r="B209" t="str">
            <v>Suministro e instalación Tubo clase II concreto  con ref. 68" 1.70 m( Incluye Anillo de caucho p/t)</v>
          </cell>
          <cell r="C209" t="str">
            <v>ml</v>
          </cell>
          <cell r="D209">
            <v>1324711</v>
          </cell>
        </row>
        <row r="210">
          <cell r="A210" t="str">
            <v>4.6.49</v>
          </cell>
          <cell r="B210" t="str">
            <v>Suministro e instalación Tubo clase II concreto  con ref. 72" 1.80 m( Incluye Anillo de caucho p/t)</v>
          </cell>
          <cell r="C210" t="str">
            <v>ml</v>
          </cell>
          <cell r="D210">
            <v>1459919</v>
          </cell>
        </row>
        <row r="211">
          <cell r="A211" t="str">
            <v>4.6.50</v>
          </cell>
          <cell r="B211" t="str">
            <v>Suministro e instalación Tubo clase II concreto  con ref. 80" 2.00 m( Incluye Anillo de caucho p/t)</v>
          </cell>
          <cell r="C211" t="str">
            <v>ml</v>
          </cell>
          <cell r="D211">
            <v>1782245</v>
          </cell>
        </row>
        <row r="212">
          <cell r="A212" t="str">
            <v>4.6.51</v>
          </cell>
          <cell r="B212" t="str">
            <v>Suministro e instalación Tubo clase II concreto  con ref. 86" 2.15 m( Incluye Anillo de caucho p/t)</v>
          </cell>
          <cell r="C212" t="str">
            <v>ml</v>
          </cell>
          <cell r="D212">
            <v>2007093</v>
          </cell>
        </row>
        <row r="213">
          <cell r="A213" t="str">
            <v>4.6.52</v>
          </cell>
          <cell r="B213" t="str">
            <v>Suministro e instalación Tubo clase II concreto  con ref. 92" 2.30 m( Incluye Anillo de caucho p/t)</v>
          </cell>
          <cell r="C213" t="str">
            <v>ml</v>
          </cell>
          <cell r="D213">
            <v>2201887</v>
          </cell>
        </row>
        <row r="214">
          <cell r="A214" t="str">
            <v>4.6.53</v>
          </cell>
          <cell r="B214" t="str">
            <v>Suministro e instalación Tubo clase II concreto  con ref. 98" 2.45 m( Incluye Anillo de caucho p/t)</v>
          </cell>
          <cell r="C214" t="str">
            <v>ml</v>
          </cell>
          <cell r="D214">
            <v>2783352</v>
          </cell>
        </row>
        <row r="215">
          <cell r="A215" t="str">
            <v>4.6.54</v>
          </cell>
          <cell r="B215" t="str">
            <v>Suministro e instalación Tubo clase II concreto  con ref. 110" 2.75 m( Incluye Anillo de caucho p/t)</v>
          </cell>
          <cell r="C215" t="str">
            <v>ml</v>
          </cell>
          <cell r="D215">
            <v>3406725</v>
          </cell>
        </row>
        <row r="216">
          <cell r="A216" t="str">
            <v>4.6.55</v>
          </cell>
          <cell r="B216" t="str">
            <v>Suministro e instalación Tubo clase III concreto  con ref. 24" ( Incluye Anillo de caucho p/t)</v>
          </cell>
          <cell r="C216" t="str">
            <v>ml</v>
          </cell>
          <cell r="D216">
            <v>230660</v>
          </cell>
        </row>
        <row r="217">
          <cell r="A217" t="str">
            <v>4.6.56</v>
          </cell>
          <cell r="B217" t="str">
            <v>Suministro e instalación Tubo clase III concreto  con ref. 27" ( Incluye Anillo de caucho p/t)</v>
          </cell>
          <cell r="C217" t="str">
            <v>ml</v>
          </cell>
          <cell r="D217">
            <v>295924</v>
          </cell>
        </row>
        <row r="218">
          <cell r="A218" t="str">
            <v>4.6.57</v>
          </cell>
          <cell r="B218" t="str">
            <v>Suministro e instalación Tubo clase III concreto  con ref. 30" ( Incluye Anillo de caucho p/t)</v>
          </cell>
          <cell r="C218" t="str">
            <v>ml</v>
          </cell>
          <cell r="D218">
            <v>369336</v>
          </cell>
        </row>
        <row r="219">
          <cell r="A219" t="str">
            <v>4.6.58</v>
          </cell>
          <cell r="B219" t="str">
            <v>Suministro e instalación Tubo clase III concreto  con ref. 36" ( Incluye Anillo de caucho p/t)</v>
          </cell>
          <cell r="C219" t="str">
            <v>ml</v>
          </cell>
          <cell r="D219">
            <v>464893</v>
          </cell>
        </row>
        <row r="220">
          <cell r="A220" t="str">
            <v>4.6.59</v>
          </cell>
          <cell r="B220" t="str">
            <v>Suministro e instalación Tubo clase III concreto  con ref. 40" 1.00 m( Incluye Anillo de caucho p/t)</v>
          </cell>
          <cell r="C220" t="str">
            <v>ml</v>
          </cell>
          <cell r="D220">
            <v>574754</v>
          </cell>
        </row>
        <row r="221">
          <cell r="A221" t="str">
            <v>4.6.60</v>
          </cell>
          <cell r="B221" t="str">
            <v>Suministro e instalación Tubo clase III concreto  con ref. 44" 1.10 m( Incluye Anillo de caucho p/t)</v>
          </cell>
          <cell r="C221" t="str">
            <v>ml</v>
          </cell>
          <cell r="D221">
            <v>644454</v>
          </cell>
        </row>
        <row r="222">
          <cell r="A222" t="str">
            <v>4.6.61</v>
          </cell>
          <cell r="B222" t="str">
            <v>Suministro e instalación Tubo clase III concreto  con ref. 48" 1.20 m( Incluye Anillo de caucho p/t)</v>
          </cell>
          <cell r="C222" t="str">
            <v>ml</v>
          </cell>
          <cell r="D222">
            <v>784230</v>
          </cell>
        </row>
        <row r="223">
          <cell r="A223" t="str">
            <v>4.6.62</v>
          </cell>
          <cell r="B223" t="str">
            <v>Suministro e instalación Tubo clase III concreto  con ref. 52" 1.30 m( Incluye Anillo de caucho p/t)</v>
          </cell>
          <cell r="C223" t="str">
            <v>ml</v>
          </cell>
          <cell r="D223">
            <v>902781</v>
          </cell>
        </row>
        <row r="224">
          <cell r="A224" t="str">
            <v>4.6.63</v>
          </cell>
          <cell r="B224" t="str">
            <v>Suministro e instalación Tubo clase III concreto  con ref. 56" 1.40 m( Incluye Anillo de caucho p/t)</v>
          </cell>
          <cell r="C224" t="str">
            <v>ml</v>
          </cell>
          <cell r="D224">
            <v>1003390</v>
          </cell>
        </row>
        <row r="225">
          <cell r="A225" t="str">
            <v>4.6.64</v>
          </cell>
          <cell r="B225" t="str">
            <v>Suministro e instalación Tubo clase III concreto  con ref. 60" 1.50 m( Incluye Anillo de caucho p/t)</v>
          </cell>
          <cell r="C225" t="str">
            <v>ml</v>
          </cell>
          <cell r="D225">
            <v>1181561</v>
          </cell>
        </row>
        <row r="226">
          <cell r="A226" t="str">
            <v>4.6.65</v>
          </cell>
          <cell r="B226" t="str">
            <v>Suministro e instalación Tubo clase III concreto  con ref. 64" 1.60 m( Incluye Anillo de caucho p/t)</v>
          </cell>
          <cell r="C226" t="str">
            <v>ml</v>
          </cell>
          <cell r="D226">
            <v>1236314</v>
          </cell>
        </row>
        <row r="227">
          <cell r="A227" t="str">
            <v>4.6.66</v>
          </cell>
          <cell r="B227" t="str">
            <v>Suministro e instalación Tubo clase III concreto  con ref. 68" 1.70 m( Incluye Anillo de caucho p/t)</v>
          </cell>
          <cell r="C227" t="str">
            <v>ml</v>
          </cell>
          <cell r="D227">
            <v>1404635</v>
          </cell>
        </row>
        <row r="228">
          <cell r="A228" t="str">
            <v>4.6.67</v>
          </cell>
          <cell r="B228" t="str">
            <v>Suministro e instalación Tubo clase III concreto  con ref. 72" 1.80 m( Incluye Anillo de caucho p/t)</v>
          </cell>
          <cell r="C228" t="str">
            <v>ml</v>
          </cell>
          <cell r="D228">
            <v>1599508</v>
          </cell>
        </row>
        <row r="229">
          <cell r="A229" t="str">
            <v>4.6.68</v>
          </cell>
          <cell r="B229" t="str">
            <v>Suministro e instalación Tubo clase III concreto  con ref. 80" 2.00 m( Incluye Anillo de caucho p/t)</v>
          </cell>
          <cell r="C229" t="str">
            <v>ml</v>
          </cell>
          <cell r="D229">
            <v>1809101</v>
          </cell>
        </row>
        <row r="230">
          <cell r="A230" t="str">
            <v>4.6.69</v>
          </cell>
          <cell r="B230" t="str">
            <v>Suministro e instalación Tubo clase III concreto  con ref. 86" 2.15 m( Incluye Anillo de caucho p/t)</v>
          </cell>
          <cell r="C230" t="str">
            <v>ml</v>
          </cell>
          <cell r="D230">
            <v>2017830</v>
          </cell>
        </row>
        <row r="231">
          <cell r="A231" t="str">
            <v>4.6.70</v>
          </cell>
          <cell r="B231" t="str">
            <v>Suministro e instalación Tubo clase III concreto  con ref. 92" 2.30 m( Incluye Anillo de caucho p/t)</v>
          </cell>
          <cell r="C231" t="str">
            <v>ml</v>
          </cell>
          <cell r="D231">
            <v>2238715</v>
          </cell>
        </row>
        <row r="232">
          <cell r="A232" t="str">
            <v>4.6.71</v>
          </cell>
          <cell r="B232" t="str">
            <v>Suministro e instalación Tubo clase III concreto  con ref. 98" 2.45 m( Incluye Anillo de caucho p/t)</v>
          </cell>
          <cell r="C232" t="str">
            <v>ml</v>
          </cell>
          <cell r="D232">
            <v>2830374</v>
          </cell>
        </row>
        <row r="233">
          <cell r="A233" t="str">
            <v>4.6.72</v>
          </cell>
          <cell r="B233" t="str">
            <v>Suministro e instalación Tubo clase III concreto  con ref. 110" 2.75 m( Incluye Anillo de caucho p/t)</v>
          </cell>
          <cell r="C233" t="str">
            <v>ml</v>
          </cell>
          <cell r="D233">
            <v>3465644</v>
          </cell>
        </row>
        <row r="234">
          <cell r="A234" t="str">
            <v>4.6.73</v>
          </cell>
          <cell r="B234" t="str">
            <v>Suministro e instalación Tubo clase IV concreto  con ref. 24" ( Incluye Anillo de caucho p/t)</v>
          </cell>
          <cell r="C234" t="str">
            <v>ml</v>
          </cell>
          <cell r="D234">
            <v>271661</v>
          </cell>
        </row>
        <row r="235">
          <cell r="A235" t="str">
            <v>4.6.74</v>
          </cell>
          <cell r="B235" t="str">
            <v>Suministro e instalación Tubo clase IV concreto  con ref. 27" ( Incluye Anillo de caucho p/t)</v>
          </cell>
          <cell r="C235" t="str">
            <v>ml</v>
          </cell>
          <cell r="D235">
            <v>332738</v>
          </cell>
        </row>
        <row r="236">
          <cell r="A236" t="str">
            <v>4.6.75</v>
          </cell>
          <cell r="B236" t="str">
            <v>Suministro e instalación Tubo clase IV concreto  con ref. 30" ( Incluye Anillo de caucho p/t)</v>
          </cell>
          <cell r="C236" t="str">
            <v>ml</v>
          </cell>
          <cell r="D236">
            <v>415142</v>
          </cell>
        </row>
        <row r="237">
          <cell r="A237" t="str">
            <v>4.6.76</v>
          </cell>
          <cell r="B237" t="str">
            <v>Suministro e instalación Tubo clase IV concreto  con ref. 36" ( Incluye Anillo de caucho p/t)</v>
          </cell>
          <cell r="C237" t="str">
            <v>ml</v>
          </cell>
          <cell r="D237">
            <v>521422</v>
          </cell>
        </row>
        <row r="238">
          <cell r="A238" t="str">
            <v>4.6.77</v>
          </cell>
          <cell r="B238" t="str">
            <v>Suministro e instalación Tubo clase IV concreto  con ref. 40" 1.00 m( Incluye Anillo de caucho p/t)</v>
          </cell>
          <cell r="C238" t="str">
            <v>ml</v>
          </cell>
          <cell r="D238">
            <v>643412</v>
          </cell>
        </row>
        <row r="239">
          <cell r="A239" t="str">
            <v>4.6.78</v>
          </cell>
          <cell r="B239" t="str">
            <v>Suministro e instalación Tubo clase IV concreto  con ref. 44" 1.10 m( Incluye Anillo de caucho p/t)</v>
          </cell>
          <cell r="C239" t="str">
            <v>ml</v>
          </cell>
          <cell r="D239">
            <v>724161</v>
          </cell>
        </row>
        <row r="240">
          <cell r="A240" t="str">
            <v>4.6.79</v>
          </cell>
          <cell r="B240" t="str">
            <v>Suministro e instalación Tubo clase IV concreto  con ref. 48" 1.20 m( Incluye Anillo de caucho p/t)</v>
          </cell>
          <cell r="C240" t="str">
            <v>ml</v>
          </cell>
          <cell r="D240">
            <v>877225</v>
          </cell>
        </row>
        <row r="241">
          <cell r="A241" t="str">
            <v>4.6.80</v>
          </cell>
          <cell r="B241" t="str">
            <v>Suministro e instalación Tubo clase IV concreto  con ref. 52" 1.30 m( Incluye Anillo de caucho p/t)</v>
          </cell>
          <cell r="C241" t="str">
            <v>ml</v>
          </cell>
          <cell r="D241">
            <v>993138</v>
          </cell>
        </row>
        <row r="242">
          <cell r="A242" t="str">
            <v>4.6.81</v>
          </cell>
          <cell r="B242" t="str">
            <v>Suministro e instalación Tubo clase IV concreto  con ref. 56" 1.40 m( Incluye Anillo de caucho p/t)</v>
          </cell>
          <cell r="C242" t="str">
            <v>ml</v>
          </cell>
          <cell r="D242">
            <v>1056209</v>
          </cell>
        </row>
        <row r="243">
          <cell r="A243" t="str">
            <v>4.6.82</v>
          </cell>
          <cell r="B243" t="str">
            <v>Suministro e instalación Tubo clase IV concreto  con ref. 60" 1.50 m( Incluye Anillo de caucho p/t)</v>
          </cell>
          <cell r="C243" t="str">
            <v>ml</v>
          </cell>
          <cell r="D243">
            <v>1269414</v>
          </cell>
        </row>
        <row r="244">
          <cell r="A244" t="str">
            <v>4.6.83</v>
          </cell>
          <cell r="B244" t="str">
            <v>Suministro e instalación Tubo clase IV concreto  con ref. 64" 1.60 m( Incluye Anillo de caucho p/t)</v>
          </cell>
          <cell r="C244" t="str">
            <v>ml</v>
          </cell>
          <cell r="D244">
            <v>1374933</v>
          </cell>
        </row>
        <row r="245">
          <cell r="A245" t="str">
            <v>4.6.84</v>
          </cell>
          <cell r="B245" t="str">
            <v>Suministro e instalación Tubo clase IV concreto  con ref. 68" 1.70 m( Incluye Anillo de caucho p/t)</v>
          </cell>
          <cell r="C245" t="str">
            <v>ml</v>
          </cell>
          <cell r="D245">
            <v>1503879</v>
          </cell>
        </row>
        <row r="246">
          <cell r="A246" t="str">
            <v>4.6.85</v>
          </cell>
          <cell r="B246" t="str">
            <v>Suministro e instalación Tubo clase IV concreto  con ref. 72" 1.80 m( Incluye Anillo de caucho p/t)</v>
          </cell>
          <cell r="C246" t="str">
            <v>ml</v>
          </cell>
          <cell r="D246">
            <v>1707828</v>
          </cell>
        </row>
        <row r="247">
          <cell r="A247" t="str">
            <v>4.6.86</v>
          </cell>
          <cell r="B247" t="str">
            <v>Suministro e instalación Tubo clase IV concreto  con ref. 80" 2.00 m( Incluye Anillo de caucho p/t)</v>
          </cell>
          <cell r="C247" t="str">
            <v>ml</v>
          </cell>
          <cell r="D247">
            <v>2054984</v>
          </cell>
        </row>
        <row r="248">
          <cell r="A248" t="str">
            <v>4.6.87</v>
          </cell>
          <cell r="B248" t="str">
            <v>Suministro e instalación Tubo clase IV concreto  con ref. 86" 2.15 m( Incluye Anillo de caucho p/t)</v>
          </cell>
          <cell r="C248" t="str">
            <v>ml</v>
          </cell>
          <cell r="D248">
            <v>2443874</v>
          </cell>
        </row>
        <row r="249">
          <cell r="A249" t="str">
            <v>4.6.88</v>
          </cell>
          <cell r="B249" t="str">
            <v>Suministro e instalación Tubo clase IV concreto  con ref. 92" 2.30 m( Incluye Anillo de caucho p/t)</v>
          </cell>
          <cell r="C249" t="str">
            <v>ml</v>
          </cell>
          <cell r="D249">
            <v>2652199</v>
          </cell>
        </row>
        <row r="250">
          <cell r="A250" t="str">
            <v>4.6.89</v>
          </cell>
          <cell r="B250" t="str">
            <v>Suministro e instalación Tubo clase IV concreto  con ref. 98" 2.45 m( Incluye Anillo de caucho p/t)</v>
          </cell>
          <cell r="C250" t="str">
            <v>ml</v>
          </cell>
          <cell r="D250">
            <v>3366892</v>
          </cell>
        </row>
        <row r="251">
          <cell r="A251" t="str">
            <v>4.6.90</v>
          </cell>
          <cell r="B251" t="str">
            <v>Suministro e instalación Tubo clase IV concreto  con ref. 110" 2.75 m( Incluye Anillo de caucho p/t)</v>
          </cell>
          <cell r="C251" t="str">
            <v>ml</v>
          </cell>
          <cell r="D251">
            <v>4126236</v>
          </cell>
        </row>
        <row r="252">
          <cell r="A252" t="str">
            <v>4.7</v>
          </cell>
          <cell r="B252" t="str">
            <v>Pozos de Inspección</v>
          </cell>
          <cell r="C252">
            <v>0</v>
          </cell>
          <cell r="D252">
            <v>1</v>
          </cell>
        </row>
        <row r="253">
          <cell r="A253" t="str">
            <v>4.7.1</v>
          </cell>
          <cell r="B253" t="str">
            <v>Construcción de placa fondo   pozo inspección D=1,70 m</v>
          </cell>
          <cell r="C253" t="str">
            <v>un</v>
          </cell>
          <cell r="D253">
            <v>388157</v>
          </cell>
        </row>
        <row r="254">
          <cell r="A254" t="str">
            <v>4.7.2</v>
          </cell>
          <cell r="B254" t="str">
            <v>Construcción pozo inspección D=1.70 E=0.25 tipo A. Incluye acero para escaleras, geotextil y pañete impermeabilizado de 2000 psi</v>
          </cell>
          <cell r="C254" t="str">
            <v>ml</v>
          </cell>
          <cell r="D254">
            <v>380809</v>
          </cell>
        </row>
        <row r="255">
          <cell r="A255" t="str">
            <v>4.7.3</v>
          </cell>
          <cell r="B255" t="str">
            <v>Placa Cubierta Aro y Tapa pozo inspección- Fundida en sitio pozo de inspección D= 1.70 m. En concreto de 5000 psi, incluye acero, formaleta, aro y tapa en concreto</v>
          </cell>
          <cell r="C255" t="str">
            <v>un</v>
          </cell>
          <cell r="D255">
            <v>400904</v>
          </cell>
        </row>
        <row r="256">
          <cell r="A256" t="str">
            <v>4.7.5</v>
          </cell>
          <cell r="B256" t="str">
            <v>Limpieza de pozos y sumideros (incluye cargue, transporte y disposición de sobrantes en sitio autorizado por la autoridad ambiental)</v>
          </cell>
          <cell r="C256" t="str">
            <v>un</v>
          </cell>
          <cell r="D256">
            <v>22723</v>
          </cell>
        </row>
        <row r="257">
          <cell r="A257" t="str">
            <v>4.7.6</v>
          </cell>
          <cell r="B257" t="str">
            <v>Construcción de placa fondo   pozo inspección D=1,95 m</v>
          </cell>
          <cell r="C257" t="str">
            <v>un</v>
          </cell>
          <cell r="D257">
            <v>444079</v>
          </cell>
        </row>
        <row r="258">
          <cell r="A258" t="str">
            <v>4.7.7</v>
          </cell>
          <cell r="B258" t="str">
            <v>Construcción pozo inspección D=1.95 E=0.375 tipo B. Incluye acero para escaleras, geotextil y pañete impermeabilizado de 2000 psi</v>
          </cell>
          <cell r="C258" t="str">
            <v>un</v>
          </cell>
          <cell r="D258">
            <v>509742</v>
          </cell>
        </row>
        <row r="259">
          <cell r="A259" t="str">
            <v>4.7.8</v>
          </cell>
          <cell r="B259" t="str">
            <v>Placa Cubierta Aro y Tapa pozo inspección- Fundida en sitio pozo de inspección D= 1.95 m. En concreto de 5000 psi, incluye acero, formaleta, aro y tapa en concreto</v>
          </cell>
          <cell r="C259" t="str">
            <v>un</v>
          </cell>
          <cell r="D259">
            <v>444812</v>
          </cell>
        </row>
        <row r="260">
          <cell r="A260" t="str">
            <v>4.7.9</v>
          </cell>
          <cell r="B260" t="str">
            <v>Nivelación de pozo de inspección e=0.375 m hasta rasante</v>
          </cell>
          <cell r="C260" t="str">
            <v>un</v>
          </cell>
          <cell r="D260">
            <v>131566</v>
          </cell>
        </row>
        <row r="261">
          <cell r="A261" t="str">
            <v>4.7.10</v>
          </cell>
          <cell r="B261" t="str">
            <v>Suministro e instalación de cono concéntrico para pozo Diámetro 120X60 cm</v>
          </cell>
          <cell r="C261" t="str">
            <v>un</v>
          </cell>
          <cell r="D261">
            <v>320818</v>
          </cell>
        </row>
        <row r="262">
          <cell r="A262" t="str">
            <v>4.7.11</v>
          </cell>
          <cell r="B262" t="str">
            <v>Demolición de pozos y cajas de alcantarillado</v>
          </cell>
          <cell r="C262" t="str">
            <v>m3</v>
          </cell>
          <cell r="D262">
            <v>39386</v>
          </cell>
        </row>
        <row r="263">
          <cell r="A263" t="str">
            <v>4.8</v>
          </cell>
          <cell r="B263" t="str">
            <v>Tubería en PVC</v>
          </cell>
          <cell r="C263">
            <v>0</v>
          </cell>
          <cell r="D263">
            <v>1</v>
          </cell>
        </row>
        <row r="264">
          <cell r="A264" t="str">
            <v>4.8.1</v>
          </cell>
          <cell r="B264" t="str">
            <v>Suministro e instalación de tubería en PVC 4"</v>
          </cell>
          <cell r="C264" t="str">
            <v>ml</v>
          </cell>
          <cell r="D264">
            <v>15885</v>
          </cell>
        </row>
        <row r="265">
          <cell r="A265" t="str">
            <v>4.8.2</v>
          </cell>
          <cell r="B265" t="str">
            <v>Suministro e instalación de tubería lisa 12". Diámetro interno 0.30 RIB LOC NTC 4784</v>
          </cell>
          <cell r="C265" t="str">
            <v>ml</v>
          </cell>
          <cell r="D265">
            <v>72531</v>
          </cell>
        </row>
        <row r="266">
          <cell r="A266" t="str">
            <v>4.8.3</v>
          </cell>
          <cell r="B266" t="str">
            <v>Suministro e instalación de tubería lisa 14". Diámetro interno 0.35 RIB LOC NTC 4784</v>
          </cell>
          <cell r="C266" t="str">
            <v>ml</v>
          </cell>
          <cell r="D266">
            <v>91944</v>
          </cell>
        </row>
        <row r="267">
          <cell r="A267" t="str">
            <v>4.8.4</v>
          </cell>
          <cell r="B267" t="str">
            <v>Suministro e instalación de tubería lisa 16". Diámetro interno 0.36 RIB LOC NTC 4784</v>
          </cell>
          <cell r="C267" t="str">
            <v>ml</v>
          </cell>
          <cell r="D267">
            <v>111717</v>
          </cell>
        </row>
        <row r="268">
          <cell r="A268" t="str">
            <v>4.8.5</v>
          </cell>
          <cell r="B268" t="str">
            <v>Suministro e instalación de tubería lisa 18". Diámetro interno 0.45 RIB LOC NTC 4784</v>
          </cell>
          <cell r="C268" t="str">
            <v>ml</v>
          </cell>
          <cell r="D268">
            <v>148627</v>
          </cell>
        </row>
        <row r="269">
          <cell r="A269" t="str">
            <v>4.8.6</v>
          </cell>
          <cell r="B269" t="str">
            <v>Suministro e instalación de tubería lisa 40". Diámetro interno 1 RIB STEEL NTC 4784</v>
          </cell>
          <cell r="C269" t="str">
            <v>ml</v>
          </cell>
          <cell r="D269">
            <v>813302</v>
          </cell>
        </row>
        <row r="270">
          <cell r="A270" t="str">
            <v>4.8.7</v>
          </cell>
          <cell r="B270" t="str">
            <v xml:space="preserve">Suministro e instalación de tubería PVC 1.5". </v>
          </cell>
          <cell r="C270" t="str">
            <v>ml</v>
          </cell>
          <cell r="D270">
            <v>1377</v>
          </cell>
        </row>
        <row r="271">
          <cell r="A271" t="str">
            <v>4.8.8</v>
          </cell>
          <cell r="B271" t="str">
            <v>Suministro e instalación de tubería PVC 42".</v>
          </cell>
          <cell r="C271" t="str">
            <v>ml</v>
          </cell>
          <cell r="D271">
            <v>881080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ALISIS DE AIU"/>
      <sheetName val="AIU-ROSARIO"/>
      <sheetName val="Datos Principales"/>
      <sheetName val="PRESUP COMP."/>
      <sheetName val="PRESUP ACT."/>
      <sheetName val="Presup Resum"/>
      <sheetName val="Reporte Viabilidad"/>
      <sheetName val="Dotacion"/>
      <sheetName val="Transp."/>
      <sheetName val="Equipo"/>
      <sheetName val="Cuadrilla"/>
      <sheetName val="M.Obra"/>
      <sheetName val="Material"/>
      <sheetName val="Mort.1-3"/>
      <sheetName val="Mortero 1-3 imperm"/>
      <sheetName val="Mortero 1-4"/>
      <sheetName val="Mortero 1-4 imperm."/>
      <sheetName val="Mortero 1-6"/>
      <sheetName val="Concreto de 2000 psi"/>
      <sheetName val="Concreto de 2500"/>
      <sheetName val="Concreto de 3000 psi"/>
      <sheetName val="Acero de 37.000 psi "/>
      <sheetName val="Acero de 60.000psi"/>
      <sheetName val="1.1.1campamento"/>
      <sheetName val="1.1.2. Cerram.prov"/>
      <sheetName val="1.1.3Limp. Desca. y Retiro"/>
      <sheetName val="1.1.4Localización y Rep."/>
      <sheetName val="1.1.7Localiz y rep"/>
      <sheetName val="1.3.1Demol.const exit"/>
      <sheetName val="1.3.3Demol de muros"/>
      <sheetName val="1.3.6Demol placa maciza"/>
      <sheetName val="1.3.7Demol const manual"/>
      <sheetName val="1.4.2Traslado poste"/>
      <sheetName val="2.1.1Excav.Mecan."/>
      <sheetName val="2.1.2Excav. man."/>
      <sheetName val="2.1.3xcav man receb"/>
      <sheetName val="2.1.5Relleno mat com"/>
      <sheetName val="2.1.06 Recebo Comun"/>
      <sheetName val="2.1.10Relleno Recebo B-200"/>
      <sheetName val="2.2.1Concreto pobre"/>
      <sheetName val="2.2.2Conc.ciclopeo"/>
      <sheetName val="2.2.3Muro contencion"/>
      <sheetName val="2.2.4Concreto Zapatas"/>
      <sheetName val="2.2.5Viga Ciment"/>
      <sheetName val="2.2.6PILOTES"/>
      <sheetName val="2.2.7DADOS"/>
      <sheetName val="2.2.8.1Placa Contrapiso"/>
      <sheetName val="2.2.8.2Placa aligerada 50cm"/>
      <sheetName val="2.3.3Malla Electros."/>
      <sheetName val="3,1,2,3Tubo novafor 4&quot;"/>
      <sheetName val="3.1.2.4Tubo novafor 10"/>
      <sheetName val="3.1.2.5Tuberia novafor12&quot;"/>
      <sheetName val="3.2.1.2Tubo PVC sanit4"/>
      <sheetName val="3.1.1.3Tuberia sanitr6&quot;"/>
      <sheetName val="3.4.1.1Caja de Insp.60"/>
      <sheetName val="3.4.5canalteta aguas ll"/>
      <sheetName val="3.4.9Caja insp.0.8"/>
      <sheetName val="3.4.10Caja insp 1"/>
      <sheetName val="3.4.11Caja insp.0.4"/>
      <sheetName val="3.5.1Excavacion manual"/>
      <sheetName val="3.5.5Retiro de Sobrantes"/>
      <sheetName val="3,5,6Relleno en grava3-4"/>
      <sheetName val="3.6.1Empate camara"/>
      <sheetName val="4.1.1Conc. Columnas"/>
      <sheetName val="4.2.1Viga Aerea"/>
      <sheetName val="4.2.2Viga Canal"/>
      <sheetName val="4.3.2Losa aliger"/>
      <sheetName val="4.3.3.1Losa con lamina"/>
      <sheetName val="4.3.1.4Placa e=.2"/>
      <sheetName val="4.3.1.1Placa e=.1"/>
      <sheetName val="4.3.1,3Placa e=.15"/>
      <sheetName val="4.3.1.2Placa e=.12"/>
      <sheetName val="4.3.10Placa alig 30"/>
      <sheetName val="4.3.11Placa alig 50"/>
      <sheetName val="4.4.1Escal en concret"/>
      <sheetName val="4.4.2Rampa en concret"/>
      <sheetName val="4.4.3concreto tanque"/>
      <sheetName val="4,5,1Acero34000"/>
      <sheetName val="4.5.2Acero 6000 psi"/>
      <sheetName val="4.6.1perfil metalico placa"/>
      <sheetName val="4.7.4.1Perfil metalico"/>
      <sheetName val="4.6.2.6Anclajes"/>
      <sheetName val="4.6.2.7Columna metalica"/>
      <sheetName val="4.6.2.8Viga Met."/>
      <sheetName val="4.6.2.9Viga met 60"/>
      <sheetName val="4.6.2.10Viga met 65"/>
      <sheetName val="5.1.3.1bloque piedra"/>
      <sheetName val="5.1.2.4Bloque cocr 12"/>
      <sheetName val="5.1.1.3Bloque concr19"/>
      <sheetName val="5.2.2Ladrillo Tolete Fino 2 car"/>
      <sheetName val="5.2.3Ladrillo toletefino 1 cara"/>
      <sheetName val="5.2.7Muro Bloque 5"/>
      <sheetName val="5.2.6.1Muro Bloque 4"/>
      <sheetName val="5,3,4Remates ladrillo tolete "/>
      <sheetName val="5.4.1Grouting"/>
      <sheetName val="5,6,1 Chazos para carpinteria"/>
      <sheetName val="6.1.1Alfajia"/>
      <sheetName val="COLUMNETA MAMPOSTERIA"/>
      <sheetName val="6.1.3Pref conc a la vista"/>
      <sheetName val="6,1,9Gargola"/>
      <sheetName val="6.1.12Zocalo"/>
      <sheetName val="6.1.14 ventana prefab concreto"/>
      <sheetName val="6.1.18Cañuela perim ag lluvias"/>
      <sheetName val="6.1.19.1Pref piso"/>
      <sheetName val="6.2.2Meson lavamanos"/>
      <sheetName val="6.2.3.2Meson laboratorio"/>
      <sheetName val="6.2.1.Meson laborat"/>
      <sheetName val="6,2,5Banca en concreto"/>
      <sheetName val="6.3.6Alero concreto"/>
      <sheetName val="6.2.3.1Mezon vidrio"/>
      <sheetName val="7.1.3.1.1Tubo hg1&quot;"/>
      <sheetName val="7.1.3.1.2Tubo hg1 1-2"/>
      <sheetName val="7.1.3.1.3Tubp hg2"/>
      <sheetName val="7.1.3.1.4Tubo hg3"/>
      <sheetName val="7.1.3.3.3Registro 1 1-2"/>
      <sheetName val="7.1.3.3.5Registro 3"/>
      <sheetName val="7.1.3.4.1Cheque 1 "/>
      <sheetName val="7.1.6.3Tuberia 1&quot;PVCP13.5"/>
      <sheetName val="7.1.1.4 Cheque 1&quot;"/>
      <sheetName val=" 7.1.11.5Bajante Amaz"/>
      <sheetName val="7.1.2.4Sumin Tanq 1000 lts"/>
      <sheetName val="7.1.6.1Tuberia PVCP Media"/>
      <sheetName val="7.1.6.2Tuberia PVCP1&quot;"/>
      <sheetName val="7.1.6.8Registro de media"/>
      <sheetName val="7.1.6.10Registro1&quot;"/>
      <sheetName val="7.1.6.4TuboPVC1.1-4"/>
      <sheetName val="7.1.6.6Tubo PVC2&quot;"/>
      <sheetName val="7.1.6.13Caja plastica reg"/>
      <sheetName val="7.1.6.5Tub. y acc. de 1y1-2"/>
      <sheetName val="7.1.6.9Registro de 3-4"/>
      <sheetName val="7.1.6.11Registro 1 1-4"/>
      <sheetName val="7.1.6.12Registro 2&quot;"/>
      <sheetName val="7.1.6.2TuberiaPVC 3-4"/>
      <sheetName val="7.1.8.1Pto agua Lavamanos"/>
      <sheetName val="7.1.8.3Pto agua Sanitario "/>
      <sheetName val="7.1.8.4Pto agua Orinal"/>
      <sheetName val="7.1.8.12Recamara HG para orinal"/>
      <sheetName val="7.1.8.13Camara de Aire"/>
      <sheetName val="7.1.9.1Pto sanit lavamanos"/>
      <sheetName val="7.1.10.3Bajant sanit 4&quot;"/>
      <sheetName val="7.1.10.1Bajnte sanit 2&quot;"/>
      <sheetName val="7,1,10,2Tubo sanit3&quot;"/>
      <sheetName val="7.1.11.3 Bajante Ag Ll 4&quot;"/>
      <sheetName val="7.1.11.1Tubo PVCL2&quot;"/>
      <sheetName val="7,1,11,5 Tubo PVCfiltro 4&quot;"/>
      <sheetName val="7.1.11.6Bajantt tipo Amaz"/>
      <sheetName val="7.1.12.1Montaje lavamanos"/>
      <sheetName val="7.1.12.8Llave de mang"/>
      <sheetName val="7,2,1,4Tubo 12 galv"/>
      <sheetName val="7.2.1.11registro 1-2 gas"/>
      <sheetName val="7.2.1.12Regulador"/>
      <sheetName val="7.2.1.17Punto gas"/>
      <sheetName val="7.2.1.18Tapon HG 1-2"/>
      <sheetName val="8.1.1Salida lamp Fluor."/>
      <sheetName val="8.1.2Salida Lamp incan"/>
      <sheetName val="8.1.4Salida pto"/>
      <sheetName val="8.1.5Salida Toma"/>
      <sheetName val="8.1.8Salida Toma GFCI"/>
      <sheetName val="8.3.4Acom a T1"/>
      <sheetName val="8.3.7Tubo Galvanizado"/>
      <sheetName val="8.3.9Acometida"/>
      <sheetName val="8.3.14Acometida 1&quot; 2#8"/>
      <sheetName val="8,3,14Acometida4#6"/>
      <sheetName val="8.3.15Canaliz. conduit nedia"/>
      <sheetName val="8.3.16Ducto 3-4"/>
      <sheetName val="8.4.2Tablero18circuitos"/>
      <sheetName val="8.4.5Caja Medidor"/>
      <sheetName val="8.4.7Interruptor"/>
      <sheetName val="8.4.8Interrup 60 A"/>
      <sheetName val="8.4.11Caja 6 Circuit"/>
      <sheetName val="8.4.13Tablero de 12 circ"/>
      <sheetName val="8.4.14Tablero30circuit"/>
      <sheetName val="8.6.1Salida TV"/>
      <sheetName val="8.6.4Salid ventilador"/>
      <sheetName val="8.8.2Tierra"/>
      <sheetName val="8.11.1Camara CS 274"/>
      <sheetName val="8.11.4Caja de Insp"/>
      <sheetName val="9.1.1 PAÑETE IMPERMEA 1 3"/>
      <sheetName val="9.1.2Pañete Int"/>
      <sheetName val="9.1.3Pañete Ext"/>
      <sheetName val="9.1.5Pañete int ml"/>
      <sheetName val="9.1.5.1Pañete rustico exterior"/>
      <sheetName val="9.2.1Pañete Bajo Placa"/>
      <sheetName val="10.1.2Alist pisos"/>
      <sheetName val="10.1.3 ALISTADO DE PISOS CON MO"/>
      <sheetName val="10.1.5.1Mortero afin piso"/>
      <sheetName val="10,2,1,3Ceramica 20 20 trafico"/>
      <sheetName val="10.2.1.2Duropiso"/>
      <sheetName val="10.2.2.4Concreto esmaltado"/>
      <sheetName val="10.2.2.5Concreto es+tabla etrus"/>
      <sheetName val="10.2.3.4Tablon30x30"/>
      <sheetName val="10.2.3.9Tableta etrusca"/>
      <sheetName val="10,2,3,6Tableta cuarto26"/>
      <sheetName val="10.3,2,1Tableta cuarto ml"/>
      <sheetName val="10.2.3.7Tableta cuarto ml"/>
      <sheetName val="10.2.4.1Baldosa grano marmol"/>
      <sheetName val="10.2.4.4Tableta"/>
      <sheetName val="10.3.3.6 Guardaescob granito"/>
      <sheetName val="10.3.2.3Media caña mort"/>
      <sheetName val="10.3.2.6Tableta ml"/>
      <sheetName val="10.3.7.2remate ladrillo"/>
      <sheetName val="10.4.2Gradas en Gravilla"/>
      <sheetName val="11,1,3Afinado Vigas Canales imp"/>
      <sheetName val="11,1,4Impermeh manto asfalt"/>
      <sheetName val="11.1.4Impermehab manto asfaltic"/>
      <sheetName val="11,2,6,2Remate superior"/>
      <sheetName val="11.2.6.3Remate lateral"/>
      <sheetName val="11.2.4Teja Sandwich"/>
      <sheetName val="11.4.1Teja termoacustica"/>
      <sheetName val="11.6.1Teja cindu"/>
      <sheetName val="11.7.1.1Canal lamina"/>
      <sheetName val="11.3.5Canal PVC"/>
      <sheetName val="12.1.1Ventana aluminio fija"/>
      <sheetName val="12.1.3 Ventana aluminio"/>
      <sheetName val="12.1.4Persiana alumin"/>
      <sheetName val="12.2.7Puerta Metalica 0.6"/>
      <sheetName val="12.2.4Puerta Metalica ,70"/>
      <sheetName val="12.2.2Puerta Metalica 1.55x2.95"/>
      <sheetName val="12,2,3Puerta metalica1.55x2.85"/>
      <sheetName val="12.2.5Puertalamina 1x2.1"/>
      <sheetName val="12.2.6Puerta1.5x2.1"/>
      <sheetName val="12.2.3.1Ventana Acero rect2.85"/>
      <sheetName val="12.2.6.2Ventana Acero rect.m2"/>
      <sheetName val="12.2.1.8Ventana Acerorect.1"/>
      <sheetName val="12,2,2,2Pasamanos 2&quot;"/>
      <sheetName val="12.3.2.1Baranda en Tubo 1 1 2&quot;"/>
      <sheetName val="12.3.2.2Baranda en Tubo 3&quot;"/>
      <sheetName val="12.2.3.1Reja varilla cuad"/>
      <sheetName val="12.2.3.7Ventana "/>
      <sheetName val="12.2.3.8Ventana"/>
      <sheetName val="12.2.3.9Puertas"/>
      <sheetName val="12.2.3.10Pta vent."/>
      <sheetName val="12.2.3.2.2 Persiana metalica"/>
      <sheetName val="12.3.5Baranda tubo 3&quot;y2&quot;"/>
      <sheetName val="12.4.2.1Reja perfilovalado"/>
      <sheetName val="12.5.10estruct lavamanos"/>
      <sheetName val="14.1.1Enchape en ceramica 20x20"/>
      <sheetName val="14.3.1 Poceta en granito"/>
      <sheetName val="15.1.3 Lampara fluorecente"/>
      <sheetName val="15.1.6Lampara tortuga"/>
      <sheetName val="16.1.1Sanitario discap"/>
      <sheetName val="16.1.2Sanitario Infantil"/>
      <sheetName val="16.1.3Sanitario"/>
      <sheetName val="16.1.4Orinal"/>
      <sheetName val="16.1.5Lavamalos de sobreponer"/>
      <sheetName val="16.1.7Lavamalos de colgar"/>
      <sheetName val="16.1.11Lavamanos acero inox"/>
      <sheetName val="16.2.1Dispensador papel hig"/>
      <sheetName val="16.2.3 Dispensador jabon"/>
      <sheetName val="16.2.7Barra discap"/>
      <sheetName val="16.2.8.1GriferiaPush"/>
      <sheetName val="18.1.1Hidrofugo"/>
      <sheetName val="18.1.2Pintura Plast"/>
      <sheetName val="18.1.3Pintura plast fachadas"/>
      <sheetName val="18.1.2Esmalte epoxico"/>
      <sheetName val="18.1.4Vinilo"/>
      <sheetName val="18.1.7pint coraza"/>
      <sheetName val="19.3.3Vidrio temp 6mm"/>
      <sheetName val="18.2,1,Esmalte sobre marcos lam"/>
      <sheetName val="18.3,6Esmalte sobre mueble bajo"/>
      <sheetName val="19.1,1Cerradura baños y aulas"/>
      <sheetName val="19.3.1Espejo"/>
      <sheetName val="20,4,3Jardinera"/>
      <sheetName val="21.1.3Aseo "/>
      <sheetName val="20,2,6Adoquin gress"/>
      <sheetName val="1.2.1. Instalacion prov. agua"/>
      <sheetName val="1.2.2. Instalacion prov. energi"/>
      <sheetName val="1.2.3. Instalacion prov. tel."/>
      <sheetName val="5.1.3.1bloque en concreto estru"/>
      <sheetName val="Concreto de 4000 psi "/>
      <sheetName val="Concreto de 3500 psi "/>
      <sheetName val="APU 12"/>
      <sheetName val="APU 11"/>
      <sheetName val="APU 10"/>
      <sheetName val="APU 9"/>
      <sheetName val="APU 8"/>
      <sheetName val="APU 7"/>
      <sheetName val="APU 6"/>
      <sheetName val="APU 5"/>
      <sheetName val="APU 4"/>
      <sheetName val="APU 3"/>
      <sheetName val="APU 2"/>
      <sheetName val="APU 1"/>
      <sheetName val="5.2.2. Ladrillo Prensado"/>
      <sheetName val="10.3.3.4.1. GUARDAESCOBA EN CEM"/>
      <sheetName val="Hoja13"/>
      <sheetName val="3.1.4. ACCESORIO SANIT."/>
      <sheetName val="21.1.2.aseo muros interiores"/>
      <sheetName val="21.1.4.RETIRO DE ESCOMBROS"/>
      <sheetName val="21.1.2. ASEO FACHADAS"/>
    </sheetNames>
    <sheetDataSet>
      <sheetData sheetId="0"/>
      <sheetData sheetId="1"/>
      <sheetData sheetId="2"/>
      <sheetData sheetId="3"/>
      <sheetData sheetId="4"/>
      <sheetData sheetId="5"/>
      <sheetData sheetId="6"/>
      <sheetData sheetId="7"/>
      <sheetData sheetId="8">
        <row r="16">
          <cell r="A16" t="str">
            <v>Cama-baja</v>
          </cell>
        </row>
        <row r="17">
          <cell r="A17" t="str">
            <v>Camión 4 Toneladas</v>
          </cell>
        </row>
        <row r="18">
          <cell r="A18" t="str">
            <v>Camión 8 Toneladas</v>
          </cell>
        </row>
        <row r="19">
          <cell r="A19" t="str">
            <v>Campero</v>
          </cell>
        </row>
        <row r="20">
          <cell r="A20" t="str">
            <v>Chalupa</v>
          </cell>
        </row>
        <row r="21">
          <cell r="A21" t="str">
            <v>Volqueta c/operario y combustible 5,5m3 max 30 Km</v>
          </cell>
        </row>
        <row r="22">
          <cell r="A22" t="str">
            <v>Volqueta c/operario y combustible 6m3 max  30 Km</v>
          </cell>
        </row>
        <row r="23">
          <cell r="A23" t="str">
            <v>Carretilla</v>
          </cell>
        </row>
      </sheetData>
      <sheetData sheetId="9">
        <row r="16">
          <cell r="A16" t="str">
            <v>Cargador tipo Cat - 904</v>
          </cell>
          <cell r="B16" t="str">
            <v>DIA</v>
          </cell>
          <cell r="C16">
            <v>43750</v>
          </cell>
          <cell r="E16">
            <v>350000</v>
          </cell>
          <cell r="F16">
            <v>4.2500000000000003E-2</v>
          </cell>
          <cell r="G16">
            <v>364875</v>
          </cell>
        </row>
        <row r="17">
          <cell r="A17" t="str">
            <v>Compresor</v>
          </cell>
          <cell r="B17" t="str">
            <v>DIA</v>
          </cell>
          <cell r="C17">
            <v>6250</v>
          </cell>
          <cell r="E17">
            <v>50000</v>
          </cell>
          <cell r="F17">
            <v>4.2500000000000003E-2</v>
          </cell>
          <cell r="G17">
            <v>52125</v>
          </cell>
        </row>
        <row r="18">
          <cell r="A18" t="str">
            <v>Compresor 2 martillos 185 PCM</v>
          </cell>
          <cell r="B18" t="str">
            <v>DIA</v>
          </cell>
          <cell r="C18">
            <v>34800</v>
          </cell>
          <cell r="E18">
            <v>278400</v>
          </cell>
          <cell r="F18">
            <v>4.2500000000000003E-2</v>
          </cell>
          <cell r="G18">
            <v>290232</v>
          </cell>
        </row>
        <row r="19">
          <cell r="A19" t="str">
            <v>Cortadora</v>
          </cell>
          <cell r="B19" t="str">
            <v>DIA</v>
          </cell>
          <cell r="C19">
            <v>3375</v>
          </cell>
          <cell r="E19">
            <v>27000</v>
          </cell>
          <cell r="F19">
            <v>4.2500000000000003E-2</v>
          </cell>
          <cell r="G19">
            <v>28148</v>
          </cell>
        </row>
        <row r="20">
          <cell r="A20" t="str">
            <v>Equipo de topografía</v>
          </cell>
          <cell r="B20" t="str">
            <v>DIA</v>
          </cell>
          <cell r="C20">
            <v>10000</v>
          </cell>
          <cell r="E20">
            <v>80000</v>
          </cell>
          <cell r="F20">
            <v>4.2500000000000003E-2</v>
          </cell>
          <cell r="G20">
            <v>83400</v>
          </cell>
        </row>
        <row r="21">
          <cell r="A21" t="str">
            <v>Equipo de Soldadura</v>
          </cell>
          <cell r="B21" t="str">
            <v>DIA</v>
          </cell>
          <cell r="C21">
            <v>2900</v>
          </cell>
          <cell r="E21">
            <v>23200</v>
          </cell>
          <cell r="F21">
            <v>4.2500000000000003E-2</v>
          </cell>
          <cell r="G21">
            <v>24186</v>
          </cell>
        </row>
        <row r="22">
          <cell r="A22" t="str">
            <v>Figuradora</v>
          </cell>
          <cell r="B22" t="str">
            <v>DIA</v>
          </cell>
          <cell r="C22">
            <v>2500</v>
          </cell>
          <cell r="E22">
            <v>20000</v>
          </cell>
          <cell r="F22">
            <v>4.2500000000000003E-2</v>
          </cell>
          <cell r="G22">
            <v>20850</v>
          </cell>
        </row>
        <row r="23">
          <cell r="A23" t="str">
            <v>Pulidora</v>
          </cell>
          <cell r="B23" t="str">
            <v>DIA</v>
          </cell>
          <cell r="C23">
            <v>2625</v>
          </cell>
          <cell r="E23">
            <v>21000</v>
          </cell>
          <cell r="F23">
            <v>4.2500000000000003E-2</v>
          </cell>
          <cell r="G23">
            <v>21893</v>
          </cell>
        </row>
        <row r="24">
          <cell r="A24" t="str">
            <v>Pulidora pisos incluye piedras y ceras</v>
          </cell>
          <cell r="B24" t="str">
            <v>DIA</v>
          </cell>
          <cell r="C24">
            <v>8500</v>
          </cell>
          <cell r="E24">
            <v>68000</v>
          </cell>
          <cell r="F24">
            <v>4.2500000000000003E-2</v>
          </cell>
          <cell r="G24">
            <v>70890</v>
          </cell>
        </row>
        <row r="25">
          <cell r="A25" t="str">
            <v>Formaleta</v>
          </cell>
          <cell r="B25" t="str">
            <v>DIA</v>
          </cell>
          <cell r="C25">
            <v>287.5</v>
          </cell>
          <cell r="E25">
            <v>4640</v>
          </cell>
          <cell r="F25">
            <v>4.2500000000000003E-2</v>
          </cell>
          <cell r="G25">
            <v>4837</v>
          </cell>
        </row>
        <row r="26">
          <cell r="A26" t="str">
            <v>Formaleta entrepiso por 4 semanas M2</v>
          </cell>
          <cell r="B26" t="str">
            <v>DIA</v>
          </cell>
          <cell r="C26">
            <v>62.5</v>
          </cell>
          <cell r="E26">
            <v>500</v>
          </cell>
          <cell r="F26">
            <v>4.2500000000000003E-2</v>
          </cell>
          <cell r="G26">
            <v>521</v>
          </cell>
        </row>
        <row r="27">
          <cell r="A27" t="str">
            <v>Formaleta entrepiso M2</v>
          </cell>
          <cell r="B27" t="str">
            <v>DIA</v>
          </cell>
          <cell r="C27">
            <v>31.25</v>
          </cell>
          <cell r="E27">
            <v>250</v>
          </cell>
          <cell r="F27">
            <v>4.2500000000000003E-2</v>
          </cell>
          <cell r="G27">
            <v>261</v>
          </cell>
        </row>
        <row r="28">
          <cell r="A28" t="str">
            <v>Herramienta Eléctrica</v>
          </cell>
          <cell r="B28" t="str">
            <v>DIA</v>
          </cell>
          <cell r="C28">
            <v>684.93150684931504</v>
          </cell>
          <cell r="E28">
            <v>5000</v>
          </cell>
          <cell r="F28">
            <v>4.2500000000000003E-2</v>
          </cell>
          <cell r="G28">
            <v>5213</v>
          </cell>
        </row>
        <row r="29">
          <cell r="A29" t="str">
            <v>Herramienta menor</v>
          </cell>
          <cell r="B29" t="str">
            <v>DIA</v>
          </cell>
          <cell r="C29">
            <v>1000</v>
          </cell>
          <cell r="E29">
            <v>1000</v>
          </cell>
          <cell r="F29">
            <v>4.2500000000000003E-2</v>
          </cell>
          <cell r="G29">
            <v>1000</v>
          </cell>
        </row>
        <row r="30">
          <cell r="A30" t="str">
            <v>Mezcladora a gasolina</v>
          </cell>
          <cell r="B30" t="str">
            <v>DIA</v>
          </cell>
          <cell r="C30">
            <v>4375</v>
          </cell>
          <cell r="E30">
            <v>35000</v>
          </cell>
          <cell r="F30">
            <v>4.2500000000000003E-2</v>
          </cell>
          <cell r="G30">
            <v>36488</v>
          </cell>
        </row>
        <row r="31">
          <cell r="A31" t="str">
            <v>Motosierra profesional</v>
          </cell>
          <cell r="B31" t="str">
            <v>DIA</v>
          </cell>
          <cell r="C31">
            <v>18000</v>
          </cell>
          <cell r="E31">
            <v>144000</v>
          </cell>
          <cell r="F31">
            <v>4.2500000000000003E-2</v>
          </cell>
          <cell r="G31">
            <v>150120</v>
          </cell>
        </row>
        <row r="32">
          <cell r="A32" t="str">
            <v>Andamio metálico</v>
          </cell>
          <cell r="B32" t="str">
            <v>DIA</v>
          </cell>
          <cell r="C32">
            <v>111.25</v>
          </cell>
          <cell r="E32">
            <v>890</v>
          </cell>
          <cell r="F32">
            <v>4.2500000000000003E-2</v>
          </cell>
          <cell r="G32">
            <v>928</v>
          </cell>
        </row>
        <row r="33">
          <cell r="A33" t="str">
            <v xml:space="preserve">Paral metálico </v>
          </cell>
          <cell r="B33" t="str">
            <v>DIA</v>
          </cell>
          <cell r="C33">
            <v>68.75</v>
          </cell>
          <cell r="E33">
            <v>550</v>
          </cell>
          <cell r="F33">
            <v>4.2500000000000003E-2</v>
          </cell>
          <cell r="G33">
            <v>573</v>
          </cell>
        </row>
        <row r="34">
          <cell r="A34" t="str">
            <v>Paral telescopico</v>
          </cell>
          <cell r="B34" t="str">
            <v>DIA</v>
          </cell>
          <cell r="C34">
            <v>219.5</v>
          </cell>
          <cell r="E34">
            <v>1756</v>
          </cell>
          <cell r="F34">
            <v>4.2500000000000003E-2</v>
          </cell>
          <cell r="G34">
            <v>1831</v>
          </cell>
        </row>
        <row r="35">
          <cell r="A35" t="str">
            <v>Poleas y Cuerdas</v>
          </cell>
          <cell r="B35" t="str">
            <v>DIA</v>
          </cell>
          <cell r="C35">
            <v>4500</v>
          </cell>
          <cell r="E35">
            <v>36000</v>
          </cell>
          <cell r="F35">
            <v>4.2500000000000003E-2</v>
          </cell>
          <cell r="G35">
            <v>37530</v>
          </cell>
        </row>
        <row r="36">
          <cell r="A36" t="str">
            <v>Rana</v>
          </cell>
          <cell r="B36" t="str">
            <v>DIA</v>
          </cell>
          <cell r="C36">
            <v>4600</v>
          </cell>
          <cell r="E36">
            <v>36800</v>
          </cell>
          <cell r="F36">
            <v>4.2500000000000003E-2</v>
          </cell>
          <cell r="G36">
            <v>38364</v>
          </cell>
        </row>
        <row r="37">
          <cell r="A37" t="str">
            <v>Retroexcavadora</v>
          </cell>
          <cell r="B37" t="str">
            <v>DIA</v>
          </cell>
          <cell r="C37">
            <v>50000</v>
          </cell>
          <cell r="E37">
            <v>400000</v>
          </cell>
          <cell r="F37">
            <v>4.2500000000000003E-2</v>
          </cell>
          <cell r="G37">
            <v>417000</v>
          </cell>
        </row>
        <row r="38">
          <cell r="A38" t="str">
            <v>Retroexcavadora llantas Tipo Cat 428</v>
          </cell>
          <cell r="B38" t="str">
            <v>DIA</v>
          </cell>
          <cell r="C38">
            <v>50000</v>
          </cell>
          <cell r="E38">
            <v>400000</v>
          </cell>
          <cell r="F38">
            <v>4.2500000000000003E-2</v>
          </cell>
          <cell r="G38">
            <v>417000</v>
          </cell>
        </row>
        <row r="39">
          <cell r="A39" t="str">
            <v>Tanque de agua</v>
          </cell>
          <cell r="B39" t="str">
            <v>DIA</v>
          </cell>
          <cell r="C39">
            <v>8125</v>
          </cell>
          <cell r="E39">
            <v>65000</v>
          </cell>
          <cell r="F39">
            <v>4.2500000000000003E-2</v>
          </cell>
          <cell r="G39">
            <v>67763</v>
          </cell>
        </row>
        <row r="40">
          <cell r="A40" t="str">
            <v>Taladro Industrial</v>
          </cell>
          <cell r="B40" t="str">
            <v>DIA</v>
          </cell>
          <cell r="C40">
            <v>4375</v>
          </cell>
          <cell r="E40">
            <v>35000</v>
          </cell>
          <cell r="F40">
            <v>4.2500000000000003E-2</v>
          </cell>
          <cell r="G40">
            <v>36488</v>
          </cell>
        </row>
        <row r="41">
          <cell r="A41" t="str">
            <v>Vibrocompactador a gasolina</v>
          </cell>
          <cell r="B41" t="str">
            <v>DIA</v>
          </cell>
          <cell r="C41">
            <v>25000</v>
          </cell>
          <cell r="E41">
            <v>200000</v>
          </cell>
          <cell r="F41">
            <v>4.2500000000000003E-2</v>
          </cell>
          <cell r="G41">
            <v>208500</v>
          </cell>
        </row>
        <row r="42">
          <cell r="A42" t="str">
            <v>Vibrador electrico concreto 110</v>
          </cell>
          <cell r="B42" t="str">
            <v>DIA</v>
          </cell>
          <cell r="C42">
            <v>3750</v>
          </cell>
          <cell r="E42">
            <v>30000</v>
          </cell>
          <cell r="F42">
            <v>4.2500000000000003E-2</v>
          </cell>
          <cell r="G42">
            <v>31275</v>
          </cell>
        </row>
        <row r="43">
          <cell r="A43" t="str">
            <v>Vibrador a gasolina</v>
          </cell>
          <cell r="B43" t="str">
            <v>DIA</v>
          </cell>
          <cell r="C43">
            <v>3762.5</v>
          </cell>
          <cell r="E43">
            <v>30100</v>
          </cell>
          <cell r="F43">
            <v>4.2500000000000003E-2</v>
          </cell>
          <cell r="G43">
            <v>31379</v>
          </cell>
        </row>
        <row r="44">
          <cell r="A44" t="str">
            <v>Volqueta (6m3/Operario y combustible)</v>
          </cell>
          <cell r="B44" t="str">
            <v>DIA</v>
          </cell>
          <cell r="C44">
            <v>13750</v>
          </cell>
          <cell r="E44">
            <v>110000</v>
          </cell>
          <cell r="F44">
            <v>4.2500000000000003E-2</v>
          </cell>
          <cell r="G44">
            <v>114675</v>
          </cell>
        </row>
      </sheetData>
      <sheetData sheetId="10"/>
      <sheetData sheetId="11">
        <row r="21">
          <cell r="A21" t="str">
            <v>Excavaciones</v>
          </cell>
          <cell r="E21">
            <v>3</v>
          </cell>
          <cell r="F21" t="str">
            <v>Ayudante</v>
          </cell>
          <cell r="G21">
            <v>145592</v>
          </cell>
          <cell r="H21">
            <v>0</v>
          </cell>
          <cell r="I21">
            <v>145592.30249999999</v>
          </cell>
        </row>
        <row r="22">
          <cell r="A22" t="str">
            <v>Enchapes y acabados</v>
          </cell>
          <cell r="B22">
            <v>1</v>
          </cell>
          <cell r="C22" t="str">
            <v>oficial</v>
          </cell>
          <cell r="E22">
            <v>1</v>
          </cell>
          <cell r="F22" t="str">
            <v>Ayudante</v>
          </cell>
          <cell r="G22">
            <v>115312</v>
          </cell>
          <cell r="H22">
            <v>0</v>
          </cell>
          <cell r="I22">
            <v>115312.311</v>
          </cell>
        </row>
        <row r="23">
          <cell r="A23" t="str">
            <v>Cuadrilla Demoliciones</v>
          </cell>
          <cell r="E23">
            <v>2</v>
          </cell>
          <cell r="F23" t="str">
            <v>Ayudante</v>
          </cell>
          <cell r="G23">
            <v>97062</v>
          </cell>
          <cell r="H23">
            <v>0</v>
          </cell>
          <cell r="I23">
            <v>97061.535000000003</v>
          </cell>
        </row>
        <row r="24">
          <cell r="A24" t="str">
            <v>Excavaciones en roca</v>
          </cell>
          <cell r="B24">
            <v>1</v>
          </cell>
          <cell r="C24" t="str">
            <v>Oficial</v>
          </cell>
          <cell r="D24" t="str">
            <v>+</v>
          </cell>
          <cell r="E24">
            <v>3</v>
          </cell>
          <cell r="F24" t="str">
            <v>Ayudante</v>
          </cell>
          <cell r="G24">
            <v>212374</v>
          </cell>
          <cell r="H24">
            <v>0</v>
          </cell>
          <cell r="I24">
            <v>212373.84599999999</v>
          </cell>
        </row>
        <row r="25">
          <cell r="A25" t="str">
            <v>Albañilería</v>
          </cell>
          <cell r="B25">
            <v>2</v>
          </cell>
          <cell r="C25" t="str">
            <v>Oficial</v>
          </cell>
          <cell r="D25" t="str">
            <v>+</v>
          </cell>
          <cell r="E25">
            <v>1</v>
          </cell>
          <cell r="F25" t="str">
            <v>Ayudante</v>
          </cell>
          <cell r="G25">
            <v>182094</v>
          </cell>
          <cell r="H25">
            <v>0</v>
          </cell>
          <cell r="I25">
            <v>182093.85450000002</v>
          </cell>
        </row>
        <row r="26">
          <cell r="A26" t="str">
            <v>Estructuras</v>
          </cell>
          <cell r="B26">
            <v>2</v>
          </cell>
          <cell r="C26" t="str">
            <v>Oficial</v>
          </cell>
          <cell r="D26" t="str">
            <v>+</v>
          </cell>
          <cell r="E26">
            <v>3</v>
          </cell>
          <cell r="F26" t="str">
            <v>Ayudante</v>
          </cell>
          <cell r="G26">
            <v>279155</v>
          </cell>
          <cell r="H26">
            <v>0</v>
          </cell>
          <cell r="I26">
            <v>279155.38949999999</v>
          </cell>
        </row>
        <row r="27">
          <cell r="A27" t="str">
            <v>Topografía</v>
          </cell>
          <cell r="B27">
            <v>1</v>
          </cell>
          <cell r="C27" t="str">
            <v>Oficial</v>
          </cell>
          <cell r="D27" t="str">
            <v>+</v>
          </cell>
          <cell r="E27">
            <v>3</v>
          </cell>
          <cell r="F27" t="str">
            <v>Ayudante</v>
          </cell>
          <cell r="G27">
            <v>233611</v>
          </cell>
          <cell r="H27">
            <v>0</v>
          </cell>
          <cell r="I27">
            <v>233611.23060000001</v>
          </cell>
        </row>
        <row r="28">
          <cell r="A28" t="str">
            <v>Instalaciones</v>
          </cell>
          <cell r="B28">
            <v>2</v>
          </cell>
          <cell r="C28" t="str">
            <v>Oficial</v>
          </cell>
          <cell r="D28" t="str">
            <v>+</v>
          </cell>
          <cell r="E28">
            <v>2</v>
          </cell>
          <cell r="F28" t="str">
            <v>Ayudante</v>
          </cell>
          <cell r="G28">
            <v>253687</v>
          </cell>
          <cell r="H28">
            <v>0</v>
          </cell>
          <cell r="I28">
            <v>253687.08420000001</v>
          </cell>
        </row>
        <row r="29">
          <cell r="A29" t="str">
            <v>Cuadrilla 1 - 4</v>
          </cell>
          <cell r="B29">
            <v>1</v>
          </cell>
          <cell r="C29" t="str">
            <v>Oficial</v>
          </cell>
          <cell r="D29" t="str">
            <v>+</v>
          </cell>
          <cell r="E29">
            <v>4</v>
          </cell>
          <cell r="F29" t="str">
            <v>Ayudante</v>
          </cell>
          <cell r="G29">
            <v>313086</v>
          </cell>
          <cell r="H29">
            <v>0</v>
          </cell>
          <cell r="I29">
            <v>313085.53619999997</v>
          </cell>
        </row>
        <row r="30">
          <cell r="A30" t="str">
            <v>Cuadrilla 1 - 1</v>
          </cell>
          <cell r="B30">
            <v>1</v>
          </cell>
          <cell r="C30" t="str">
            <v>Oficial</v>
          </cell>
          <cell r="D30" t="str">
            <v>+</v>
          </cell>
          <cell r="E30">
            <v>1</v>
          </cell>
          <cell r="F30" t="str">
            <v>Ayudante</v>
          </cell>
          <cell r="G30">
            <v>138375</v>
          </cell>
          <cell r="H30">
            <v>0</v>
          </cell>
          <cell r="I30">
            <v>138374.7732</v>
          </cell>
        </row>
        <row r="31">
          <cell r="A31" t="str">
            <v>Cuadrilla 1 - 3</v>
          </cell>
          <cell r="B31">
            <v>1</v>
          </cell>
          <cell r="C31" t="str">
            <v>Oficial</v>
          </cell>
          <cell r="D31" t="str">
            <v>+</v>
          </cell>
          <cell r="E31">
            <v>3</v>
          </cell>
          <cell r="F31" t="str">
            <v>Ayudante</v>
          </cell>
          <cell r="G31">
            <v>212374</v>
          </cell>
          <cell r="H31">
            <v>0</v>
          </cell>
          <cell r="I31">
            <v>212373.84599999999</v>
          </cell>
        </row>
        <row r="32">
          <cell r="A32" t="str">
            <v>Cuadrilla 1 - 6</v>
          </cell>
          <cell r="B32">
            <v>1</v>
          </cell>
          <cell r="C32" t="str">
            <v>Oficial</v>
          </cell>
          <cell r="D32" t="str">
            <v>+</v>
          </cell>
          <cell r="E32">
            <v>6</v>
          </cell>
          <cell r="F32" t="str">
            <v>Ayudante</v>
          </cell>
          <cell r="G32">
            <v>357966</v>
          </cell>
          <cell r="H32">
            <v>0</v>
          </cell>
          <cell r="I32">
            <v>357966.14850000001</v>
          </cell>
        </row>
        <row r="33">
          <cell r="A33" t="str">
            <v>Subcontrato Hidraúlico y Sanitario</v>
          </cell>
          <cell r="B33">
            <v>1</v>
          </cell>
          <cell r="C33" t="str">
            <v>Oficial</v>
          </cell>
          <cell r="D33" t="str">
            <v>+</v>
          </cell>
          <cell r="E33">
            <v>1</v>
          </cell>
          <cell r="F33" t="str">
            <v>Ayudante</v>
          </cell>
          <cell r="G33">
            <v>126844</v>
          </cell>
          <cell r="H33">
            <v>0</v>
          </cell>
          <cell r="I33">
            <v>126843.54210000001</v>
          </cell>
        </row>
        <row r="34">
          <cell r="A34" t="str">
            <v>Subcontrato Carpinteria metálica</v>
          </cell>
          <cell r="B34">
            <v>1</v>
          </cell>
          <cell r="C34" t="str">
            <v>Oficial</v>
          </cell>
          <cell r="D34" t="str">
            <v>+</v>
          </cell>
          <cell r="E34">
            <v>1</v>
          </cell>
          <cell r="F34" t="str">
            <v>Ayudante</v>
          </cell>
          <cell r="G34">
            <v>138374.7732</v>
          </cell>
          <cell r="H34">
            <v>0</v>
          </cell>
          <cell r="I34">
            <v>132609.15764999998</v>
          </cell>
        </row>
        <row r="35">
          <cell r="A35" t="str">
            <v>Subcontrato Eléctrico</v>
          </cell>
          <cell r="B35">
            <v>1</v>
          </cell>
          <cell r="C35" t="str">
            <v xml:space="preserve">Oficial </v>
          </cell>
          <cell r="D35" t="str">
            <v>+</v>
          </cell>
          <cell r="E35">
            <v>1</v>
          </cell>
          <cell r="F35" t="str">
            <v>Ayudante</v>
          </cell>
          <cell r="G35">
            <v>164896.60472999999</v>
          </cell>
          <cell r="H35">
            <v>0</v>
          </cell>
          <cell r="I35">
            <v>164896.60472999999</v>
          </cell>
        </row>
        <row r="36">
          <cell r="A36" t="str">
            <v>Carpintería</v>
          </cell>
          <cell r="B36">
            <v>1</v>
          </cell>
          <cell r="C36" t="str">
            <v>Oficial</v>
          </cell>
          <cell r="D36" t="str">
            <v>+</v>
          </cell>
          <cell r="E36">
            <v>2</v>
          </cell>
          <cell r="F36" t="str">
            <v>Ayudante</v>
          </cell>
          <cell r="G36">
            <v>196612</v>
          </cell>
          <cell r="H36">
            <v>0</v>
          </cell>
          <cell r="I36">
            <v>196611.6942</v>
          </cell>
        </row>
        <row r="37">
          <cell r="A37" t="str">
            <v>Pintura</v>
          </cell>
          <cell r="B37">
            <v>2</v>
          </cell>
          <cell r="C37" t="str">
            <v>Oficial</v>
          </cell>
          <cell r="D37" t="str">
            <v>+</v>
          </cell>
          <cell r="E37">
            <v>1</v>
          </cell>
          <cell r="F37" t="str">
            <v>Ayudante</v>
          </cell>
          <cell r="G37">
            <v>209408</v>
          </cell>
          <cell r="H37">
            <v>0</v>
          </cell>
          <cell r="I37">
            <v>209407.93267499999</v>
          </cell>
        </row>
        <row r="38">
          <cell r="A38" t="str">
            <v>Mampostería</v>
          </cell>
          <cell r="B38">
            <v>2</v>
          </cell>
          <cell r="C38" t="str">
            <v>Oficial</v>
          </cell>
          <cell r="D38" t="str">
            <v>+</v>
          </cell>
          <cell r="E38">
            <v>1</v>
          </cell>
          <cell r="F38" t="str">
            <v>Ayudante</v>
          </cell>
          <cell r="G38">
            <v>182094</v>
          </cell>
          <cell r="H38">
            <v>0</v>
          </cell>
          <cell r="I38">
            <v>182093.85450000002</v>
          </cell>
        </row>
        <row r="39">
          <cell r="A39" t="str">
            <v>Vías</v>
          </cell>
          <cell r="B39">
            <v>3</v>
          </cell>
          <cell r="C39" t="str">
            <v>Oficial</v>
          </cell>
          <cell r="D39" t="str">
            <v>+</v>
          </cell>
          <cell r="E39">
            <v>4</v>
          </cell>
          <cell r="F39" t="str">
            <v>Ayudante</v>
          </cell>
          <cell r="G39">
            <v>453638</v>
          </cell>
          <cell r="H39">
            <v>0</v>
          </cell>
          <cell r="I39">
            <v>453637.85557499994</v>
          </cell>
        </row>
      </sheetData>
      <sheetData sheetId="12">
        <row r="11">
          <cell r="A11" t="str">
            <v>Cemento</v>
          </cell>
        </row>
        <row r="12">
          <cell r="A12" t="str">
            <v>Hierro 60.000</v>
          </cell>
        </row>
        <row r="13">
          <cell r="A13" t="str">
            <v>Arena p/ Mortero</v>
          </cell>
        </row>
        <row r="14">
          <cell r="A14" t="str">
            <v>Arena p/ Concreto</v>
          </cell>
        </row>
        <row r="15">
          <cell r="A15" t="str">
            <v>Gravilla</v>
          </cell>
        </row>
        <row r="16">
          <cell r="A16" t="str">
            <v xml:space="preserve">Caja de Inspeccion 60 x 60 u </v>
          </cell>
        </row>
        <row r="17">
          <cell r="A17" t="str">
            <v>Viga de Cimentacion - APU.</v>
          </cell>
        </row>
        <row r="18">
          <cell r="A18" t="str">
            <v>Viga Aerea - APU.</v>
          </cell>
        </row>
        <row r="19">
          <cell r="A19" t="str">
            <v>Piso (enchape aulas-) APU.</v>
          </cell>
        </row>
        <row r="20">
          <cell r="A20" t="str">
            <v>Enchape Pared Baños - APU.</v>
          </cell>
        </row>
        <row r="21">
          <cell r="A21" t="str">
            <v>Aparato Sanitario - APU.</v>
          </cell>
        </row>
        <row r="22">
          <cell r="A22" t="str">
            <v>Lampara Fluorecente - APU.</v>
          </cell>
        </row>
        <row r="23">
          <cell r="A23" t="str">
            <v>Mano de Obra Oficial.</v>
          </cell>
        </row>
        <row r="24">
          <cell r="A24" t="str">
            <v>Mano de Obra Ayudante.</v>
          </cell>
        </row>
        <row r="25">
          <cell r="A25" t="str">
            <v>Agua</v>
          </cell>
        </row>
        <row r="26">
          <cell r="A26" t="str">
            <v>Abrazadera metálica</v>
          </cell>
        </row>
        <row r="27">
          <cell r="A27" t="str">
            <v>Abrazadera metálica 1"</v>
          </cell>
        </row>
        <row r="28">
          <cell r="A28" t="str">
            <v>Abrazadera metálica 1 1/4"</v>
          </cell>
        </row>
        <row r="29">
          <cell r="A29" t="str">
            <v>Abrazadera metálica 1 1/2"</v>
          </cell>
        </row>
        <row r="30">
          <cell r="A30" t="str">
            <v>Abrazadera metálica 2"</v>
          </cell>
        </row>
        <row r="31">
          <cell r="A31" t="str">
            <v>Ad.Terminal cond.1"</v>
          </cell>
        </row>
        <row r="32">
          <cell r="A32" t="str">
            <v>Ad.Terminal cond.3/4"</v>
          </cell>
        </row>
        <row r="33">
          <cell r="A33" t="str">
            <v>Ad.Terminal cond.1/2"</v>
          </cell>
        </row>
        <row r="34">
          <cell r="A34" t="str">
            <v>Adoquín peatonal Santa Fe</v>
          </cell>
        </row>
        <row r="35">
          <cell r="A35" t="str">
            <v>Adoquin gress</v>
          </cell>
        </row>
        <row r="36">
          <cell r="A36" t="str">
            <v>Accesorios PVC-P 2"</v>
          </cell>
        </row>
        <row r="37">
          <cell r="A37" t="str">
            <v>Accesorios PVC-P 1 1/2"</v>
          </cell>
        </row>
        <row r="38">
          <cell r="A38" t="str">
            <v>Accesorios PVC-P 1 1/4"</v>
          </cell>
        </row>
        <row r="39">
          <cell r="A39" t="str">
            <v>Accesorios PVC-P 1"</v>
          </cell>
        </row>
        <row r="40">
          <cell r="A40" t="str">
            <v>Accesorios PVC-P 3/4"</v>
          </cell>
        </row>
        <row r="41">
          <cell r="A41" t="str">
            <v>Accesorios PVC-P 1/2"</v>
          </cell>
        </row>
        <row r="42">
          <cell r="A42" t="str">
            <v>Accesorios - Codo de 90° 4"</v>
          </cell>
        </row>
        <row r="43">
          <cell r="A43" t="str">
            <v>Accesorios - Codo de 90° 3"</v>
          </cell>
        </row>
        <row r="44">
          <cell r="A44" t="str">
            <v>Accesorios - Codo de 90° 2"</v>
          </cell>
        </row>
        <row r="45">
          <cell r="A45" t="str">
            <v>Accesorios - Y de 4"</v>
          </cell>
        </row>
        <row r="46">
          <cell r="A46" t="str">
            <v>Accesorios - Y de 3"</v>
          </cell>
        </row>
        <row r="47">
          <cell r="A47" t="str">
            <v xml:space="preserve">Acero 60,000 p.s.i. </v>
          </cell>
        </row>
        <row r="48">
          <cell r="A48" t="str">
            <v>Acero 37,000 p.s.i.</v>
          </cell>
        </row>
        <row r="49">
          <cell r="A49" t="str">
            <v>Acero de refuerzo 60000 PSI</v>
          </cell>
        </row>
        <row r="50">
          <cell r="A50" t="str">
            <v>Acero figurado 60,000 p.s.i. 1/2"</v>
          </cell>
        </row>
        <row r="51">
          <cell r="A51" t="str">
            <v xml:space="preserve">Acero figurado 34,000 p.s.i. </v>
          </cell>
        </row>
        <row r="52">
          <cell r="A52" t="str">
            <v>A.C.P.M.</v>
          </cell>
        </row>
        <row r="53">
          <cell r="A53" t="str">
            <v>Adaptador conduit de 1/2"</v>
          </cell>
        </row>
        <row r="54">
          <cell r="A54" t="str">
            <v>Adaptador macho PVC de 1/2"</v>
          </cell>
        </row>
        <row r="55">
          <cell r="A55" t="str">
            <v>Adaptador macho PVC de 1"</v>
          </cell>
        </row>
        <row r="56">
          <cell r="A56" t="str">
            <v>Adaptador macho PVC de 2 plg</v>
          </cell>
        </row>
        <row r="57">
          <cell r="A57" t="str">
            <v>Agarraderas metálicas l=0.10</v>
          </cell>
        </row>
        <row r="58">
          <cell r="A58" t="str">
            <v>Aislador de carrete en porcelana</v>
          </cell>
        </row>
        <row r="59">
          <cell r="A59" t="str">
            <v>Alambre cobre THHN ·6 AWG</v>
          </cell>
        </row>
        <row r="60">
          <cell r="A60" t="str">
            <v>Alambre cobre THHN ·8 AWG</v>
          </cell>
        </row>
        <row r="61">
          <cell r="A61" t="str">
            <v>Alambre cobre THW 10 AWG</v>
          </cell>
        </row>
        <row r="62">
          <cell r="A62" t="str">
            <v>Alambre cobre THW 12 AWG</v>
          </cell>
        </row>
        <row r="63">
          <cell r="A63" t="str">
            <v>Alambre cobre THW 14 AWG</v>
          </cell>
        </row>
        <row r="64">
          <cell r="A64" t="str">
            <v>Alambre de cobre 12 THHN</v>
          </cell>
        </row>
        <row r="65">
          <cell r="A65" t="str">
            <v>Alambre Cu desnudo AWG 10</v>
          </cell>
        </row>
        <row r="66">
          <cell r="A66" t="str">
            <v>Alambre de cobre 12 AWG desnudo</v>
          </cell>
        </row>
        <row r="67">
          <cell r="A67" t="str">
            <v>Alambre Cu desnudo AWG 14 x kg</v>
          </cell>
        </row>
        <row r="68">
          <cell r="A68" t="str">
            <v>Alambre Cu desnudo AWG 14 x ML</v>
          </cell>
        </row>
        <row r="69">
          <cell r="A69" t="str">
            <v>Alambre negro Cal. 18</v>
          </cell>
        </row>
        <row r="70">
          <cell r="A70" t="str">
            <v>Alambre Teléfono 2x22 estañado</v>
          </cell>
        </row>
        <row r="71">
          <cell r="A71" t="str">
            <v>Alambre Teléfono 2x22 trenzado</v>
          </cell>
        </row>
        <row r="72">
          <cell r="A72" t="str">
            <v>Alquiler Campamento 20 a 60 M2</v>
          </cell>
        </row>
        <row r="73">
          <cell r="A73" t="str">
            <v>Alumol Sika</v>
          </cell>
        </row>
        <row r="74">
          <cell r="A74" t="str">
            <v>Anclajes con resina epoxica</v>
          </cell>
        </row>
        <row r="75">
          <cell r="A75" t="str">
            <v>Angulo 3/4 x 1/8</v>
          </cell>
        </row>
        <row r="76">
          <cell r="A76" t="str">
            <v>Angulo 1" x 1" x 3/16"</v>
          </cell>
        </row>
        <row r="77">
          <cell r="A77" t="str">
            <v>Anticorrosivo rojo claro PHLC</v>
          </cell>
        </row>
        <row r="78">
          <cell r="A78" t="str">
            <v>Arbol especie local de 1,80 a 2,00 mts</v>
          </cell>
        </row>
        <row r="79">
          <cell r="A79" t="str">
            <v>Arena de río</v>
          </cell>
        </row>
        <row r="80">
          <cell r="A80" t="str">
            <v>Arena Blanca</v>
          </cell>
        </row>
        <row r="81">
          <cell r="A81" t="str">
            <v>Arena de peña</v>
          </cell>
        </row>
        <row r="82">
          <cell r="A82" t="str">
            <v xml:space="preserve">Arena fina </v>
          </cell>
        </row>
        <row r="83">
          <cell r="A83" t="str">
            <v>Arena lavada de pozo</v>
          </cell>
        </row>
        <row r="84">
          <cell r="A84" t="str">
            <v xml:space="preserve">Arena lavada blanca </v>
          </cell>
        </row>
        <row r="85">
          <cell r="A85" t="str">
            <v>Arena de río (viaje 5 m3)</v>
          </cell>
        </row>
        <row r="86">
          <cell r="A86" t="str">
            <v>Automatico Industrial 3*40 A</v>
          </cell>
        </row>
        <row r="87">
          <cell r="A87" t="str">
            <v>Automatico Enchufable 1*20 A</v>
          </cell>
        </row>
        <row r="88">
          <cell r="A88" t="str">
            <v>Baldosin cerámico blanco 30 x 30</v>
          </cell>
        </row>
        <row r="89">
          <cell r="A89" t="str">
            <v>Baldosin cerámico cristanac corona 32,4 x 32,4</v>
          </cell>
        </row>
        <row r="90">
          <cell r="A90" t="str">
            <v>Baldosa cerámica pared de 20 x 20 blanca</v>
          </cell>
        </row>
        <row r="91">
          <cell r="A91" t="str">
            <v>Baldosin cerámico pared Valencia 20,5 x 30,5</v>
          </cell>
        </row>
        <row r="92">
          <cell r="A92" t="str">
            <v>Baldosin cerámico Italia (30,5 x 30,5)</v>
          </cell>
        </row>
        <row r="93">
          <cell r="A93" t="str">
            <v>Baldosa  (30 x 30) payande blanco</v>
          </cell>
        </row>
        <row r="94">
          <cell r="A94" t="str">
            <v>Balinera de acero 1/2"</v>
          </cell>
        </row>
        <row r="95">
          <cell r="A95" t="str">
            <v>Bajante PVC Trapezoidal tipo Amazonas</v>
          </cell>
        </row>
        <row r="96">
          <cell r="A96" t="str">
            <v>Barniz vitriflex</v>
          </cell>
        </row>
        <row r="97">
          <cell r="A97" t="str">
            <v>Barra  discapacitados Inox (juego)</v>
          </cell>
        </row>
        <row r="98">
          <cell r="A98" t="str">
            <v>Barra discapacitados 18" (46 cm) cromo grival</v>
          </cell>
        </row>
        <row r="99">
          <cell r="A99" t="str">
            <v>Barra discapacitados 30" (76 cm) cromo grival</v>
          </cell>
        </row>
        <row r="100">
          <cell r="A100" t="str">
            <v>Bisagra alum.Ext 2"</v>
          </cell>
        </row>
        <row r="101">
          <cell r="A101" t="str">
            <v>Bisagra alum.Ext 3"</v>
          </cell>
        </row>
        <row r="102">
          <cell r="A102" t="str">
            <v>Bisagra Metalisteria triple</v>
          </cell>
        </row>
        <row r="103">
          <cell r="A103" t="str">
            <v>Bloque muro LN-14N</v>
          </cell>
        </row>
        <row r="104">
          <cell r="A104" t="str">
            <v>Bloque en concreto para muros estructurales de 14x19x39</v>
          </cell>
        </row>
        <row r="105">
          <cell r="A105" t="str">
            <v>Bloque en concreto para muros estructurales de  19x19x39</v>
          </cell>
        </row>
        <row r="106">
          <cell r="A106" t="str">
            <v>Bloque en concreto para muros estructurales tipo piedra de e = 0,16 m</v>
          </cell>
        </row>
        <row r="107">
          <cell r="A107" t="str">
            <v>Bloque en concreto para muros estructurales de 12 x 19 x 39</v>
          </cell>
        </row>
        <row r="108">
          <cell r="A108" t="str">
            <v>Bloque No.4</v>
          </cell>
        </row>
        <row r="109">
          <cell r="A109" t="str">
            <v>Bloque No.5</v>
          </cell>
        </row>
        <row r="110">
          <cell r="A110" t="str">
            <v>Bloque calado sencillo 20 x 20</v>
          </cell>
        </row>
        <row r="111">
          <cell r="A111" t="str">
            <v>Bloque piedra 0.39x0.19x0.14 m</v>
          </cell>
        </row>
        <row r="112">
          <cell r="A112" t="str">
            <v>Bomba de 1/2 HP, 2" de salida, H=4.50</v>
          </cell>
        </row>
        <row r="113">
          <cell r="A113" t="str">
            <v>Botón timbre</v>
          </cell>
        </row>
        <row r="114">
          <cell r="A114" t="str">
            <v>Breaker enchufable unip.1 x 20 A</v>
          </cell>
        </row>
        <row r="115">
          <cell r="A115" t="str">
            <v>Breaker enchufable unip.2 x 20 A</v>
          </cell>
        </row>
        <row r="116">
          <cell r="A116" t="str">
            <v>Breaker enchufable unip.3 x 50 A</v>
          </cell>
        </row>
        <row r="117">
          <cell r="A117" t="str">
            <v>Breaker tipo individual de 3 x 50 A</v>
          </cell>
        </row>
        <row r="118">
          <cell r="A118" t="str">
            <v>Breaker industrial 3 x 100</v>
          </cell>
        </row>
        <row r="119">
          <cell r="A119" t="str">
            <v>Breaker de riel bipolar  2 x 100A</v>
          </cell>
        </row>
        <row r="120">
          <cell r="A120" t="str">
            <v>Buje roscado  3/4" x 1/2" PVC - Presión</v>
          </cell>
        </row>
        <row r="121">
          <cell r="A121" t="str">
            <v>Buje roscado  1" x 3/4"  PVC - Presión</v>
          </cell>
        </row>
        <row r="122">
          <cell r="A122" t="str">
            <v>Buje roscado  1" x 1 1/4"  PVC - Presión</v>
          </cell>
        </row>
        <row r="123">
          <cell r="A123" t="str">
            <v>Caballete Metálico</v>
          </cell>
        </row>
        <row r="124">
          <cell r="A124" t="str">
            <v>Cable Coaxial Para TV RG 59</v>
          </cell>
        </row>
        <row r="125">
          <cell r="A125" t="str">
            <v>Cable de cobre desnudo Nº 6 AWG</v>
          </cell>
        </row>
        <row r="126">
          <cell r="A126" t="str">
            <v>Cable cobre desn.AWG No.8</v>
          </cell>
        </row>
        <row r="127">
          <cell r="A127" t="str">
            <v>Cable de cobre THHN Nº 2</v>
          </cell>
        </row>
        <row r="128">
          <cell r="A128" t="str">
            <v>Cable de cobre THHN Nº 4</v>
          </cell>
        </row>
        <row r="129">
          <cell r="A129" t="str">
            <v>Cable de cobre THHN Nº 6</v>
          </cell>
        </row>
        <row r="130">
          <cell r="A130" t="str">
            <v>Cable de cobre THHN Nº 8</v>
          </cell>
        </row>
        <row r="131">
          <cell r="A131" t="str">
            <v>Cable de cobre THHN Nº 10</v>
          </cell>
        </row>
        <row r="132">
          <cell r="A132" t="str">
            <v>Cable de cobre THW  2 x 8 + 1 x 8 Antifraude</v>
          </cell>
        </row>
        <row r="133">
          <cell r="A133" t="str">
            <v>Cable de cobre THW 8 AWG</v>
          </cell>
        </row>
        <row r="134">
          <cell r="A134" t="str">
            <v>Cable de cobre THW Nº 4AWG</v>
          </cell>
        </row>
        <row r="135">
          <cell r="A135" t="str">
            <v>Cable de cobre THW Nº 6 AWG</v>
          </cell>
        </row>
        <row r="136">
          <cell r="A136" t="str">
            <v>Cable de cobre THW 10 AWG</v>
          </cell>
        </row>
        <row r="137">
          <cell r="A137" t="str">
            <v>Cable de cobre THW 12 AWG</v>
          </cell>
        </row>
        <row r="138">
          <cell r="A138" t="str">
            <v xml:space="preserve">Cable de cobre THHN 14 </v>
          </cell>
        </row>
        <row r="139">
          <cell r="A139" t="str">
            <v>Cable de cobre desnudo Nº 4 AWG</v>
          </cell>
        </row>
        <row r="140">
          <cell r="A140" t="str">
            <v>Cable de cobre encauchetado 3 x 10</v>
          </cell>
        </row>
        <row r="141">
          <cell r="A141" t="str">
            <v>Cable de cobre encauchetado 3 x 12</v>
          </cell>
        </row>
        <row r="142">
          <cell r="A142" t="str">
            <v>Cable teléfonos 50 pares</v>
          </cell>
        </row>
        <row r="143">
          <cell r="A143" t="str">
            <v>Cable teléfonos 40 pares</v>
          </cell>
        </row>
        <row r="144">
          <cell r="A144" t="str">
            <v>Cable teléfonos 20 pares</v>
          </cell>
        </row>
        <row r="145">
          <cell r="A145" t="str">
            <v>Cable teléfonos 10 pares</v>
          </cell>
        </row>
        <row r="146">
          <cell r="A146" t="str">
            <v>Cable teléfonos 4 pares</v>
          </cell>
        </row>
        <row r="147">
          <cell r="A147" t="str">
            <v>Cable teléfonos 2 pares</v>
          </cell>
        </row>
        <row r="148">
          <cell r="A148" t="str">
            <v>Cadena Galvanizada 3/8"</v>
          </cell>
        </row>
        <row r="149">
          <cell r="A149" t="str">
            <v>Caja tapa registro europa de 15 x 15 blanca</v>
          </cell>
        </row>
        <row r="150">
          <cell r="A150" t="str">
            <v>Caja 4 x 4 met.Deko AK 2V</v>
          </cell>
        </row>
        <row r="151">
          <cell r="A151" t="str">
            <v>Caja de 40 x 40 mamposteria</v>
          </cell>
        </row>
        <row r="152">
          <cell r="A152" t="str">
            <v>Caja de 60 x 60 mamposteria</v>
          </cell>
        </row>
        <row r="153">
          <cell r="A153" t="str">
            <v>Caja de 60 x 60 x 12 cm</v>
          </cell>
        </row>
        <row r="154">
          <cell r="A154" t="str">
            <v>Caja metálica de 15 x 15</v>
          </cell>
        </row>
        <row r="155">
          <cell r="A155" t="str">
            <v>Caja monofás.3 circ.con barraje adic.para tierra</v>
          </cell>
        </row>
        <row r="156">
          <cell r="A156" t="str">
            <v>Caja monofásica 4 circuitos</v>
          </cell>
        </row>
        <row r="157">
          <cell r="A157" t="str">
            <v>Caja monofásica 2 circuitos</v>
          </cell>
        </row>
        <row r="158">
          <cell r="A158" t="str">
            <v>Caja doble Conduit</v>
          </cell>
        </row>
        <row r="159">
          <cell r="A159" t="str">
            <v>Caja Octogonal</v>
          </cell>
        </row>
        <row r="160">
          <cell r="A160" t="str">
            <v>Caja 5800</v>
          </cell>
        </row>
        <row r="161">
          <cell r="A161" t="str">
            <v>Caja cuadrada 2400</v>
          </cell>
        </row>
        <row r="162">
          <cell r="A162" t="str">
            <v>Caja sencilla Conduit</v>
          </cell>
        </row>
        <row r="163">
          <cell r="A163" t="str">
            <v>Caja trifásica 6 circuitos</v>
          </cell>
        </row>
        <row r="164">
          <cell r="A164" t="str">
            <v>Caja trifásica 18 circuitos</v>
          </cell>
        </row>
        <row r="165">
          <cell r="A165" t="str">
            <v>Caja para medidor con espacio interruptor</v>
          </cell>
        </row>
        <row r="166">
          <cell r="A166" t="str">
            <v>Caja Monofásica 4 circuitos</v>
          </cell>
        </row>
        <row r="167">
          <cell r="A167" t="str">
            <v>Caja monofásica 2 circuitos</v>
          </cell>
        </row>
        <row r="168">
          <cell r="A168" t="str">
            <v>Canal PVC  Tipo Amazonas</v>
          </cell>
        </row>
        <row r="169">
          <cell r="A169" t="str">
            <v>Canaleta .8  L=2.40</v>
          </cell>
        </row>
        <row r="170">
          <cell r="A170" t="str">
            <v>Canaleta Metal C/Divis.10 x 4</v>
          </cell>
        </row>
        <row r="171">
          <cell r="A171" t="str">
            <v>Capacete de 1"</v>
          </cell>
        </row>
        <row r="172">
          <cell r="A172" t="str">
            <v xml:space="preserve">Caseton de guadua </v>
          </cell>
        </row>
        <row r="173">
          <cell r="A173" t="str">
            <v xml:space="preserve">Cemento gris </v>
          </cell>
        </row>
        <row r="174">
          <cell r="A174" t="str">
            <v xml:space="preserve">Cemento blanco </v>
          </cell>
        </row>
        <row r="175">
          <cell r="A175" t="str">
            <v>Cerco ordinari de 3 m.</v>
          </cell>
        </row>
        <row r="176">
          <cell r="A176" t="str">
            <v>Cerradura Inafer C-998 Madera</v>
          </cell>
        </row>
        <row r="177">
          <cell r="A177" t="str">
            <v>Cerradura Shalage Ref A30D - terraza, Georgia</v>
          </cell>
        </row>
        <row r="178">
          <cell r="A178" t="str">
            <v>Cerradura Shalage Ref B362 Doble cilindro</v>
          </cell>
        </row>
        <row r="179">
          <cell r="A179" t="str">
            <v>Cerradura Schlage T.A. Econ./Gold</v>
          </cell>
        </row>
        <row r="180">
          <cell r="A180" t="str">
            <v>Cerradura Gato doble cerrojo/210400</v>
          </cell>
        </row>
        <row r="181">
          <cell r="A181" t="str">
            <v>Cerradura YALE 170 1/4</v>
          </cell>
        </row>
        <row r="182">
          <cell r="A182" t="str">
            <v>Cerradura de amnija accent schlage</v>
          </cell>
        </row>
        <row r="183">
          <cell r="A183" t="str">
            <v>Cerradura de alcoba en poma metálica</v>
          </cell>
        </row>
        <row r="184">
          <cell r="A184" t="str">
            <v>Cerradura puerta discapacitados 63 AA - F30 B A &amp; A</v>
          </cell>
        </row>
        <row r="185">
          <cell r="A185" t="str">
            <v>Chazo p/tornillo 1/8" x 1 1/4</v>
          </cell>
        </row>
        <row r="186">
          <cell r="A186" t="str">
            <v>Cheque red white roscado de   1/2"; incluye accesorios</v>
          </cell>
        </row>
        <row r="187">
          <cell r="A187" t="str">
            <v>Cheque red white roscado  3/4"; incluye accesorios</v>
          </cell>
        </row>
        <row r="188">
          <cell r="A188" t="str">
            <v>Cheque red white roscado de 1"; incluye accesorios</v>
          </cell>
        </row>
        <row r="189">
          <cell r="A189" t="str">
            <v>Valvula - Cheque Hidro 1/2"</v>
          </cell>
        </row>
        <row r="190">
          <cell r="A190" t="str">
            <v>Valvula - Cheque Hidro 3/4"</v>
          </cell>
        </row>
        <row r="191">
          <cell r="A191" t="str">
            <v>Valvula - Cheque Hidro 1"</v>
          </cell>
        </row>
        <row r="192">
          <cell r="A192" t="str">
            <v>Valvula - Cheque cortina HICC Helbert  1/2"</v>
          </cell>
        </row>
        <row r="193">
          <cell r="A193" t="str">
            <v>Valvula - Cheque cortina HICC Helbert  1 1/4" ; incluye accesorios</v>
          </cell>
        </row>
        <row r="194">
          <cell r="A194" t="str">
            <v>Valvula - Cheque cortina HICC Helbert  1 1/2" ; incluye accesorios</v>
          </cell>
        </row>
        <row r="195">
          <cell r="A195" t="str">
            <v>Valvula - Cheque cortina HICC Helbert  2"</v>
          </cell>
        </row>
        <row r="196">
          <cell r="A196" t="str">
            <v>Valvula - Cheque cortina HICC Helbert   3" ; incluye accesorios</v>
          </cell>
        </row>
        <row r="197">
          <cell r="A197" t="str">
            <v>Cinta Aislante</v>
          </cell>
        </row>
        <row r="198">
          <cell r="A198" t="str">
            <v>Codo de Bajante 45º Amazonas</v>
          </cell>
        </row>
        <row r="199">
          <cell r="A199" t="str">
            <v>Codo 90º 1/4 CxC 3"</v>
          </cell>
        </row>
        <row r="200">
          <cell r="A200" t="str">
            <v>Codo 90º 1/4 CxC 4"</v>
          </cell>
        </row>
        <row r="201">
          <cell r="A201" t="str">
            <v>Codo 90º Pres.PVC 2"</v>
          </cell>
        </row>
        <row r="202">
          <cell r="A202" t="str">
            <v>Codo 90º Pres.PVC 1"</v>
          </cell>
        </row>
        <row r="203">
          <cell r="A203" t="str">
            <v>Codo 90º Pres.PVC 1/2"</v>
          </cell>
        </row>
        <row r="204">
          <cell r="A204" t="str">
            <v>Codo 90º Pres.PVC 3/4"</v>
          </cell>
        </row>
        <row r="205">
          <cell r="A205" t="str">
            <v>Codo 90º Pres.PVC 1 1/2"</v>
          </cell>
        </row>
        <row r="206">
          <cell r="A206" t="str">
            <v>Codo H.G: 1/2"</v>
          </cell>
        </row>
        <row r="207">
          <cell r="A207" t="str">
            <v>Codo PVC-P 3/4"</v>
          </cell>
        </row>
        <row r="208">
          <cell r="A208" t="str">
            <v>Codo PVC-P 1/2"</v>
          </cell>
        </row>
        <row r="209">
          <cell r="A209" t="str">
            <v>Codo PVC-S  22,5º</v>
          </cell>
        </row>
        <row r="210">
          <cell r="A210" t="str">
            <v>Codo 90º  CxC Sanitario 2"</v>
          </cell>
        </row>
        <row r="211">
          <cell r="A211" t="str">
            <v>Codo 90º  CxC Sanitario 3"</v>
          </cell>
        </row>
        <row r="212">
          <cell r="A212" t="str">
            <v>Codo 90º  CxC Sanitario 4"</v>
          </cell>
        </row>
        <row r="213">
          <cell r="A213" t="str">
            <v>Concreto de 2,000 p.s.i.</v>
          </cell>
        </row>
        <row r="214">
          <cell r="A214" t="str">
            <v>Concreto de 2,500 p.s.i.</v>
          </cell>
        </row>
        <row r="215">
          <cell r="A215" t="str">
            <v>Concreto de 3,000 p.s.i.</v>
          </cell>
        </row>
        <row r="216">
          <cell r="A216" t="str">
            <v>Conector resorte rojo</v>
          </cell>
        </row>
        <row r="217">
          <cell r="A217" t="str">
            <v>Conector para varilla cooper weld</v>
          </cell>
        </row>
        <row r="218">
          <cell r="A218" t="str">
            <v>Correa Z HR 305 x 80 Cal. 14 Long.6 m.</v>
          </cell>
        </row>
        <row r="219">
          <cell r="A219" t="str">
            <v>Cortina enrrollableBlackout</v>
          </cell>
        </row>
        <row r="220">
          <cell r="A220" t="str">
            <v>Cerco ordinario 3M</v>
          </cell>
        </row>
        <row r="221">
          <cell r="A221" t="str">
            <v>Curva galvanizada de 1"</v>
          </cell>
        </row>
        <row r="222">
          <cell r="A222" t="str">
            <v>Desperdicio acero 3%</v>
          </cell>
        </row>
        <row r="223">
          <cell r="A223" t="str">
            <v>Detergentes, ácidos</v>
          </cell>
        </row>
        <row r="224">
          <cell r="A224" t="str">
            <v>Enchape de mesón en madera Cedro</v>
          </cell>
        </row>
        <row r="225">
          <cell r="A225" t="str">
            <v>Escuadra metálica para anclaje</v>
          </cell>
        </row>
        <row r="226">
          <cell r="A226" t="str">
            <v>Esfumado 20,5 x 20,5</v>
          </cell>
        </row>
        <row r="227">
          <cell r="A227" t="str">
            <v>Esmalte sobre reja</v>
          </cell>
        </row>
        <row r="228">
          <cell r="A228" t="str">
            <v>Esmalte mate supersintético</v>
          </cell>
        </row>
        <row r="229">
          <cell r="A229" t="str">
            <v>Esmalte sintético para señalización</v>
          </cell>
        </row>
        <row r="230">
          <cell r="A230" t="str">
            <v>Esmalte sintético Pintulux</v>
          </cell>
        </row>
        <row r="231">
          <cell r="A231" t="str">
            <v>Esmalte epoxico Epoxibler 2 componentes</v>
          </cell>
        </row>
        <row r="232">
          <cell r="A232" t="str">
            <v xml:space="preserve">Estuco </v>
          </cell>
        </row>
        <row r="233">
          <cell r="A233" t="str">
            <v>Espejo biselado de 4 mm</v>
          </cell>
        </row>
        <row r="234">
          <cell r="A234" t="str">
            <v>Disolvente Thinner</v>
          </cell>
        </row>
        <row r="235">
          <cell r="A235" t="str">
            <v>Dispensador para Jabón liquido Acero Inox</v>
          </cell>
        </row>
        <row r="236">
          <cell r="A236" t="str">
            <v>Dispensador para papel higienico Jumbo linea clasica blanco</v>
          </cell>
        </row>
        <row r="237">
          <cell r="A237" t="str">
            <v>Ducha Galaxia sencilla</v>
          </cell>
        </row>
        <row r="238">
          <cell r="A238" t="str">
            <v>Durmiente abarco 4M</v>
          </cell>
        </row>
        <row r="239">
          <cell r="A239" t="str">
            <v>Durmiente ordinario 3 m</v>
          </cell>
        </row>
        <row r="240">
          <cell r="A240" t="str">
            <v>Duropiso</v>
          </cell>
        </row>
        <row r="241">
          <cell r="A241" t="str">
            <v>Gancho teja eternit</v>
          </cell>
        </row>
        <row r="242">
          <cell r="A242" t="str">
            <v>Gancho Tensor GalvanizadoTipo comercial 5/16 x 5"</v>
          </cell>
        </row>
        <row r="243">
          <cell r="A243" t="str">
            <v xml:space="preserve">Gancho galvanizado con platina </v>
          </cell>
        </row>
        <row r="244">
          <cell r="A244" t="str">
            <v>Gravilla de rio (viaje 5 m3)</v>
          </cell>
        </row>
        <row r="245">
          <cell r="A245" t="str">
            <v>Granito Pulido para mesones</v>
          </cell>
        </row>
        <row r="246">
          <cell r="A246" t="str">
            <v>Granito No.3</v>
          </cell>
        </row>
        <row r="247">
          <cell r="A247" t="str">
            <v>Gravilla mona Nº 2</v>
          </cell>
        </row>
        <row r="248">
          <cell r="A248" t="str">
            <v>Guaya 1/8"</v>
          </cell>
        </row>
        <row r="249">
          <cell r="A249" t="str">
            <v>Formaleta cedro macho</v>
          </cell>
        </row>
        <row r="250">
          <cell r="A250" t="str">
            <v>Flotador 3/4 plg - bronce</v>
          </cell>
        </row>
        <row r="251">
          <cell r="A251" t="str">
            <v>Flotador mecánico 1" Incluye accesorios</v>
          </cell>
        </row>
        <row r="252">
          <cell r="A252" t="str">
            <v>Falleva con portacandado</v>
          </cell>
        </row>
        <row r="253">
          <cell r="A253" t="str">
            <v xml:space="preserve">Falleva  </v>
          </cell>
        </row>
        <row r="254">
          <cell r="A254" t="str">
            <v>Formica</v>
          </cell>
        </row>
        <row r="255">
          <cell r="A255" t="str">
            <v>Guardaescoba granito  7 X 33</v>
          </cell>
        </row>
        <row r="256">
          <cell r="A256" t="str">
            <v>Guardaescoba granito pulido media caña; tipo alfa</v>
          </cell>
        </row>
        <row r="257">
          <cell r="A257" t="str">
            <v>Hidrosello Canal Amazonas</v>
          </cell>
        </row>
        <row r="258">
          <cell r="A258" t="str">
            <v>Interruptor doble</v>
          </cell>
        </row>
        <row r="259">
          <cell r="A259" t="str">
            <v xml:space="preserve">Interruptor sencillo </v>
          </cell>
        </row>
        <row r="260">
          <cell r="A260" t="str">
            <v>Interruptor Tipo industrial de 3 x 16/63 amp</v>
          </cell>
        </row>
        <row r="261">
          <cell r="A261" t="str">
            <v>Interruptor Tipo industrial de 3 x 75 amp ABB</v>
          </cell>
        </row>
        <row r="263">
          <cell r="A263" t="str">
            <v>Interruptor enchufable de 3 x 15 amp</v>
          </cell>
        </row>
        <row r="264">
          <cell r="A264" t="str">
            <v>Interruptor enchufable de 1 x 15 / 60 amp</v>
          </cell>
        </row>
        <row r="265">
          <cell r="A265" t="str">
            <v>Interruptor enchufable de 2 x 15 / 30 amp</v>
          </cell>
        </row>
        <row r="266">
          <cell r="A266" t="str">
            <v>Interruptor enchufable de 2 x 40 / 60 amp</v>
          </cell>
        </row>
        <row r="267">
          <cell r="A267" t="str">
            <v>Interruptor enchufable de 2 x 70 amp</v>
          </cell>
        </row>
        <row r="268">
          <cell r="A268" t="str">
            <v>Hebilla  Band it de 1/2"</v>
          </cell>
        </row>
        <row r="269">
          <cell r="A269" t="str">
            <v>Hierro cuadrado 9 mm</v>
          </cell>
        </row>
        <row r="270">
          <cell r="A270" t="str">
            <v>Hierro cuadrado 10,5 mm</v>
          </cell>
        </row>
        <row r="271">
          <cell r="A271" t="str">
            <v>Hierro cuadrado 12 mm</v>
          </cell>
        </row>
        <row r="272">
          <cell r="A272" t="str">
            <v>Hoja puerta triplex 0,81</v>
          </cell>
        </row>
        <row r="273">
          <cell r="A273" t="str">
            <v>Hoja puerta triplex 4mm.(2x1). Entamborada. Estructura ancho=0.10 m., espesor 4cm.</v>
          </cell>
        </row>
        <row r="274">
          <cell r="A274" t="str">
            <v>Interruptor Doble Lum.101C</v>
          </cell>
        </row>
        <row r="275">
          <cell r="A275" t="str">
            <v>Instalación Acometidad Sanitaria - Baños inc Mat.</v>
          </cell>
        </row>
        <row r="276">
          <cell r="A276" t="str">
            <v>Juego conx. Tanque</v>
          </cell>
        </row>
        <row r="277">
          <cell r="A277" t="str">
            <v>Ladrillo prensado Santa Fe</v>
          </cell>
        </row>
        <row r="278">
          <cell r="A278" t="str">
            <v>Ladrillo tolete recocido</v>
          </cell>
        </row>
        <row r="279">
          <cell r="A279" t="str">
            <v>Ladrillo tolete común</v>
          </cell>
        </row>
        <row r="280">
          <cell r="A280" t="str">
            <v>Ladrillo estructural</v>
          </cell>
        </row>
        <row r="281">
          <cell r="A281" t="str">
            <v>Ladrillo Tolete Fino</v>
          </cell>
        </row>
        <row r="282">
          <cell r="A282" t="str">
            <v>Ladrillo rejilla</v>
          </cell>
        </row>
        <row r="283">
          <cell r="A283" t="str">
            <v>Lamina Cold-Rolled Cal.16</v>
          </cell>
        </row>
        <row r="284">
          <cell r="A284" t="str">
            <v>Lamina Cold-Rolled Cal.18  1,22x2,44 m</v>
          </cell>
        </row>
        <row r="285">
          <cell r="A285" t="str">
            <v>Lamina Cold-Rolled Cal. 18 -M2</v>
          </cell>
        </row>
        <row r="286">
          <cell r="A286" t="str">
            <v>Lamina galvanizada cal.22</v>
          </cell>
        </row>
        <row r="287">
          <cell r="A287" t="str">
            <v>Lamina galvanizada cal. 18 1,22*2,44m</v>
          </cell>
        </row>
        <row r="288">
          <cell r="A288" t="str">
            <v xml:space="preserve">Lamina Metaldeck Cal 22 </v>
          </cell>
        </row>
        <row r="289">
          <cell r="A289" t="str">
            <v xml:space="preserve">Lamina Metaldeck Cal 18 </v>
          </cell>
        </row>
        <row r="290">
          <cell r="A290" t="str">
            <v>Lámpara fluorescente 2 x 32 - T 8</v>
          </cell>
        </row>
        <row r="291">
          <cell r="A291" t="str">
            <v>Lámpara fluorescente 2 x 32 tipo comercial</v>
          </cell>
        </row>
        <row r="292">
          <cell r="A292" t="str">
            <v xml:space="preserve">Lámpara Fluorescente 2 x 48" </v>
          </cell>
        </row>
        <row r="293">
          <cell r="A293" t="str">
            <v xml:space="preserve">Lámpara tipo tortuga </v>
          </cell>
        </row>
        <row r="294">
          <cell r="A294" t="str">
            <v>Lavadero de cemento 60 x 80</v>
          </cell>
        </row>
        <row r="295">
          <cell r="A295" t="str">
            <v>Lavamanos Acuacer</v>
          </cell>
        </row>
        <row r="296">
          <cell r="A296" t="str">
            <v>Lavamanos Acuacer, suministro e instalación</v>
          </cell>
        </row>
        <row r="297">
          <cell r="A297" t="str">
            <v>Lavaplatos galaxia</v>
          </cell>
        </row>
        <row r="298">
          <cell r="A298" t="str">
            <v>Llave terminal 1/2" - cromada , incluye adaptadores</v>
          </cell>
        </row>
        <row r="299">
          <cell r="A299" t="str">
            <v>Limpiador rem.PVC 760 gr</v>
          </cell>
        </row>
        <row r="300">
          <cell r="A300" t="str">
            <v>Lona Verde</v>
          </cell>
        </row>
        <row r="301">
          <cell r="A301" t="str">
            <v>Lubricante de silicona Canal y Bajante Amazonas</v>
          </cell>
        </row>
        <row r="302">
          <cell r="A302" t="str">
            <v>Mallas electrosoldadas M - 131</v>
          </cell>
        </row>
        <row r="303">
          <cell r="A303" t="str">
            <v>Meson Negro san Gil pulido</v>
          </cell>
        </row>
        <row r="304">
          <cell r="A304" t="str">
            <v>Malla Eslabonada galvanizada Cal 12 huecos de 2 x  2 plg</v>
          </cell>
        </row>
        <row r="305">
          <cell r="A305" t="str">
            <v>Malla electrosoldada D 5 x 5 mm y Separación 15 x 15 cm</v>
          </cell>
        </row>
        <row r="306">
          <cell r="A306" t="str">
            <v>Malla con vena de 2*50</v>
          </cell>
        </row>
        <row r="307">
          <cell r="A307" t="str">
            <v>Manija para ventana</v>
          </cell>
        </row>
        <row r="308">
          <cell r="A308" t="str">
            <v>Manto Asfaltico con foil de aluminio</v>
          </cell>
        </row>
        <row r="309">
          <cell r="A309" t="str">
            <v>Manto Sika felt</v>
          </cell>
        </row>
        <row r="310">
          <cell r="A310" t="str">
            <v>Emulsion asfaltica</v>
          </cell>
        </row>
        <row r="311">
          <cell r="A311" t="str">
            <v>Alumol</v>
          </cell>
        </row>
        <row r="312">
          <cell r="A312" t="str">
            <v>Marco puerta de seguridad Cal.18</v>
          </cell>
        </row>
        <row r="313">
          <cell r="A313" t="str">
            <v>Marco puerta lámina Cold rolled Cal 18</v>
          </cell>
        </row>
        <row r="314">
          <cell r="A314" t="str">
            <v>Marco ventana lámina Cold rolled Cal 18</v>
          </cell>
        </row>
        <row r="315">
          <cell r="A315" t="str">
            <v>Marco puerta lámina 1.00. Lám.Cal.18</v>
          </cell>
        </row>
        <row r="316">
          <cell r="A316" t="str">
            <v>Marco y tapa para caja de inspección de  0,30 x 0,30 mts</v>
          </cell>
        </row>
        <row r="317">
          <cell r="A317" t="str">
            <v>Marco y tapa para cámara de inspección CS275</v>
          </cell>
        </row>
        <row r="318">
          <cell r="A318" t="str">
            <v>Marco y tapa para cámara de inspección CS274</v>
          </cell>
        </row>
        <row r="319">
          <cell r="A319" t="str">
            <v>Marmolina</v>
          </cell>
        </row>
        <row r="320">
          <cell r="A320" t="str">
            <v>Medidor monofásico 20 - 100 amp, 120/240 v</v>
          </cell>
        </row>
        <row r="321">
          <cell r="A321" t="str">
            <v>Micropersianas Flexalum (a=1.74 x h=1.68)</v>
          </cell>
        </row>
        <row r="322">
          <cell r="A322" t="str">
            <v>Minirack de pared 37 x 52 x 51 cerrado, switch 8 puertos 10/100.</v>
          </cell>
        </row>
        <row r="323">
          <cell r="A323" t="str">
            <v>Mortero 1:3</v>
          </cell>
        </row>
        <row r="324">
          <cell r="A324" t="str">
            <v>Mortero 1:3 impermeabilizado</v>
          </cell>
        </row>
        <row r="325">
          <cell r="A325" t="str">
            <v>Mortero 1:4</v>
          </cell>
        </row>
        <row r="326">
          <cell r="A326" t="str">
            <v>Mortero 1:4 impermeabilizado</v>
          </cell>
        </row>
        <row r="327">
          <cell r="A327" t="str">
            <v>Mortero de pega 1:4 e=1,5 cm</v>
          </cell>
        </row>
        <row r="328">
          <cell r="A328" t="str">
            <v xml:space="preserve">Mortero de relleno 1:4 </v>
          </cell>
        </row>
        <row r="329">
          <cell r="A329" t="str">
            <v>Mortero 1:5</v>
          </cell>
        </row>
        <row r="330">
          <cell r="A330" t="str">
            <v>Mortero 1:7</v>
          </cell>
        </row>
        <row r="331">
          <cell r="A331" t="str">
            <v>MUEBLES ESPECIALES EN MADERA</v>
          </cell>
        </row>
        <row r="332">
          <cell r="A332" t="str">
            <v>Muebles individuales para cubículos. Estructura en flor morado, tabla triplex 4mm., cantos en cedro. Pintulaca caoba. Sistema de apoyo de los entrepaños en madera. Sistema de cierre cerradura tipo cajonera dorada, manijas plásticas. (A=0.60; L=0.85; h=1.0</v>
          </cell>
        </row>
        <row r="333">
          <cell r="A333" t="str">
            <v>Muebles individuales para cubículos. Estructura en flor morado, tabla triplex 4mm., cantos en cedro. Pintulaca caoba. Sistema de apoyo de los entrepaños en madera. Sistema de cierre cerradura tipo cajonera dorada, manijas plásticas. (A=0.76; L=1.02; h=1.0</v>
          </cell>
        </row>
        <row r="334">
          <cell r="A334" t="str">
            <v>Niple H.G. 1/2 " x 0,10 m</v>
          </cell>
        </row>
        <row r="336">
          <cell r="A336" t="str">
            <v>Niple H.G. 1/2 " x 0,20 m</v>
          </cell>
        </row>
        <row r="337">
          <cell r="A337" t="str">
            <v>DOTACIÓN MUEBLES AULAS</v>
          </cell>
        </row>
        <row r="338">
          <cell r="A338" t="str">
            <v>Una (1) mesa trapezoidal, con tres sillas según norma NTC 4731, clasifición clase 1.</v>
          </cell>
        </row>
        <row r="339">
          <cell r="A339" t="str">
            <v>Un (1) pupìtre con una (1)  silla, según norma NTC 4641, clasificación clase 3</v>
          </cell>
        </row>
        <row r="340">
          <cell r="A340" t="str">
            <v>Silla Universitaria Norma NTC 4734</v>
          </cell>
        </row>
        <row r="341">
          <cell r="A341" t="str">
            <v>Tablero blanco para escribir, con marcador de tinta seca borrable, de 2,40 x 1,20 m, Norma NTC 4726</v>
          </cell>
        </row>
        <row r="342">
          <cell r="A342" t="str">
            <v>Un (1) pupìtre con una (1)  silla, para instructores según norma NTC 4640</v>
          </cell>
        </row>
        <row r="343">
          <cell r="A343" t="str">
            <v>Un (1) pupìtre para instructores, según norma 4640</v>
          </cell>
        </row>
        <row r="344">
          <cell r="A344" t="str">
            <v>Una (1)  silla para instructores, según norma 4640</v>
          </cell>
        </row>
        <row r="345">
          <cell r="A345" t="str">
            <v>MUEBLES ESPECIALES METALICOS</v>
          </cell>
        </row>
        <row r="346">
          <cell r="A346" t="str">
            <v>Mesón acero inoxidable Cal.16. Dim.(0.60 x 0.85).</v>
          </cell>
        </row>
        <row r="347">
          <cell r="A347" t="str">
            <v>Mesón acero inoxidable Cal.16. Dim.(0.76 x 1.02).</v>
          </cell>
        </row>
        <row r="348">
          <cell r="A348" t="str">
            <v>Mesón acero inoxidable Cal.16. Dim.(1.30 x 4.15).</v>
          </cell>
        </row>
        <row r="349">
          <cell r="A349" t="str">
            <v>Mesón acero inoxidable Cal.16. Dim.(0.90 x 2.95).</v>
          </cell>
        </row>
        <row r="350">
          <cell r="A350" t="str">
            <v>Orinal Mediano institucional blanco  incluye griferia tradicional cromo Ref: 70320 o similar y accesorios</v>
          </cell>
        </row>
        <row r="351">
          <cell r="A351" t="str">
            <v>Paral de Madera 3m</v>
          </cell>
        </row>
        <row r="352">
          <cell r="A352" t="str">
            <v>Poceta Acero inoxidable Dim.(1.20 x 1.20)</v>
          </cell>
        </row>
        <row r="353">
          <cell r="A353" t="str">
            <v>Poceta Acero inoxidable Dim.(0.60 x 0.90)</v>
          </cell>
        </row>
        <row r="354">
          <cell r="A354" t="str">
            <v>Pabmeril pliego</v>
          </cell>
        </row>
        <row r="355">
          <cell r="A355" t="str">
            <v>Pegacor blanco</v>
          </cell>
        </row>
        <row r="356">
          <cell r="A356" t="str">
            <v>Percha galvanizada de 3 puestos</v>
          </cell>
        </row>
        <row r="357">
          <cell r="A357" t="str">
            <v>Percha galvanizada de 1 puesto</v>
          </cell>
        </row>
        <row r="358">
          <cell r="A358" t="str">
            <v>Perfil PAG C - 220 x 80 x 2,0 mm</v>
          </cell>
        </row>
        <row r="359">
          <cell r="A359" t="str">
            <v>Perfil PHR C - 220 x 80  2,5 mm</v>
          </cell>
        </row>
        <row r="360">
          <cell r="A360" t="str">
            <v>Perfil PHR C - 355 X 110 X 3mm</v>
          </cell>
        </row>
        <row r="361">
          <cell r="A361" t="str">
            <v>Perfil en aluminio 1/2" x 1/2"</v>
          </cell>
        </row>
        <row r="362">
          <cell r="A362" t="str">
            <v>Perfil para cubierta PHR C</v>
          </cell>
        </row>
        <row r="363">
          <cell r="A363" t="str">
            <v>Perfil PHR - PAG 160 X 60 - 1,5 MM</v>
          </cell>
        </row>
        <row r="364">
          <cell r="A364" t="str">
            <v>Perfil PHR 220x80 cal 14 2mmx6m</v>
          </cell>
        </row>
        <row r="365">
          <cell r="A365" t="str">
            <v>Perfil PHR 220x60x20 3mm</v>
          </cell>
        </row>
        <row r="366">
          <cell r="A366" t="str">
            <v>Perno 1/2" Alt.Vel..1 3/4"</v>
          </cell>
        </row>
        <row r="367">
          <cell r="A367" t="str">
            <v>Perno de expansión 3" x 3/8"</v>
          </cell>
        </row>
        <row r="368">
          <cell r="A368" t="str">
            <v>Perros de 1/8"</v>
          </cell>
        </row>
        <row r="369">
          <cell r="A369" t="str">
            <v>Piedra media zonga</v>
          </cell>
        </row>
        <row r="370">
          <cell r="A370" t="str">
            <v>Piedra Ciclopea, 4" a 15"</v>
          </cell>
        </row>
        <row r="371">
          <cell r="A371" t="str">
            <v>Pintura Koraza plastica</v>
          </cell>
        </row>
        <row r="372">
          <cell r="A372" t="str">
            <v xml:space="preserve">Pintura Wash Primer </v>
          </cell>
        </row>
        <row r="373">
          <cell r="A373" t="str">
            <v>Pirlan en bronce</v>
          </cell>
        </row>
        <row r="374">
          <cell r="A374" t="str">
            <v>Placa de identificación 2 x 1 cm</v>
          </cell>
        </row>
        <row r="375">
          <cell r="A375" t="str">
            <v>Planchón - cedro macho (.15 x .04 x 3)</v>
          </cell>
        </row>
        <row r="376">
          <cell r="A376" t="str">
            <v>Planchón ordinario 4 metros</v>
          </cell>
        </row>
        <row r="377">
          <cell r="A377" t="str">
            <v>Platina 3 x 3 x 1/4</v>
          </cell>
        </row>
        <row r="378">
          <cell r="A378" t="str">
            <v xml:space="preserve">Platina 1 x 1 x 1/4 </v>
          </cell>
        </row>
        <row r="379">
          <cell r="A379" t="str">
            <v>Platina 1/8 x 1"</v>
          </cell>
        </row>
        <row r="380">
          <cell r="A380" t="str">
            <v>Platina  1/2" X 3/16"</v>
          </cell>
        </row>
        <row r="381">
          <cell r="A381" t="str">
            <v>Platina 3/16" de 0,20 mts x 0,20 mts</v>
          </cell>
        </row>
        <row r="382">
          <cell r="A382" t="str">
            <v>Platina 3/16" de 0,06 x 0,13 mts</v>
          </cell>
        </row>
        <row r="383">
          <cell r="A383" t="str">
            <v>Platina 1 1/2 x 1/8</v>
          </cell>
        </row>
        <row r="384">
          <cell r="A384" t="str">
            <v>Plastocrete DM-IMP INTG</v>
          </cell>
        </row>
        <row r="385">
          <cell r="A385" t="str">
            <v>Polietileno Cal 6</v>
          </cell>
        </row>
        <row r="386">
          <cell r="A386" t="str">
            <v>Portacandado y Candado Negro Nº 4</v>
          </cell>
        </row>
        <row r="387">
          <cell r="A387" t="str">
            <v>Puerta Baño Minusvalidos</v>
          </cell>
        </row>
        <row r="388">
          <cell r="A388" t="str">
            <v>Puerta Baños</v>
          </cell>
        </row>
        <row r="389">
          <cell r="A389" t="str">
            <v>Puerta económica Pizano 1.00. Triplex e=4mm.</v>
          </cell>
        </row>
        <row r="390">
          <cell r="A390" t="str">
            <v>Puerta especial esclusa para Lab.Fotográfico como trampa de luz (2.00 x 1.00)</v>
          </cell>
        </row>
        <row r="391">
          <cell r="A391" t="str">
            <v xml:space="preserve">Puerta sistema constructivo PVC de 0,95 x 2,05 m  </v>
          </cell>
        </row>
        <row r="392">
          <cell r="A392" t="str">
            <v>Puerta sistema constructivo PVC de 0,62 x 1,60 m</v>
          </cell>
        </row>
        <row r="393">
          <cell r="A393" t="str">
            <v>Puerta Lámina cal 18 lisa pintura electrostatica, manija de palanca y vidrio incoloro de 4 mm</v>
          </cell>
        </row>
        <row r="394">
          <cell r="A394" t="str">
            <v xml:space="preserve">Puerta Lámina cal 18 lisa pintura electrostatica, manija de palanca </v>
          </cell>
        </row>
        <row r="395">
          <cell r="A395" t="str">
            <v>Puerta Lamina cold R cal 18 con marco, y pintura electrostatica</v>
          </cell>
        </row>
        <row r="396">
          <cell r="A396" t="str">
            <v>Puntilla con cabeza 2"</v>
          </cell>
        </row>
        <row r="397">
          <cell r="A397" t="str">
            <v>Punto Agua fría PVC</v>
          </cell>
        </row>
        <row r="398">
          <cell r="A398" t="str">
            <v>Punto desagüe PVC 3" y  4"</v>
          </cell>
        </row>
        <row r="399">
          <cell r="A399" t="str">
            <v>Punto Eléctrico</v>
          </cell>
        </row>
        <row r="400">
          <cell r="A400" t="str">
            <v>Recebo  B-200</v>
          </cell>
        </row>
        <row r="401">
          <cell r="A401" t="str">
            <v>Recebo comun</v>
          </cell>
        </row>
        <row r="402">
          <cell r="A402" t="str">
            <v>Rejilla plastica con sosco 3*2"</v>
          </cell>
        </row>
        <row r="403">
          <cell r="A403" t="str">
            <v>Remate Contramuro Lateral Superior para cubierta Cindu</v>
          </cell>
        </row>
        <row r="404">
          <cell r="A404" t="str">
            <v>Regadera corriente</v>
          </cell>
        </row>
        <row r="405">
          <cell r="A405" t="str">
            <v xml:space="preserve">Registro de cortina 1/2 R &amp; W </v>
          </cell>
        </row>
        <row r="406">
          <cell r="A406" t="str">
            <v xml:space="preserve">Registro de cortina 3/4 R &amp; W </v>
          </cell>
        </row>
        <row r="407">
          <cell r="A407" t="str">
            <v xml:space="preserve">Registro de cortina 1 R &amp; W </v>
          </cell>
        </row>
        <row r="408">
          <cell r="A408" t="str">
            <v xml:space="preserve">Registro de cortina 1 1/2 R &amp; W </v>
          </cell>
        </row>
        <row r="409">
          <cell r="A409" t="str">
            <v xml:space="preserve">Registro de cortina 1 1/4 R &amp; W </v>
          </cell>
        </row>
        <row r="410">
          <cell r="A410" t="str">
            <v xml:space="preserve">Registro de cortina 2 R &amp; W </v>
          </cell>
        </row>
        <row r="411">
          <cell r="A411" t="str">
            <v>Registro de cortina Roscado liviano  Ref. 272 A Red &amp; White 2"; incluye accesorios</v>
          </cell>
        </row>
        <row r="412">
          <cell r="A412" t="str">
            <v>Registro de cortina Roscado liviano  Ref. 272 A Red &amp; White 2"; incluye accesorios</v>
          </cell>
        </row>
        <row r="413">
          <cell r="A413" t="str">
            <v>Remate contra culata A.C.</v>
          </cell>
        </row>
        <row r="414">
          <cell r="A414" t="str">
            <v>Repisa ordinaria 3 metros</v>
          </cell>
        </row>
        <row r="415">
          <cell r="A415" t="str">
            <v>Riel metálico. Lam.Cal.14. Ancho:0.10</v>
          </cell>
        </row>
        <row r="416">
          <cell r="A416" t="str">
            <v>Roseta (Plafon)</v>
          </cell>
        </row>
        <row r="417">
          <cell r="A417" t="str">
            <v>Sanitario institucional  Infantil</v>
          </cell>
        </row>
        <row r="418">
          <cell r="A418" t="str">
            <v>Sanitario Acuacer blanco; incluye griferia grival atlantis refn 80620 y  accesorios</v>
          </cell>
        </row>
        <row r="419">
          <cell r="A419" t="str">
            <v>Sanitario Acuacer, suministro e instalación</v>
          </cell>
        </row>
        <row r="420">
          <cell r="A420" t="str">
            <v>Sellador altos solidos/7238</v>
          </cell>
        </row>
        <row r="421">
          <cell r="A421" t="str">
            <v>Sika-1 Imp.Integral</v>
          </cell>
        </row>
        <row r="422">
          <cell r="A422" t="str">
            <v>Silicona liquida 300 ML</v>
          </cell>
        </row>
        <row r="423">
          <cell r="A423" t="str">
            <v>Silla madera tipo cajero (h=0.7 D=0.3)</v>
          </cell>
        </row>
        <row r="424">
          <cell r="A424" t="str">
            <v xml:space="preserve">Silla estudiantil individual con brazo </v>
          </cell>
        </row>
        <row r="425">
          <cell r="A425" t="str">
            <v>Sistema corredizo metálico</v>
          </cell>
        </row>
        <row r="426">
          <cell r="A426" t="str">
            <v>Soldadura elect.004-3/23"</v>
          </cell>
        </row>
        <row r="427">
          <cell r="A427" t="str">
            <v>Soldadura de estaño P/Cobre</v>
          </cell>
        </row>
        <row r="428">
          <cell r="A428" t="str">
            <v>Soldadura PVC liquida 1/4</v>
          </cell>
        </row>
        <row r="429">
          <cell r="A429" t="str">
            <v>Soporte Canal Amazonas</v>
          </cell>
        </row>
        <row r="430">
          <cell r="A430" t="str">
            <v>Soporte de bajante Amazonas</v>
          </cell>
        </row>
        <row r="431">
          <cell r="A431" t="str">
            <v>Subcontrato eléctrico</v>
          </cell>
        </row>
        <row r="432">
          <cell r="A432" t="str">
            <v>Tabla burra ordinario 0,30 - 3 mts</v>
          </cell>
        </row>
        <row r="433">
          <cell r="A433" t="str">
            <v>Tabla burra C Macho 0,28 - 3 mts</v>
          </cell>
        </row>
        <row r="434">
          <cell r="A434" t="str">
            <v>Tabla chapa-ordinario 0,10 - 3 mts</v>
          </cell>
        </row>
        <row r="435">
          <cell r="A435" t="str">
            <v>Tabla chapa-ordinario 0,30 - 3 mts</v>
          </cell>
        </row>
        <row r="436">
          <cell r="A436" t="str">
            <v>Tablero acrílico (a=3.00 x h=1.20)</v>
          </cell>
        </row>
        <row r="437">
          <cell r="A437" t="str">
            <v>Tablero TBP - 8B con puerta y chapa plástica; para 8 cirucitos</v>
          </cell>
        </row>
        <row r="438">
          <cell r="A438" t="str">
            <v>Tablero TBP 12B  con puerta y chapas plastica de 12 Circuitos</v>
          </cell>
        </row>
        <row r="439">
          <cell r="A439" t="str">
            <v>Tablero TBP 16B con puerta y chapas plástico de 16 circuitos</v>
          </cell>
        </row>
        <row r="440">
          <cell r="A440" t="str">
            <v>Tablero 18 Circuitos con espacio para totalizador</v>
          </cell>
        </row>
        <row r="441">
          <cell r="A441" t="str">
            <v>Tablero 30 Circuitos con espacio para totalizador de 3x100A.</v>
          </cell>
        </row>
        <row r="442">
          <cell r="A442" t="str">
            <v xml:space="preserve">Tablero bifasico TBC 24 circuitos </v>
          </cell>
        </row>
        <row r="443">
          <cell r="A443" t="str">
            <v>Tablero en madera entamborada</v>
          </cell>
        </row>
        <row r="444">
          <cell r="A444" t="str">
            <v>Tablex 25mm</v>
          </cell>
        </row>
        <row r="445">
          <cell r="A445" t="str">
            <v>Tableta Alfa 30x30 granito blanco huila</v>
          </cell>
        </row>
        <row r="446">
          <cell r="A446" t="str">
            <v>Tableta Alfa lisa 25x7</v>
          </cell>
        </row>
        <row r="447">
          <cell r="A447" t="str">
            <v>Tableta etrusca</v>
          </cell>
        </row>
        <row r="448">
          <cell r="A448" t="str">
            <v>Tableta 1/4 26 gres con naris gradas</v>
          </cell>
        </row>
        <row r="449">
          <cell r="A449" t="str">
            <v>Tableta gres cuarto 26</v>
          </cell>
        </row>
        <row r="450">
          <cell r="A450" t="str">
            <v>Tablon 30x30 Rustico</v>
          </cell>
        </row>
        <row r="451">
          <cell r="A451" t="str">
            <v>Taco terminal UNIP,HQP 30A</v>
          </cell>
        </row>
        <row r="452">
          <cell r="A452" t="str">
            <v>Tanque plástico 500 lts</v>
          </cell>
        </row>
        <row r="453">
          <cell r="A453" t="str">
            <v>Tanque plástico 1000 lts</v>
          </cell>
        </row>
        <row r="454">
          <cell r="A454" t="str">
            <v>Tapon PVC-P 1/2"</v>
          </cell>
        </row>
        <row r="455">
          <cell r="A455" t="str">
            <v>Tapon PVC 4" - Prueba</v>
          </cell>
        </row>
        <row r="456">
          <cell r="A456" t="str">
            <v>Tapon PVC 4" roscado</v>
          </cell>
        </row>
        <row r="457">
          <cell r="A457" t="str">
            <v>Tapon PVC 2" - Prueba</v>
          </cell>
        </row>
        <row r="458">
          <cell r="A458" t="str">
            <v>Tapa Int Izquierda Canal Amazonas</v>
          </cell>
        </row>
        <row r="459">
          <cell r="A459" t="str">
            <v>Tapa Int Derecha Canal Amazonas</v>
          </cell>
        </row>
        <row r="460">
          <cell r="A460" t="str">
            <v>Tapa troquel.Metal.2 Orif.</v>
          </cell>
        </row>
        <row r="461">
          <cell r="A461" t="str">
            <v>Tapaporos Nogal</v>
          </cell>
        </row>
        <row r="462">
          <cell r="A462" t="str">
            <v xml:space="preserve">Tensor para cable antifraude </v>
          </cell>
        </row>
        <row r="463">
          <cell r="A463" t="str">
            <v xml:space="preserve">Teflon </v>
          </cell>
        </row>
        <row r="464">
          <cell r="A464" t="str">
            <v>Tee 1/2" PVC - Presión</v>
          </cell>
        </row>
        <row r="465">
          <cell r="A465" t="str">
            <v>Tee 3/4"    PVC - Presión</v>
          </cell>
        </row>
        <row r="466">
          <cell r="A466" t="str">
            <v>Tee PVC-P 3/4" x 1/2"</v>
          </cell>
        </row>
        <row r="467">
          <cell r="A467" t="str">
            <v>Tee 1" PVC - Presión</v>
          </cell>
        </row>
        <row r="468">
          <cell r="A468" t="str">
            <v>Tee 1 1/4 PVC - Presión</v>
          </cell>
        </row>
        <row r="469">
          <cell r="A469" t="str">
            <v>Tee Sencilla 2" Sanitaria</v>
          </cell>
        </row>
        <row r="470">
          <cell r="A470" t="str">
            <v>Tee Sencilla 4" Sanitaria</v>
          </cell>
        </row>
        <row r="471">
          <cell r="A471" t="str">
            <v>Teja de asbesto cemento No.4</v>
          </cell>
        </row>
        <row r="472">
          <cell r="A472" t="str">
            <v>Teja de asbesto cemento No.6</v>
          </cell>
        </row>
        <row r="473">
          <cell r="A473" t="str">
            <v>Teja de asbesto cemento No.8</v>
          </cell>
        </row>
        <row r="474">
          <cell r="A474" t="str">
            <v>Teja sandwich de corpacero o similar</v>
          </cell>
        </row>
        <row r="475">
          <cell r="A475" t="str">
            <v>Teja  Cindu incl. Ganchos de fijación</v>
          </cell>
        </row>
        <row r="476">
          <cell r="A476" t="str">
            <v>Terminal PVC 1/2</v>
          </cell>
        </row>
        <row r="477">
          <cell r="A477" t="str">
            <v>Terminal PVC 3/4</v>
          </cell>
        </row>
        <row r="478">
          <cell r="A478" t="str">
            <v>Tierra negra fertilizada</v>
          </cell>
        </row>
        <row r="479">
          <cell r="A479" t="str">
            <v>Tintilla</v>
          </cell>
        </row>
        <row r="480">
          <cell r="A480" t="str">
            <v>Toma de T.V. para cable coaxial</v>
          </cell>
        </row>
        <row r="481">
          <cell r="A481" t="str">
            <v>Toma doble tipo hospitalaria P.T.</v>
          </cell>
        </row>
        <row r="482">
          <cell r="A482" t="str">
            <v xml:space="preserve">Toma eléctrica Regulada doble P.T. </v>
          </cell>
        </row>
        <row r="483">
          <cell r="A483" t="str">
            <v xml:space="preserve">Toma eléctrica doble P.T. </v>
          </cell>
        </row>
        <row r="484">
          <cell r="A484" t="str">
            <v>Toma Doble GFCI</v>
          </cell>
        </row>
        <row r="485">
          <cell r="A485" t="str">
            <v>Toma eléctrica doble 20A pata trabada</v>
          </cell>
        </row>
        <row r="486">
          <cell r="A486" t="str">
            <v>Toma telefónica</v>
          </cell>
        </row>
        <row r="487">
          <cell r="A487" t="str">
            <v>Tornillo autoperforante fijador de correa</v>
          </cell>
        </row>
        <row r="488">
          <cell r="A488" t="str">
            <v>Tornillo goloso 1/8 x 1 1/4</v>
          </cell>
        </row>
        <row r="489">
          <cell r="A489" t="str">
            <v>Tornillo lámina D=3/8"</v>
          </cell>
        </row>
        <row r="490">
          <cell r="A490" t="str">
            <v>Remates accesorios y fijaciones</v>
          </cell>
        </row>
        <row r="491">
          <cell r="A491" t="str">
            <v>Tornillo Inoxidable Canal y Bajante Amazonas</v>
          </cell>
        </row>
        <row r="492">
          <cell r="A492" t="str">
            <v>Tornillo expansivo AH - 1614 5/16 x 3 "</v>
          </cell>
        </row>
        <row r="493">
          <cell r="A493" t="str">
            <v>Tornillo expansivo HLC 10x80/48</v>
          </cell>
        </row>
        <row r="494">
          <cell r="A494" t="str">
            <v>Totalizador 3 x 100 A</v>
          </cell>
        </row>
        <row r="495">
          <cell r="A495" t="str">
            <v>Triturado de máquina</v>
          </cell>
        </row>
        <row r="496">
          <cell r="A496" t="str">
            <v>Tubo Galvanizado de 1/2 SCH 40</v>
          </cell>
        </row>
        <row r="497">
          <cell r="A497" t="str">
            <v>Tubo Galvanizado de 3/8 SCH 40</v>
          </cell>
        </row>
        <row r="498">
          <cell r="A498" t="str">
            <v>Tubo Galvanizado de 1"</v>
          </cell>
        </row>
        <row r="499">
          <cell r="A499" t="str">
            <v>Tubo Galvanizado de 1 1/4"</v>
          </cell>
        </row>
        <row r="500">
          <cell r="A500" t="str">
            <v>Tubo Galvanizado de 1 1/2"</v>
          </cell>
        </row>
        <row r="501">
          <cell r="A501" t="str">
            <v>Tubo acero rectangular 38x78mm</v>
          </cell>
        </row>
        <row r="502">
          <cell r="A502" t="str">
            <v>Tubo acero rectangular 30x44mm</v>
          </cell>
        </row>
        <row r="503">
          <cell r="A503" t="str">
            <v>Tubo acero rectangular 4" x 2"</v>
          </cell>
        </row>
        <row r="504">
          <cell r="A504" t="str">
            <v>Tubo metalico cuadrado 2"</v>
          </cell>
        </row>
        <row r="505">
          <cell r="A505" t="str">
            <v>Tubo metalico de 1/2"</v>
          </cell>
        </row>
        <row r="506">
          <cell r="A506" t="str">
            <v>Tubo Acero redondo 1"</v>
          </cell>
        </row>
        <row r="507">
          <cell r="A507" t="str">
            <v>Curva galvanizada de 1 1/4"</v>
          </cell>
        </row>
        <row r="508">
          <cell r="A508" t="str">
            <v>Curva galvanizada de 1 1/2"</v>
          </cell>
        </row>
        <row r="509">
          <cell r="A509" t="str">
            <v>Capacete de 1 1/4"</v>
          </cell>
        </row>
        <row r="510">
          <cell r="A510" t="str">
            <v>Capacete de 1 1/2"</v>
          </cell>
        </row>
        <row r="511">
          <cell r="A511" t="str">
            <v>Juego de boquilla y contratuerca de 1 1/4"</v>
          </cell>
        </row>
        <row r="512">
          <cell r="A512" t="str">
            <v>Tubo Conduit 3/4"</v>
          </cell>
        </row>
        <row r="513">
          <cell r="A513" t="str">
            <v>Tubo Conduit  1/2"</v>
          </cell>
        </row>
        <row r="514">
          <cell r="A514" t="str">
            <v>Tubo Conduit PVC de 1/2"</v>
          </cell>
        </row>
        <row r="515">
          <cell r="A515" t="str">
            <v>Tubo Conduit PVC de 1"</v>
          </cell>
        </row>
        <row r="516">
          <cell r="A516" t="str">
            <v>Tubo Conduit PVC de 1 1/2"</v>
          </cell>
        </row>
        <row r="517">
          <cell r="A517" t="str">
            <v>Tubo Conduit PVC de 1 1/4</v>
          </cell>
        </row>
        <row r="518">
          <cell r="A518" t="str">
            <v>Tubo Conduit PVC de 3/4"</v>
          </cell>
        </row>
        <row r="519">
          <cell r="A519" t="str">
            <v>Tubo Galvanizado  de 3/4"</v>
          </cell>
        </row>
        <row r="520">
          <cell r="A520" t="str">
            <v>Tubo de concreto 8"</v>
          </cell>
        </row>
        <row r="521">
          <cell r="A521" t="str">
            <v>Tubo pres/21 PVC 2½"</v>
          </cell>
        </row>
        <row r="522">
          <cell r="A522" t="str">
            <v>Tubo pres/21 PVC 2"</v>
          </cell>
        </row>
        <row r="523">
          <cell r="A523" t="str">
            <v>Tubo pres/21 PVC 1 1/2"</v>
          </cell>
        </row>
        <row r="524">
          <cell r="A524" t="str">
            <v>Tubo pres/21 PVC 1 1/4</v>
          </cell>
        </row>
        <row r="525">
          <cell r="A525" t="str">
            <v>Tubo pres/11 PVC 3/4"</v>
          </cell>
        </row>
        <row r="526">
          <cell r="A526" t="str">
            <v>Tubo pres/13,5 PVC 1"</v>
          </cell>
        </row>
        <row r="527">
          <cell r="A527" t="str">
            <v>Tubo pres/9 PVC 1/2"</v>
          </cell>
        </row>
        <row r="528">
          <cell r="A528" t="str">
            <v>Tubo PVC de 2" Lluvias</v>
          </cell>
        </row>
        <row r="529">
          <cell r="A529" t="str">
            <v>Tubo PVC de 3" Lluvias</v>
          </cell>
        </row>
        <row r="530">
          <cell r="A530" t="str">
            <v>Tubo PVC de 4" lluvias</v>
          </cell>
        </row>
        <row r="531">
          <cell r="A531" t="str">
            <v>Tubo PVC de 4" Filtro</v>
          </cell>
        </row>
        <row r="532">
          <cell r="A532" t="str">
            <v>Tubo PVC de 6" Sanitaria</v>
          </cell>
        </row>
        <row r="533">
          <cell r="A533" t="str">
            <v>Tubo PVC de 4" Sanitaria</v>
          </cell>
        </row>
        <row r="534">
          <cell r="A534" t="str">
            <v>Tubo PVC de 4" Sanitaria flexible</v>
          </cell>
        </row>
        <row r="535">
          <cell r="A535" t="str">
            <v>Tubo PVC de 3" Sanitaria</v>
          </cell>
        </row>
        <row r="536">
          <cell r="A536" t="str">
            <v>Tubo PVC de 2" Sanitaria</v>
          </cell>
        </row>
        <row r="537">
          <cell r="A537" t="str">
            <v>Tuberia A.N. 3 plg 2,3 mm</v>
          </cell>
        </row>
        <row r="538">
          <cell r="A538" t="str">
            <v>Tuberia A.N. 2 plg 2mm</v>
          </cell>
        </row>
        <row r="539">
          <cell r="A539" t="str">
            <v>Tubo A.N. 1 1/2 plg, 2 mm</v>
          </cell>
        </row>
        <row r="540">
          <cell r="A540" t="str">
            <v>Tubo A.N. 1 plg, 2 mm</v>
          </cell>
        </row>
        <row r="541">
          <cell r="A541" t="str">
            <v>Tuberia A.N. Ø1 1/2"</v>
          </cell>
        </row>
        <row r="542">
          <cell r="A542" t="str">
            <v>Tubo Novafort de 4"</v>
          </cell>
        </row>
        <row r="543">
          <cell r="A543" t="str">
            <v>Tubo Novafort de 10"</v>
          </cell>
        </row>
        <row r="544">
          <cell r="A544" t="str">
            <v>Tubo Novafort de 12"</v>
          </cell>
        </row>
        <row r="545">
          <cell r="A545" t="str">
            <v>Tuberia Galvanizada 1 1/2" 2,5 mm Cal 12</v>
          </cell>
        </row>
        <row r="546">
          <cell r="A546" t="str">
            <v>Unión PVC-S 4 plg</v>
          </cell>
        </row>
        <row r="547">
          <cell r="A547" t="str">
            <v>Unión PVC-S 3 plg</v>
          </cell>
        </row>
        <row r="548">
          <cell r="A548" t="str">
            <v>Unión PVC-S 2 plg</v>
          </cell>
        </row>
        <row r="549">
          <cell r="A549" t="str">
            <v>Unión PVC-P 1/2 plg</v>
          </cell>
        </row>
        <row r="550">
          <cell r="A550" t="str">
            <v>Unión PVC-P 1 plg</v>
          </cell>
        </row>
        <row r="551">
          <cell r="A551" t="str">
            <v>Unión PVC-P 1 1/4"</v>
          </cell>
        </row>
        <row r="552">
          <cell r="A552" t="str">
            <v>Unión PVC-P 1 1/2"</v>
          </cell>
        </row>
        <row r="553">
          <cell r="A553" t="str">
            <v>Unión PVC-P 2 plg</v>
          </cell>
        </row>
        <row r="554">
          <cell r="A554" t="str">
            <v>Unión Conduit PVC 1/2"</v>
          </cell>
        </row>
        <row r="555">
          <cell r="A555" t="str">
            <v>Unión Canal amazonas</v>
          </cell>
        </row>
        <row r="556">
          <cell r="A556" t="str">
            <v>Unión canal a bajante Amazonas</v>
          </cell>
        </row>
        <row r="557">
          <cell r="A557" t="str">
            <v>Unión de Bajante Amazonas</v>
          </cell>
        </row>
        <row r="558">
          <cell r="A558" t="str">
            <v>Union PVC 3/4</v>
          </cell>
        </row>
        <row r="559">
          <cell r="A559" t="str">
            <v>Vara de clavo</v>
          </cell>
        </row>
        <row r="560">
          <cell r="A560" t="str">
            <v>Varilla Coper Well 5/8" x 8'</v>
          </cell>
        </row>
        <row r="561">
          <cell r="A561" t="str">
            <v>Varilla de 5/8"</v>
          </cell>
        </row>
        <row r="562">
          <cell r="A562" t="str">
            <v>Varilla de 10.5 cm.- 60.000</v>
          </cell>
        </row>
        <row r="563">
          <cell r="A563" t="str">
            <v>Varilla lisa de 1/2"</v>
          </cell>
        </row>
        <row r="564">
          <cell r="A564" t="str">
            <v>Varilla cuadrada de 1/2"</v>
          </cell>
        </row>
        <row r="565">
          <cell r="A565" t="str">
            <v>Ventana  fija .alum.Cal.18. Negra con vidrio templado 6mm</v>
          </cell>
        </row>
        <row r="566">
          <cell r="A566" t="str">
            <v>Ventana corrediza proyec.alum.Cal.18. Negra</v>
          </cell>
        </row>
        <row r="567">
          <cell r="A567" t="str">
            <v>Vidrio incoloro de 4mm pulido</v>
          </cell>
        </row>
        <row r="568">
          <cell r="A568" t="str">
            <v>Vidrio Templado de 6mm</v>
          </cell>
        </row>
        <row r="569">
          <cell r="A569" t="str">
            <v>Vidrio Templado de 10 mm con perfor.</v>
          </cell>
        </row>
        <row r="570">
          <cell r="A570" t="str">
            <v>Vinilo Color Tipo I</v>
          </cell>
        </row>
        <row r="571">
          <cell r="A571" t="str">
            <v>Ventana Aluminio Anodiado Satinada color natural con vidrio templado 6mm</v>
          </cell>
        </row>
        <row r="572">
          <cell r="A572" t="str">
            <v>Wing Aluminio</v>
          </cell>
        </row>
        <row r="573">
          <cell r="A573" t="str">
            <v>Xipex concentrado -Gris</v>
          </cell>
        </row>
        <row r="574">
          <cell r="A574" t="str">
            <v>Xipex Admix C-2000</v>
          </cell>
        </row>
        <row r="575">
          <cell r="A575" t="str">
            <v>Yee sencilla 4"</v>
          </cell>
        </row>
        <row r="576">
          <cell r="A576" t="str">
            <v>Zuncho de cinta band it de 1/2"</v>
          </cell>
        </row>
        <row r="577">
          <cell r="A577" t="str">
            <v>REGISTRO ANTIFRAUDE DE 1/2"</v>
          </cell>
        </row>
        <row r="578">
          <cell r="A578" t="str">
            <v>ELECTROBOMBA DE 1/2HP BARNES - SOLA</v>
          </cell>
        </row>
        <row r="579">
          <cell r="A579" t="str">
            <v>CONCRETO 4000 PSI</v>
          </cell>
        </row>
        <row r="580">
          <cell r="A580" t="str">
            <v>GRAFIL 4 MM</v>
          </cell>
        </row>
        <row r="581">
          <cell r="A581" t="str">
            <v>VALLA INFORMATIVA</v>
          </cell>
        </row>
        <row r="582">
          <cell r="A582" t="str">
            <v>CONCRETO 3500 PSI</v>
          </cell>
        </row>
      </sheetData>
      <sheetData sheetId="13"/>
      <sheetData sheetId="14"/>
      <sheetData sheetId="15"/>
      <sheetData sheetId="16"/>
      <sheetData sheetId="17"/>
      <sheetData sheetId="18">
        <row r="53">
          <cell r="I53">
            <v>276775</v>
          </cell>
        </row>
      </sheetData>
      <sheetData sheetId="19"/>
      <sheetData sheetId="20"/>
      <sheetData sheetId="21"/>
      <sheetData sheetId="22">
        <row r="53">
          <cell r="I53">
            <v>2816</v>
          </cell>
        </row>
      </sheetData>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UNIDAD_MEDIDA"/>
      <sheetName val="HERRAMIENTA"/>
      <sheetName val="MATERIALES"/>
      <sheetName val="TRANSPORTE"/>
      <sheetName val="MANO_OBRA"/>
      <sheetName val="PPTO"/>
      <sheetName val="1.0"/>
      <sheetName val="2.0"/>
      <sheetName val="3.0"/>
      <sheetName val="4.0"/>
      <sheetName val="5.0"/>
      <sheetName val="6.0"/>
      <sheetName val="7.0"/>
      <sheetName val="8.0"/>
      <sheetName val="9.0"/>
      <sheetName val="10.0"/>
    </sheetNames>
    <sheetDataSet>
      <sheetData sheetId="0" refreshError="1">
        <row r="2">
          <cell r="D2" t="str">
            <v>ESTUDIOS Y DISEÑOS ACCESOS A BARRIOS</v>
          </cell>
        </row>
        <row r="3">
          <cell r="D3" t="str">
            <v>GRUPO 2 BOGOTA D.C.</v>
          </cell>
        </row>
        <row r="6">
          <cell r="D6">
            <v>39917</v>
          </cell>
        </row>
        <row r="7">
          <cell r="D7" t="str">
            <v>DIN S.A.</v>
          </cell>
        </row>
        <row r="8">
          <cell r="D8">
            <v>0.1</v>
          </cell>
        </row>
        <row r="9">
          <cell r="D9">
            <v>0.05</v>
          </cell>
        </row>
        <row r="10">
          <cell r="D10">
            <v>0.05</v>
          </cell>
        </row>
        <row r="11">
          <cell r="D11">
            <v>0.16</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ateriales"/>
      <sheetName val="Personal"/>
      <sheetName val="Equipo"/>
      <sheetName val="Transporte"/>
      <sheetName val="FP"/>
      <sheetName val="Jornal"/>
      <sheetName val="Cuadrillas"/>
      <sheetName val="Datos"/>
    </sheetNames>
    <sheetDataSet>
      <sheetData sheetId="0"/>
      <sheetData sheetId="1"/>
      <sheetData sheetId="2"/>
      <sheetData sheetId="3"/>
      <sheetData sheetId="4"/>
      <sheetData sheetId="5" refreshError="1">
        <row r="12">
          <cell r="A12" t="str">
            <v>Trabajador</v>
          </cell>
          <cell r="B12" t="str">
            <v>Salario Básico Mensual</v>
          </cell>
          <cell r="D12" t="str">
            <v>Jornal</v>
          </cell>
          <cell r="E12" t="str">
            <v>Prestaciones</v>
          </cell>
          <cell r="F12" t="str">
            <v>Días no</v>
          </cell>
          <cell r="G12" t="str">
            <v>Total</v>
          </cell>
          <cell r="H12" t="str">
            <v>Jornal Real $</v>
          </cell>
        </row>
        <row r="13">
          <cell r="B13" t="str">
            <v>S.M.</v>
          </cell>
          <cell r="C13" t="str">
            <v>$</v>
          </cell>
          <cell r="D13" t="str">
            <v>Básico</v>
          </cell>
          <cell r="E13" t="str">
            <v>Sociales</v>
          </cell>
          <cell r="F13" t="str">
            <v>habiles</v>
          </cell>
          <cell r="G13" t="str">
            <v>Prestaciones</v>
          </cell>
          <cell r="H13" t="str">
            <v>Jornal Real</v>
          </cell>
          <cell r="I13" t="str">
            <v>Jornal Real</v>
          </cell>
        </row>
        <row r="14">
          <cell r="F14">
            <v>0.19</v>
          </cell>
          <cell r="H14" t="str">
            <v>día</v>
          </cell>
          <cell r="I14" t="str">
            <v>hora</v>
          </cell>
        </row>
        <row r="15">
          <cell r="B15">
            <v>1</v>
          </cell>
          <cell r="C15">
            <v>496900</v>
          </cell>
        </row>
        <row r="16">
          <cell r="A16" t="str">
            <v>Obrero</v>
          </cell>
          <cell r="B16">
            <v>1.4</v>
          </cell>
          <cell r="C16">
            <v>695660</v>
          </cell>
          <cell r="D16">
            <v>23188.666666666668</v>
          </cell>
          <cell r="E16">
            <v>39530</v>
          </cell>
          <cell r="F16">
            <v>4406</v>
          </cell>
          <cell r="G16">
            <v>43936</v>
          </cell>
          <cell r="H16">
            <v>67124.666666666672</v>
          </cell>
          <cell r="I16">
            <v>8390.5833333333339</v>
          </cell>
        </row>
        <row r="17">
          <cell r="A17" t="str">
            <v>Ayudante</v>
          </cell>
          <cell r="B17">
            <v>1.4</v>
          </cell>
          <cell r="C17">
            <v>695660</v>
          </cell>
          <cell r="D17">
            <v>23188.666666666668</v>
          </cell>
          <cell r="E17">
            <v>39530</v>
          </cell>
          <cell r="F17">
            <v>4406</v>
          </cell>
          <cell r="G17">
            <v>43936</v>
          </cell>
          <cell r="H17">
            <v>67124.666666666672</v>
          </cell>
          <cell r="I17">
            <v>8390.5833333333339</v>
          </cell>
        </row>
        <row r="18">
          <cell r="A18" t="str">
            <v>Oficial</v>
          </cell>
          <cell r="B18">
            <v>2.62</v>
          </cell>
          <cell r="C18">
            <v>1302000</v>
          </cell>
          <cell r="D18">
            <v>43400</v>
          </cell>
          <cell r="E18">
            <v>68698</v>
          </cell>
          <cell r="F18">
            <v>8246</v>
          </cell>
          <cell r="G18">
            <v>76944</v>
          </cell>
          <cell r="H18">
            <v>120344</v>
          </cell>
          <cell r="I18">
            <v>15043</v>
          </cell>
        </row>
        <row r="19">
          <cell r="A19" t="str">
            <v>Inspector</v>
          </cell>
          <cell r="B19">
            <v>3.14</v>
          </cell>
          <cell r="C19">
            <v>1560000</v>
          </cell>
          <cell r="D19">
            <v>52000</v>
          </cell>
          <cell r="E19">
            <v>82311</v>
          </cell>
          <cell r="F19">
            <v>9880</v>
          </cell>
          <cell r="G19">
            <v>92191</v>
          </cell>
          <cell r="H19">
            <v>144191</v>
          </cell>
          <cell r="I19">
            <v>18023.875</v>
          </cell>
        </row>
        <row r="20">
          <cell r="A20" t="str">
            <v>Maestro</v>
          </cell>
          <cell r="B20">
            <v>4.1500000000000004</v>
          </cell>
          <cell r="C20">
            <v>2062000</v>
          </cell>
          <cell r="D20">
            <v>68733.333333333328</v>
          </cell>
          <cell r="E20">
            <v>108798</v>
          </cell>
          <cell r="F20">
            <v>13059</v>
          </cell>
          <cell r="G20">
            <v>121857</v>
          </cell>
          <cell r="H20">
            <v>190590.33333333331</v>
          </cell>
          <cell r="I20">
            <v>23823.791666666664</v>
          </cell>
        </row>
        <row r="21">
          <cell r="A21" t="str">
            <v>Perforador</v>
          </cell>
          <cell r="B21">
            <v>4.1500000000000004</v>
          </cell>
          <cell r="C21">
            <v>2062000</v>
          </cell>
          <cell r="D21">
            <v>68733.333333333328</v>
          </cell>
          <cell r="E21">
            <v>108798</v>
          </cell>
          <cell r="F21">
            <v>13059</v>
          </cell>
          <cell r="G21">
            <v>121857</v>
          </cell>
          <cell r="H21">
            <v>190590.33333333331</v>
          </cell>
          <cell r="I21">
            <v>23823.791666666664</v>
          </cell>
        </row>
        <row r="22">
          <cell r="A22" t="str">
            <v>Cadenero</v>
          </cell>
          <cell r="B22">
            <v>2.1800000000000002</v>
          </cell>
          <cell r="C22">
            <v>1083000</v>
          </cell>
          <cell r="D22">
            <v>36100</v>
          </cell>
          <cell r="E22">
            <v>57143</v>
          </cell>
          <cell r="F22">
            <v>6859</v>
          </cell>
          <cell r="G22">
            <v>64002</v>
          </cell>
          <cell r="H22">
            <v>100102</v>
          </cell>
          <cell r="I22">
            <v>12512.75</v>
          </cell>
        </row>
        <row r="23">
          <cell r="A23" t="str">
            <v>Topógrafo</v>
          </cell>
          <cell r="B23">
            <v>3.66</v>
          </cell>
          <cell r="C23">
            <v>1819000</v>
          </cell>
          <cell r="D23">
            <v>60633.333333333336</v>
          </cell>
          <cell r="E23">
            <v>95977</v>
          </cell>
          <cell r="F23">
            <v>11520</v>
          </cell>
          <cell r="G23">
            <v>107497</v>
          </cell>
          <cell r="H23">
            <v>168130.33333333334</v>
          </cell>
          <cell r="I23">
            <v>21016.291666666668</v>
          </cell>
        </row>
        <row r="24">
          <cell r="A24" t="str">
            <v>Machinero</v>
          </cell>
          <cell r="B24">
            <v>2.97</v>
          </cell>
          <cell r="C24">
            <v>1476000</v>
          </cell>
          <cell r="D24">
            <v>49200</v>
          </cell>
          <cell r="E24">
            <v>77879</v>
          </cell>
          <cell r="F24">
            <v>9348</v>
          </cell>
          <cell r="G24">
            <v>87227</v>
          </cell>
          <cell r="H24">
            <v>136427</v>
          </cell>
          <cell r="I24">
            <v>17053.375</v>
          </cell>
        </row>
        <row r="25">
          <cell r="A25" t="str">
            <v>Polvorero</v>
          </cell>
          <cell r="B25">
            <v>2.09</v>
          </cell>
          <cell r="C25">
            <v>1039000</v>
          </cell>
          <cell r="D25">
            <v>34633.333333333336</v>
          </cell>
          <cell r="E25">
            <v>54821</v>
          </cell>
          <cell r="F25">
            <v>6580</v>
          </cell>
          <cell r="G25">
            <v>61401</v>
          </cell>
          <cell r="H25">
            <v>96034.333333333343</v>
          </cell>
          <cell r="I25">
            <v>12004.291666666668</v>
          </cell>
        </row>
      </sheetData>
      <sheetData sheetId="6" refreshError="1">
        <row r="13">
          <cell r="C13" t="str">
            <v>Descripción</v>
          </cell>
          <cell r="D13" t="str">
            <v>Jornal</v>
          </cell>
          <cell r="E13" t="str">
            <v>Prestaciones</v>
          </cell>
          <cell r="F13" t="str">
            <v>Total</v>
          </cell>
        </row>
        <row r="15">
          <cell r="C15" t="str">
            <v>Oficial</v>
          </cell>
          <cell r="D15">
            <v>43400</v>
          </cell>
          <cell r="E15">
            <v>76944</v>
          </cell>
          <cell r="F15">
            <v>120344</v>
          </cell>
        </row>
        <row r="16">
          <cell r="C16" t="str">
            <v>Ayudante</v>
          </cell>
          <cell r="D16">
            <v>92755</v>
          </cell>
          <cell r="E16">
            <v>175744</v>
          </cell>
          <cell r="F16">
            <v>268499</v>
          </cell>
        </row>
        <row r="17">
          <cell r="C17">
            <v>1</v>
          </cell>
          <cell r="D17">
            <v>136155</v>
          </cell>
          <cell r="E17">
            <v>252688</v>
          </cell>
          <cell r="F17">
            <v>388843</v>
          </cell>
        </row>
        <row r="19">
          <cell r="C19" t="str">
            <v>Machinero</v>
          </cell>
          <cell r="D19">
            <v>49200</v>
          </cell>
          <cell r="E19">
            <v>87227</v>
          </cell>
          <cell r="F19">
            <v>136427</v>
          </cell>
        </row>
        <row r="20">
          <cell r="C20" t="str">
            <v>Polvorero</v>
          </cell>
          <cell r="D20">
            <v>34633</v>
          </cell>
          <cell r="E20">
            <v>61401</v>
          </cell>
          <cell r="F20">
            <v>96034</v>
          </cell>
        </row>
        <row r="21">
          <cell r="C21">
            <v>2</v>
          </cell>
          <cell r="D21">
            <v>83833</v>
          </cell>
          <cell r="E21">
            <v>148628</v>
          </cell>
          <cell r="F21">
            <v>232461</v>
          </cell>
        </row>
        <row r="23">
          <cell r="C23" t="str">
            <v>Oficial</v>
          </cell>
          <cell r="D23">
            <v>43400</v>
          </cell>
          <cell r="E23">
            <v>76944</v>
          </cell>
          <cell r="F23">
            <v>120344</v>
          </cell>
        </row>
        <row r="24">
          <cell r="C24" t="str">
            <v>Ayudante</v>
          </cell>
          <cell r="D24">
            <v>46377</v>
          </cell>
          <cell r="E24">
            <v>87872</v>
          </cell>
          <cell r="F24">
            <v>134249</v>
          </cell>
        </row>
        <row r="25">
          <cell r="C25">
            <v>3</v>
          </cell>
          <cell r="D25">
            <v>89777</v>
          </cell>
          <cell r="E25">
            <v>164816</v>
          </cell>
          <cell r="F25">
            <v>254593</v>
          </cell>
        </row>
        <row r="27">
          <cell r="C27" t="str">
            <v>Maestro</v>
          </cell>
          <cell r="D27">
            <v>68733</v>
          </cell>
          <cell r="E27">
            <v>121857</v>
          </cell>
          <cell r="F27">
            <v>190590</v>
          </cell>
        </row>
        <row r="28">
          <cell r="C28" t="str">
            <v>Oficial</v>
          </cell>
          <cell r="D28">
            <v>43400</v>
          </cell>
          <cell r="E28">
            <v>76944</v>
          </cell>
          <cell r="F28">
            <v>120344</v>
          </cell>
        </row>
        <row r="29">
          <cell r="C29" t="str">
            <v>Obrero</v>
          </cell>
          <cell r="D29">
            <v>139132</v>
          </cell>
          <cell r="E29">
            <v>263616</v>
          </cell>
          <cell r="F29">
            <v>402748</v>
          </cell>
        </row>
        <row r="30">
          <cell r="C30">
            <v>4</v>
          </cell>
          <cell r="D30">
            <v>251265</v>
          </cell>
          <cell r="E30">
            <v>462417</v>
          </cell>
          <cell r="F30">
            <v>713682</v>
          </cell>
        </row>
        <row r="32">
          <cell r="C32" t="str">
            <v>Perforador</v>
          </cell>
          <cell r="D32">
            <v>68733</v>
          </cell>
          <cell r="E32">
            <v>121857</v>
          </cell>
          <cell r="F32">
            <v>190590</v>
          </cell>
        </row>
        <row r="33">
          <cell r="C33" t="str">
            <v>Ayudante</v>
          </cell>
          <cell r="D33">
            <v>46377</v>
          </cell>
          <cell r="E33">
            <v>87872</v>
          </cell>
          <cell r="F33">
            <v>134249</v>
          </cell>
        </row>
        <row r="34">
          <cell r="C34">
            <v>5</v>
          </cell>
          <cell r="D34">
            <v>115110</v>
          </cell>
          <cell r="E34">
            <v>209729</v>
          </cell>
          <cell r="F34">
            <v>324839</v>
          </cell>
        </row>
        <row r="36">
          <cell r="C36" t="str">
            <v>Topógrafo</v>
          </cell>
          <cell r="D36">
            <v>60633</v>
          </cell>
          <cell r="E36">
            <v>107497</v>
          </cell>
          <cell r="F36">
            <v>168130</v>
          </cell>
        </row>
        <row r="37">
          <cell r="C37" t="str">
            <v>Cadenero</v>
          </cell>
          <cell r="D37">
            <v>72200</v>
          </cell>
          <cell r="E37">
            <v>128004</v>
          </cell>
          <cell r="F37">
            <v>200204</v>
          </cell>
        </row>
        <row r="38">
          <cell r="C38" t="str">
            <v>Ayudante</v>
          </cell>
          <cell r="D38">
            <v>69566</v>
          </cell>
          <cell r="E38">
            <v>131808</v>
          </cell>
          <cell r="F38">
            <v>201374</v>
          </cell>
        </row>
        <row r="39">
          <cell r="C39">
            <v>6</v>
          </cell>
          <cell r="D39">
            <v>202399</v>
          </cell>
          <cell r="E39">
            <v>367309</v>
          </cell>
          <cell r="F39">
            <v>569708</v>
          </cell>
        </row>
        <row r="41">
          <cell r="C41" t="str">
            <v>Inspector</v>
          </cell>
          <cell r="D41">
            <v>52000</v>
          </cell>
          <cell r="E41">
            <v>92191</v>
          </cell>
          <cell r="F41">
            <v>144191</v>
          </cell>
        </row>
        <row r="42">
          <cell r="C42" t="str">
            <v>Obrero</v>
          </cell>
          <cell r="D42">
            <v>162321</v>
          </cell>
          <cell r="E42">
            <v>307552</v>
          </cell>
          <cell r="F42">
            <v>469873</v>
          </cell>
        </row>
        <row r="43">
          <cell r="C43">
            <v>7</v>
          </cell>
          <cell r="D43">
            <v>214321</v>
          </cell>
          <cell r="E43">
            <v>399743</v>
          </cell>
          <cell r="F43">
            <v>614064</v>
          </cell>
        </row>
      </sheetData>
      <sheetData sheetId="7" refreshError="1">
        <row r="8">
          <cell r="B8">
            <v>2.8888699999999998</v>
          </cell>
        </row>
        <row r="11">
          <cell r="B11">
            <v>2.25027</v>
          </cell>
        </row>
      </sheetData>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PACIO PÚBLICO"/>
      <sheetName val="Indices"/>
    </sheetNames>
    <sheetDataSet>
      <sheetData sheetId="0"/>
      <sheetData sheetId="1">
        <row r="5">
          <cell r="B5">
            <v>3007</v>
          </cell>
        </row>
      </sheetData>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RCUITOS CODENSA"/>
      <sheetName val="CIRCUITOS eec"/>
      <sheetName val="CIRCUITOS rc"/>
      <sheetName val="CIRCUITOS rn"/>
      <sheetName val="CIRCUITOS ro"/>
      <sheetName val="CIRCUITOS rs"/>
    </sheetNames>
    <sheetDataSet>
      <sheetData sheetId="0"/>
      <sheetData sheetId="1"/>
      <sheetData sheetId="2"/>
      <sheetData sheetId="3"/>
      <sheetData sheetId="4"/>
      <sheetData sheetId="5"/>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Presup_Cancha"/>
      <sheetName val="Soporte de cantidades"/>
      <sheetName val="1_Preliminares"/>
      <sheetName val="2_Cimentación_Est.Met"/>
      <sheetName val="3_HS"/>
      <sheetName val="Apus_In.Elect"/>
      <sheetName val="Apus_Cubierta"/>
      <sheetName val="Apus_Dotación_Pintura"/>
      <sheetName val="Insumos"/>
      <sheetName val="Equipo_Trans "/>
      <sheetName val="M.Obra"/>
    </sheetNames>
    <sheetDataSet>
      <sheetData sheetId="0">
        <row r="67">
          <cell r="F67">
            <v>0.13</v>
          </cell>
        </row>
      </sheetData>
      <sheetData sheetId="1"/>
      <sheetData sheetId="2"/>
      <sheetData sheetId="3">
        <row r="26">
          <cell r="A26" t="str">
            <v>W09</v>
          </cell>
        </row>
      </sheetData>
      <sheetData sheetId="4">
        <row r="52">
          <cell r="I52">
            <v>34304</v>
          </cell>
        </row>
      </sheetData>
      <sheetData sheetId="5">
        <row r="48">
          <cell r="I48">
            <v>24149</v>
          </cell>
        </row>
      </sheetData>
      <sheetData sheetId="6"/>
      <sheetData sheetId="7">
        <row r="53">
          <cell r="I53">
            <v>57912</v>
          </cell>
        </row>
      </sheetData>
      <sheetData sheetId="8">
        <row r="53">
          <cell r="I53">
            <v>558640.9</v>
          </cell>
        </row>
      </sheetData>
      <sheetData sheetId="9">
        <row r="4">
          <cell r="A4" t="str">
            <v>A</v>
          </cell>
        </row>
        <row r="5">
          <cell r="A5">
            <v>1</v>
          </cell>
        </row>
        <row r="6">
          <cell r="A6" t="str">
            <v>A12</v>
          </cell>
        </row>
        <row r="7">
          <cell r="A7" t="str">
            <v>A01</v>
          </cell>
        </row>
        <row r="8">
          <cell r="A8" t="str">
            <v>A13</v>
          </cell>
        </row>
        <row r="9">
          <cell r="A9" t="str">
            <v>A11</v>
          </cell>
        </row>
        <row r="10">
          <cell r="A10" t="str">
            <v>A02</v>
          </cell>
        </row>
        <row r="11">
          <cell r="A11" t="str">
            <v>A04</v>
          </cell>
        </row>
        <row r="12">
          <cell r="A12" t="str">
            <v>A05</v>
          </cell>
        </row>
        <row r="13">
          <cell r="A13" t="str">
            <v>A03</v>
          </cell>
        </row>
        <row r="14">
          <cell r="A14" t="str">
            <v>A14</v>
          </cell>
        </row>
        <row r="15">
          <cell r="A15" t="str">
            <v>A06</v>
          </cell>
        </row>
        <row r="16">
          <cell r="A16" t="str">
            <v>A07</v>
          </cell>
        </row>
        <row r="17">
          <cell r="A17" t="str">
            <v>A08</v>
          </cell>
        </row>
        <row r="18">
          <cell r="A18" t="str">
            <v>A09</v>
          </cell>
        </row>
        <row r="19">
          <cell r="A19" t="str">
            <v>A15</v>
          </cell>
        </row>
        <row r="20">
          <cell r="A20" t="str">
            <v>A16</v>
          </cell>
        </row>
        <row r="21">
          <cell r="A21" t="str">
            <v>A17</v>
          </cell>
        </row>
        <row r="22">
          <cell r="A22" t="str">
            <v>A18</v>
          </cell>
        </row>
        <row r="23">
          <cell r="A23" t="str">
            <v>A19</v>
          </cell>
        </row>
        <row r="24">
          <cell r="A24" t="str">
            <v>B</v>
          </cell>
        </row>
        <row r="25">
          <cell r="A25" t="str">
            <v>B01</v>
          </cell>
        </row>
        <row r="26">
          <cell r="A26" t="str">
            <v>B06</v>
          </cell>
        </row>
        <row r="27">
          <cell r="A27" t="str">
            <v>B12</v>
          </cell>
        </row>
        <row r="28">
          <cell r="A28" t="str">
            <v>B02</v>
          </cell>
        </row>
        <row r="29">
          <cell r="A29" t="str">
            <v>B07</v>
          </cell>
        </row>
        <row r="30">
          <cell r="A30" t="str">
            <v>B09</v>
          </cell>
        </row>
        <row r="31">
          <cell r="A31" t="str">
            <v>B03</v>
          </cell>
        </row>
        <row r="32">
          <cell r="A32" t="str">
            <v>B05</v>
          </cell>
        </row>
        <row r="33">
          <cell r="A33" t="str">
            <v>B04</v>
          </cell>
        </row>
        <row r="34">
          <cell r="A34" t="str">
            <v>B08</v>
          </cell>
        </row>
        <row r="35">
          <cell r="A35" t="str">
            <v>B11</v>
          </cell>
        </row>
        <row r="36">
          <cell r="A36" t="str">
            <v>B10</v>
          </cell>
        </row>
        <row r="37">
          <cell r="A37" t="str">
            <v>B13</v>
          </cell>
        </row>
        <row r="38">
          <cell r="A38" t="str">
            <v>B14</v>
          </cell>
        </row>
        <row r="39">
          <cell r="A39" t="str">
            <v>B15</v>
          </cell>
        </row>
        <row r="40">
          <cell r="A40" t="str">
            <v>C</v>
          </cell>
        </row>
        <row r="41">
          <cell r="A41" t="str">
            <v>C15</v>
          </cell>
        </row>
        <row r="42">
          <cell r="A42" t="str">
            <v>C15A</v>
          </cell>
        </row>
        <row r="43">
          <cell r="A43" t="str">
            <v>C01</v>
          </cell>
        </row>
        <row r="44">
          <cell r="A44" t="str">
            <v>C30</v>
          </cell>
        </row>
        <row r="45">
          <cell r="A45" t="str">
            <v>C03</v>
          </cell>
        </row>
        <row r="46">
          <cell r="A46" t="str">
            <v>C24</v>
          </cell>
        </row>
        <row r="47">
          <cell r="A47" t="str">
            <v>C16</v>
          </cell>
        </row>
        <row r="48">
          <cell r="A48" t="str">
            <v>C39</v>
          </cell>
        </row>
        <row r="49">
          <cell r="A49" t="str">
            <v>C40</v>
          </cell>
        </row>
        <row r="50">
          <cell r="A50" t="str">
            <v>C04</v>
          </cell>
        </row>
        <row r="51">
          <cell r="A51" t="str">
            <v>C41</v>
          </cell>
        </row>
        <row r="52">
          <cell r="A52" t="str">
            <v>C27</v>
          </cell>
        </row>
        <row r="53">
          <cell r="A53" t="str">
            <v>C29</v>
          </cell>
        </row>
        <row r="54">
          <cell r="A54" t="str">
            <v>C28</v>
          </cell>
        </row>
        <row r="55">
          <cell r="A55" t="str">
            <v>C05</v>
          </cell>
        </row>
        <row r="56">
          <cell r="A56" t="str">
            <v>C42</v>
          </cell>
        </row>
        <row r="57">
          <cell r="A57" t="str">
            <v>C23</v>
          </cell>
        </row>
        <row r="58">
          <cell r="A58" t="str">
            <v>C06</v>
          </cell>
        </row>
        <row r="59">
          <cell r="A59" t="str">
            <v>C26</v>
          </cell>
        </row>
        <row r="60">
          <cell r="A60" t="str">
            <v>C20</v>
          </cell>
        </row>
        <row r="61">
          <cell r="A61" t="str">
            <v>C22</v>
          </cell>
        </row>
        <row r="62">
          <cell r="A62" t="str">
            <v>C07</v>
          </cell>
        </row>
        <row r="63">
          <cell r="A63" t="str">
            <v>C18</v>
          </cell>
        </row>
        <row r="64">
          <cell r="A64" t="str">
            <v>C17</v>
          </cell>
        </row>
        <row r="65">
          <cell r="A65" t="str">
            <v>C38</v>
          </cell>
        </row>
        <row r="66">
          <cell r="A66" t="str">
            <v>C12</v>
          </cell>
        </row>
        <row r="67">
          <cell r="A67" t="str">
            <v>C33</v>
          </cell>
        </row>
        <row r="68">
          <cell r="A68" t="str">
            <v>C37</v>
          </cell>
        </row>
        <row r="69">
          <cell r="A69" t="str">
            <v>C36</v>
          </cell>
        </row>
        <row r="70">
          <cell r="A70" t="str">
            <v>C02</v>
          </cell>
        </row>
        <row r="71">
          <cell r="A71" t="str">
            <v>C02A</v>
          </cell>
        </row>
        <row r="72">
          <cell r="A72" t="str">
            <v>C13</v>
          </cell>
        </row>
        <row r="73">
          <cell r="A73" t="str">
            <v>C32</v>
          </cell>
        </row>
        <row r="74">
          <cell r="A74" t="str">
            <v>C21</v>
          </cell>
        </row>
        <row r="75">
          <cell r="A75" t="str">
            <v>C08</v>
          </cell>
        </row>
        <row r="76">
          <cell r="A76" t="str">
            <v>C34</v>
          </cell>
        </row>
        <row r="77">
          <cell r="A77" t="str">
            <v>C14</v>
          </cell>
        </row>
        <row r="78">
          <cell r="A78" t="str">
            <v>C35</v>
          </cell>
        </row>
        <row r="79">
          <cell r="A79" t="str">
            <v>C09</v>
          </cell>
        </row>
        <row r="80">
          <cell r="A80" t="str">
            <v>C25</v>
          </cell>
        </row>
        <row r="81">
          <cell r="A81" t="str">
            <v>C19</v>
          </cell>
        </row>
        <row r="82">
          <cell r="A82" t="str">
            <v>C10</v>
          </cell>
        </row>
        <row r="83">
          <cell r="A83" t="str">
            <v>C11</v>
          </cell>
        </row>
        <row r="84">
          <cell r="A84" t="str">
            <v>C31</v>
          </cell>
        </row>
        <row r="85">
          <cell r="A85" t="str">
            <v>C43</v>
          </cell>
        </row>
        <row r="86">
          <cell r="A86" t="str">
            <v>C44</v>
          </cell>
        </row>
        <row r="87">
          <cell r="A87" t="str">
            <v>C45</v>
          </cell>
        </row>
        <row r="88">
          <cell r="A88" t="str">
            <v>C46</v>
          </cell>
        </row>
        <row r="89">
          <cell r="A89" t="str">
            <v>C47</v>
          </cell>
        </row>
        <row r="90">
          <cell r="A90" t="str">
            <v>C48</v>
          </cell>
        </row>
        <row r="91">
          <cell r="A91" t="str">
            <v>C49</v>
          </cell>
        </row>
        <row r="92">
          <cell r="A92" t="str">
            <v>C50</v>
          </cell>
        </row>
        <row r="93">
          <cell r="A93" t="str">
            <v>C51</v>
          </cell>
        </row>
        <row r="94">
          <cell r="A94" t="str">
            <v>C52</v>
          </cell>
        </row>
        <row r="95">
          <cell r="A95" t="str">
            <v>C53</v>
          </cell>
        </row>
        <row r="96">
          <cell r="A96" t="str">
            <v>C54</v>
          </cell>
        </row>
        <row r="97">
          <cell r="A97" t="str">
            <v>C55</v>
          </cell>
        </row>
        <row r="98">
          <cell r="A98" t="str">
            <v>C56</v>
          </cell>
        </row>
        <row r="99">
          <cell r="A99" t="str">
            <v>D</v>
          </cell>
        </row>
        <row r="100">
          <cell r="A100" t="str">
            <v>D23</v>
          </cell>
        </row>
        <row r="101">
          <cell r="A101" t="str">
            <v>D22</v>
          </cell>
        </row>
        <row r="102">
          <cell r="A102" t="str">
            <v>D20</v>
          </cell>
        </row>
        <row r="103">
          <cell r="A103" t="str">
            <v>D16</v>
          </cell>
        </row>
        <row r="104">
          <cell r="A104" t="str">
            <v>D21</v>
          </cell>
        </row>
        <row r="105">
          <cell r="A105" t="str">
            <v>D17</v>
          </cell>
        </row>
        <row r="106">
          <cell r="A106" t="str">
            <v>D01</v>
          </cell>
        </row>
        <row r="107">
          <cell r="A107" t="str">
            <v>D19</v>
          </cell>
        </row>
        <row r="108">
          <cell r="A108" t="str">
            <v>D15</v>
          </cell>
        </row>
        <row r="109">
          <cell r="A109" t="str">
            <v>D18</v>
          </cell>
        </row>
        <row r="110">
          <cell r="A110" t="str">
            <v>D14</v>
          </cell>
        </row>
        <row r="111">
          <cell r="A111" t="str">
            <v>D02</v>
          </cell>
        </row>
        <row r="112">
          <cell r="A112" t="str">
            <v>D05</v>
          </cell>
        </row>
        <row r="113">
          <cell r="A113" t="str">
            <v>D03</v>
          </cell>
        </row>
        <row r="114">
          <cell r="A114" t="str">
            <v>D13</v>
          </cell>
        </row>
        <row r="115">
          <cell r="A115" t="str">
            <v>D13A</v>
          </cell>
        </row>
        <row r="116">
          <cell r="A116" t="str">
            <v>D13B</v>
          </cell>
        </row>
        <row r="117">
          <cell r="A117" t="str">
            <v>D13C</v>
          </cell>
        </row>
        <row r="118">
          <cell r="A118" t="str">
            <v>D13D</v>
          </cell>
        </row>
        <row r="119">
          <cell r="A119" t="str">
            <v>D13E</v>
          </cell>
        </row>
        <row r="120">
          <cell r="A120" t="str">
            <v>D13F</v>
          </cell>
        </row>
        <row r="121">
          <cell r="A121" t="str">
            <v>D13G</v>
          </cell>
        </row>
        <row r="122">
          <cell r="A122" t="str">
            <v>D13H</v>
          </cell>
        </row>
        <row r="123">
          <cell r="A123" t="str">
            <v>D13I</v>
          </cell>
        </row>
        <row r="124">
          <cell r="A124" t="str">
            <v>D13J</v>
          </cell>
        </row>
        <row r="125">
          <cell r="A125" t="str">
            <v>D13K</v>
          </cell>
        </row>
        <row r="126">
          <cell r="A126" t="str">
            <v>D07</v>
          </cell>
        </row>
        <row r="127">
          <cell r="A127" t="str">
            <v>D10</v>
          </cell>
        </row>
        <row r="128">
          <cell r="A128" t="str">
            <v>D04</v>
          </cell>
        </row>
        <row r="129">
          <cell r="A129" t="str">
            <v>D04A</v>
          </cell>
        </row>
        <row r="130">
          <cell r="A130" t="str">
            <v>D04B</v>
          </cell>
        </row>
        <row r="131">
          <cell r="A131" t="str">
            <v>D04C</v>
          </cell>
        </row>
        <row r="132">
          <cell r="A132" t="str">
            <v>D06</v>
          </cell>
        </row>
        <row r="133">
          <cell r="A133" t="str">
            <v>D09</v>
          </cell>
        </row>
        <row r="134">
          <cell r="A134" t="str">
            <v>D12</v>
          </cell>
        </row>
        <row r="135">
          <cell r="A135" t="str">
            <v>D08</v>
          </cell>
        </row>
        <row r="136">
          <cell r="A136" t="str">
            <v>D11</v>
          </cell>
        </row>
        <row r="137">
          <cell r="A137" t="str">
            <v>D24</v>
          </cell>
        </row>
        <row r="138">
          <cell r="A138" t="str">
            <v>D25</v>
          </cell>
        </row>
        <row r="139">
          <cell r="A139" t="str">
            <v>D26</v>
          </cell>
        </row>
        <row r="140">
          <cell r="A140" t="str">
            <v>D27</v>
          </cell>
        </row>
        <row r="141">
          <cell r="A141" t="str">
            <v>D28</v>
          </cell>
        </row>
        <row r="142">
          <cell r="A142" t="str">
            <v>D29</v>
          </cell>
        </row>
        <row r="143">
          <cell r="A143" t="str">
            <v>ELEC</v>
          </cell>
        </row>
        <row r="144">
          <cell r="A144" t="str">
            <v>ELE-01</v>
          </cell>
        </row>
        <row r="145">
          <cell r="A145" t="str">
            <v>ELE-02</v>
          </cell>
        </row>
        <row r="146">
          <cell r="A146" t="str">
            <v>ELE-03</v>
          </cell>
        </row>
        <row r="147">
          <cell r="A147" t="str">
            <v>ELE-04</v>
          </cell>
        </row>
        <row r="148">
          <cell r="A148" t="str">
            <v>ELE-05</v>
          </cell>
        </row>
        <row r="149">
          <cell r="A149" t="str">
            <v>ELE-06</v>
          </cell>
        </row>
        <row r="153">
          <cell r="A153" t="str">
            <v>E</v>
          </cell>
        </row>
        <row r="154">
          <cell r="A154" t="str">
            <v>E001</v>
          </cell>
        </row>
        <row r="155">
          <cell r="A155" t="str">
            <v>E001A</v>
          </cell>
        </row>
        <row r="156">
          <cell r="A156" t="str">
            <v>E01</v>
          </cell>
        </row>
        <row r="157">
          <cell r="A157" t="str">
            <v>E01A</v>
          </cell>
        </row>
        <row r="158">
          <cell r="A158" t="str">
            <v>E17</v>
          </cell>
        </row>
        <row r="159">
          <cell r="A159" t="str">
            <v>E25</v>
          </cell>
        </row>
        <row r="160">
          <cell r="A160" t="str">
            <v>E09</v>
          </cell>
        </row>
        <row r="161">
          <cell r="A161" t="str">
            <v>E21</v>
          </cell>
        </row>
        <row r="162">
          <cell r="A162" t="str">
            <v>E28</v>
          </cell>
        </row>
        <row r="163">
          <cell r="A163" t="str">
            <v>E26</v>
          </cell>
        </row>
        <row r="164">
          <cell r="A164" t="str">
            <v>E02</v>
          </cell>
        </row>
        <row r="165">
          <cell r="A165" t="str">
            <v>E02A</v>
          </cell>
        </row>
        <row r="166">
          <cell r="A166" t="str">
            <v>E02B</v>
          </cell>
        </row>
        <row r="167">
          <cell r="A167" t="str">
            <v>E54</v>
          </cell>
        </row>
        <row r="168">
          <cell r="A168" t="str">
            <v>E55</v>
          </cell>
        </row>
        <row r="169">
          <cell r="A169" t="str">
            <v>E52</v>
          </cell>
        </row>
        <row r="170">
          <cell r="A170" t="str">
            <v>E53</v>
          </cell>
        </row>
        <row r="171">
          <cell r="A171" t="str">
            <v>E48</v>
          </cell>
        </row>
        <row r="172">
          <cell r="A172" t="str">
            <v>E50</v>
          </cell>
        </row>
        <row r="173">
          <cell r="A173" t="str">
            <v>E49</v>
          </cell>
        </row>
        <row r="174">
          <cell r="A174" t="str">
            <v>E51</v>
          </cell>
        </row>
        <row r="175">
          <cell r="A175" t="str">
            <v>E44</v>
          </cell>
        </row>
        <row r="176">
          <cell r="A176" t="str">
            <v>E46</v>
          </cell>
        </row>
        <row r="177">
          <cell r="A177" t="str">
            <v>E45</v>
          </cell>
        </row>
        <row r="178">
          <cell r="A178" t="str">
            <v>E47</v>
          </cell>
        </row>
        <row r="179">
          <cell r="A179" t="str">
            <v>E42</v>
          </cell>
        </row>
        <row r="180">
          <cell r="A180" t="str">
            <v>E43</v>
          </cell>
        </row>
        <row r="181">
          <cell r="A181" t="str">
            <v>E40</v>
          </cell>
        </row>
        <row r="182">
          <cell r="A182" t="str">
            <v>E41</v>
          </cell>
        </row>
        <row r="183">
          <cell r="A183" t="str">
            <v>E36</v>
          </cell>
        </row>
        <row r="184">
          <cell r="A184" t="str">
            <v>E38</v>
          </cell>
        </row>
        <row r="185">
          <cell r="A185" t="str">
            <v>E39</v>
          </cell>
        </row>
        <row r="186">
          <cell r="A186" t="str">
            <v>E37</v>
          </cell>
        </row>
        <row r="187">
          <cell r="A187" t="str">
            <v>E32</v>
          </cell>
        </row>
        <row r="188">
          <cell r="A188" t="str">
            <v>E34</v>
          </cell>
        </row>
        <row r="189">
          <cell r="A189" t="str">
            <v>E33</v>
          </cell>
        </row>
        <row r="190">
          <cell r="A190" t="str">
            <v>E35</v>
          </cell>
        </row>
        <row r="191">
          <cell r="A191" t="str">
            <v>E03</v>
          </cell>
        </row>
        <row r="192">
          <cell r="A192" t="str">
            <v>E23</v>
          </cell>
        </row>
        <row r="193">
          <cell r="A193" t="str">
            <v>E22</v>
          </cell>
        </row>
        <row r="194">
          <cell r="A194" t="str">
            <v>E04</v>
          </cell>
        </row>
        <row r="195">
          <cell r="A195" t="str">
            <v>E05</v>
          </cell>
        </row>
        <row r="196">
          <cell r="A196" t="str">
            <v>E24</v>
          </cell>
        </row>
        <row r="197">
          <cell r="A197" t="str">
            <v>E68</v>
          </cell>
        </row>
        <row r="198">
          <cell r="A198" t="str">
            <v>E69</v>
          </cell>
        </row>
        <row r="199">
          <cell r="A199" t="str">
            <v>E70</v>
          </cell>
        </row>
        <row r="200">
          <cell r="A200" t="str">
            <v>E71</v>
          </cell>
        </row>
        <row r="201">
          <cell r="A201" t="str">
            <v>E06</v>
          </cell>
        </row>
        <row r="202">
          <cell r="A202" t="str">
            <v>E06B</v>
          </cell>
        </row>
        <row r="203">
          <cell r="A203" t="str">
            <v>E06A</v>
          </cell>
        </row>
        <row r="204">
          <cell r="A204" t="str">
            <v>E06C</v>
          </cell>
        </row>
        <row r="205">
          <cell r="A205" t="str">
            <v>E07C</v>
          </cell>
        </row>
        <row r="206">
          <cell r="A206" t="str">
            <v>E07</v>
          </cell>
        </row>
        <row r="207">
          <cell r="A207" t="str">
            <v>E08</v>
          </cell>
        </row>
        <row r="208">
          <cell r="A208" t="str">
            <v>E31</v>
          </cell>
        </row>
        <row r="209">
          <cell r="A209" t="str">
            <v>E30</v>
          </cell>
        </row>
        <row r="210">
          <cell r="A210" t="str">
            <v>E10</v>
          </cell>
        </row>
        <row r="211">
          <cell r="A211" t="str">
            <v>E29</v>
          </cell>
        </row>
        <row r="212">
          <cell r="A212" t="str">
            <v>E11</v>
          </cell>
        </row>
        <row r="213">
          <cell r="A213" t="str">
            <v>E60</v>
          </cell>
        </row>
        <row r="214">
          <cell r="A214" t="str">
            <v>E61</v>
          </cell>
        </row>
        <row r="215">
          <cell r="A215" t="str">
            <v>E58</v>
          </cell>
        </row>
        <row r="216">
          <cell r="A216" t="str">
            <v>E59</v>
          </cell>
        </row>
        <row r="217">
          <cell r="A217" t="str">
            <v>E56</v>
          </cell>
        </row>
        <row r="218">
          <cell r="A218" t="str">
            <v>E57</v>
          </cell>
        </row>
        <row r="219">
          <cell r="A219" t="str">
            <v>E66</v>
          </cell>
        </row>
        <row r="220">
          <cell r="A220" t="str">
            <v>E67</v>
          </cell>
        </row>
        <row r="221">
          <cell r="A221" t="str">
            <v>E67A</v>
          </cell>
        </row>
        <row r="222">
          <cell r="A222" t="str">
            <v>E67B</v>
          </cell>
        </row>
        <row r="223">
          <cell r="A223" t="str">
            <v>E64</v>
          </cell>
        </row>
        <row r="224">
          <cell r="A224" t="str">
            <v>E65</v>
          </cell>
        </row>
        <row r="225">
          <cell r="A225" t="str">
            <v>E62</v>
          </cell>
        </row>
        <row r="226">
          <cell r="A226" t="str">
            <v>E63</v>
          </cell>
        </row>
        <row r="227">
          <cell r="A227" t="str">
            <v>E13</v>
          </cell>
        </row>
        <row r="228">
          <cell r="A228" t="str">
            <v>E12</v>
          </cell>
        </row>
        <row r="229">
          <cell r="A229" t="str">
            <v>E14</v>
          </cell>
        </row>
        <row r="230">
          <cell r="A230" t="str">
            <v>E15</v>
          </cell>
        </row>
        <row r="231">
          <cell r="A231" t="str">
            <v>E16</v>
          </cell>
        </row>
        <row r="232">
          <cell r="A232" t="str">
            <v>E18</v>
          </cell>
        </row>
        <row r="233">
          <cell r="A233" t="str">
            <v>E19</v>
          </cell>
        </row>
        <row r="234">
          <cell r="A234" t="str">
            <v>E27</v>
          </cell>
        </row>
        <row r="235">
          <cell r="A235" t="str">
            <v>E20</v>
          </cell>
        </row>
        <row r="236">
          <cell r="A236" t="str">
            <v>E72</v>
          </cell>
        </row>
        <row r="237">
          <cell r="A237" t="str">
            <v>E76</v>
          </cell>
        </row>
        <row r="238">
          <cell r="A238" t="str">
            <v>E77</v>
          </cell>
        </row>
        <row r="239">
          <cell r="A239" t="str">
            <v>E78</v>
          </cell>
        </row>
        <row r="240">
          <cell r="A240" t="str">
            <v>F</v>
          </cell>
        </row>
        <row r="241">
          <cell r="A241" t="str">
            <v>F09</v>
          </cell>
        </row>
        <row r="242">
          <cell r="A242" t="str">
            <v>F02</v>
          </cell>
        </row>
        <row r="243">
          <cell r="A243" t="str">
            <v>F01</v>
          </cell>
        </row>
        <row r="244">
          <cell r="A244" t="str">
            <v>F03</v>
          </cell>
        </row>
        <row r="245">
          <cell r="A245" t="str">
            <v>F07</v>
          </cell>
        </row>
        <row r="246">
          <cell r="A246" t="str">
            <v>F11</v>
          </cell>
        </row>
        <row r="247">
          <cell r="A247" t="str">
            <v>F08</v>
          </cell>
        </row>
        <row r="248">
          <cell r="A248" t="str">
            <v>F05</v>
          </cell>
        </row>
        <row r="249">
          <cell r="A249" t="str">
            <v>F04</v>
          </cell>
        </row>
        <row r="250">
          <cell r="A250" t="str">
            <v>F06</v>
          </cell>
        </row>
        <row r="251">
          <cell r="A251" t="str">
            <v>F10</v>
          </cell>
        </row>
        <row r="252">
          <cell r="A252" t="str">
            <v>F12</v>
          </cell>
        </row>
        <row r="253">
          <cell r="A253" t="str">
            <v>F13</v>
          </cell>
        </row>
        <row r="254">
          <cell r="A254" t="str">
            <v>F14</v>
          </cell>
        </row>
        <row r="255">
          <cell r="A255" t="str">
            <v>F15</v>
          </cell>
        </row>
        <row r="256">
          <cell r="A256" t="str">
            <v>G</v>
          </cell>
        </row>
        <row r="257">
          <cell r="A257" t="str">
            <v>G1</v>
          </cell>
        </row>
        <row r="258">
          <cell r="A258" t="str">
            <v>G2</v>
          </cell>
        </row>
        <row r="259">
          <cell r="A259" t="str">
            <v>G3</v>
          </cell>
        </row>
        <row r="260">
          <cell r="A260" t="str">
            <v>G4</v>
          </cell>
        </row>
        <row r="261">
          <cell r="A261" t="str">
            <v>H</v>
          </cell>
        </row>
        <row r="262">
          <cell r="A262" t="str">
            <v>H11</v>
          </cell>
        </row>
        <row r="263">
          <cell r="A263" t="str">
            <v>H08</v>
          </cell>
        </row>
        <row r="264">
          <cell r="A264" t="str">
            <v>H01</v>
          </cell>
        </row>
        <row r="265">
          <cell r="A265" t="str">
            <v>H02</v>
          </cell>
        </row>
        <row r="266">
          <cell r="A266" t="str">
            <v>H12</v>
          </cell>
        </row>
        <row r="267">
          <cell r="A267" t="str">
            <v>H12A</v>
          </cell>
        </row>
        <row r="268">
          <cell r="A268" t="str">
            <v>H03</v>
          </cell>
        </row>
        <row r="269">
          <cell r="A269" t="str">
            <v>H04</v>
          </cell>
        </row>
        <row r="270">
          <cell r="A270" t="str">
            <v>H13</v>
          </cell>
        </row>
        <row r="271">
          <cell r="A271" t="str">
            <v>H09</v>
          </cell>
        </row>
        <row r="272">
          <cell r="A272" t="str">
            <v>H10</v>
          </cell>
        </row>
        <row r="273">
          <cell r="A273" t="str">
            <v>H15</v>
          </cell>
        </row>
        <row r="274">
          <cell r="A274" t="str">
            <v>H16</v>
          </cell>
        </row>
        <row r="275">
          <cell r="A275" t="str">
            <v>H05</v>
          </cell>
        </row>
        <row r="276">
          <cell r="A276" t="str">
            <v>H06</v>
          </cell>
        </row>
        <row r="277">
          <cell r="A277" t="str">
            <v>H07</v>
          </cell>
        </row>
        <row r="278">
          <cell r="A278" t="str">
            <v>H14</v>
          </cell>
        </row>
        <row r="279">
          <cell r="A279" t="str">
            <v>H17</v>
          </cell>
        </row>
        <row r="280">
          <cell r="A280" t="str">
            <v>H18</v>
          </cell>
        </row>
        <row r="281">
          <cell r="A281" t="str">
            <v>H19</v>
          </cell>
        </row>
        <row r="282">
          <cell r="A282" t="str">
            <v>H20</v>
          </cell>
        </row>
        <row r="283">
          <cell r="A283" t="str">
            <v>H21</v>
          </cell>
        </row>
        <row r="284">
          <cell r="A284" t="str">
            <v>I</v>
          </cell>
        </row>
        <row r="286">
          <cell r="A286" t="str">
            <v>J</v>
          </cell>
        </row>
        <row r="287">
          <cell r="A287" t="str">
            <v>J02</v>
          </cell>
        </row>
        <row r="288">
          <cell r="A288" t="str">
            <v>J06</v>
          </cell>
        </row>
        <row r="289">
          <cell r="A289" t="str">
            <v>J12</v>
          </cell>
        </row>
        <row r="290">
          <cell r="A290" t="str">
            <v>J01</v>
          </cell>
        </row>
        <row r="291">
          <cell r="A291" t="str">
            <v>J08</v>
          </cell>
        </row>
        <row r="292">
          <cell r="A292" t="str">
            <v>J07</v>
          </cell>
        </row>
        <row r="293">
          <cell r="A293" t="str">
            <v>J07A</v>
          </cell>
        </row>
        <row r="294">
          <cell r="A294" t="str">
            <v>J05</v>
          </cell>
        </row>
        <row r="295">
          <cell r="A295" t="str">
            <v>J11</v>
          </cell>
        </row>
        <row r="296">
          <cell r="A296" t="str">
            <v xml:space="preserve">  </v>
          </cell>
        </row>
        <row r="297">
          <cell r="A297" t="str">
            <v>J10</v>
          </cell>
        </row>
        <row r="298">
          <cell r="A298" t="str">
            <v>J04</v>
          </cell>
        </row>
        <row r="299">
          <cell r="A299" t="str">
            <v>J09</v>
          </cell>
        </row>
        <row r="300">
          <cell r="A300" t="str">
            <v>J15</v>
          </cell>
        </row>
        <row r="301">
          <cell r="A301" t="str">
            <v>J20</v>
          </cell>
        </row>
        <row r="302">
          <cell r="A302" t="str">
            <v>K</v>
          </cell>
        </row>
        <row r="303">
          <cell r="A303" t="str">
            <v>K10</v>
          </cell>
        </row>
        <row r="304">
          <cell r="A304" t="str">
            <v>K11</v>
          </cell>
        </row>
        <row r="305">
          <cell r="A305" t="str">
            <v>K13</v>
          </cell>
        </row>
        <row r="306">
          <cell r="A306" t="str">
            <v>K14</v>
          </cell>
        </row>
        <row r="307">
          <cell r="A307" t="str">
            <v>K06</v>
          </cell>
        </row>
        <row r="308">
          <cell r="A308" t="str">
            <v>K07</v>
          </cell>
        </row>
        <row r="309">
          <cell r="A309" t="str">
            <v>K17</v>
          </cell>
        </row>
        <row r="310">
          <cell r="A310" t="str">
            <v>K18</v>
          </cell>
        </row>
        <row r="311">
          <cell r="A311" t="str">
            <v>K08</v>
          </cell>
        </row>
        <row r="312">
          <cell r="A312" t="str">
            <v>K19</v>
          </cell>
        </row>
        <row r="313">
          <cell r="A313" t="str">
            <v>K09</v>
          </cell>
        </row>
        <row r="314">
          <cell r="A314" t="str">
            <v>K12</v>
          </cell>
        </row>
        <row r="315">
          <cell r="A315" t="str">
            <v>K16</v>
          </cell>
        </row>
        <row r="316">
          <cell r="A316" t="str">
            <v>K02</v>
          </cell>
        </row>
        <row r="317">
          <cell r="A317" t="str">
            <v>K15</v>
          </cell>
        </row>
        <row r="318">
          <cell r="A318" t="str">
            <v>K01</v>
          </cell>
        </row>
        <row r="319">
          <cell r="A319" t="str">
            <v>K03</v>
          </cell>
        </row>
        <row r="320">
          <cell r="A320" t="str">
            <v>K04</v>
          </cell>
        </row>
        <row r="321">
          <cell r="A321" t="str">
            <v>K05</v>
          </cell>
        </row>
        <row r="322">
          <cell r="A322" t="str">
            <v>K20</v>
          </cell>
        </row>
        <row r="323">
          <cell r="A323" t="str">
            <v>K21</v>
          </cell>
        </row>
        <row r="324">
          <cell r="A324" t="str">
            <v>K22</v>
          </cell>
        </row>
        <row r="325">
          <cell r="A325" t="str">
            <v>K23</v>
          </cell>
        </row>
        <row r="326">
          <cell r="A326" t="str">
            <v>L</v>
          </cell>
        </row>
        <row r="327">
          <cell r="A327" t="str">
            <v>L12</v>
          </cell>
        </row>
        <row r="328">
          <cell r="A328" t="str">
            <v>L02</v>
          </cell>
        </row>
        <row r="329">
          <cell r="A329" t="str">
            <v>L01</v>
          </cell>
        </row>
        <row r="330">
          <cell r="A330" t="str">
            <v>L11</v>
          </cell>
        </row>
        <row r="331">
          <cell r="A331" t="str">
            <v>L03</v>
          </cell>
        </row>
        <row r="332">
          <cell r="A332" t="str">
            <v>L04</v>
          </cell>
        </row>
        <row r="333">
          <cell r="A333" t="str">
            <v>L05</v>
          </cell>
        </row>
        <row r="334">
          <cell r="A334" t="str">
            <v>L06</v>
          </cell>
        </row>
        <row r="335">
          <cell r="A335" t="str">
            <v>L07</v>
          </cell>
        </row>
        <row r="336">
          <cell r="A336" t="str">
            <v>L08</v>
          </cell>
        </row>
        <row r="337">
          <cell r="A337" t="str">
            <v>L09</v>
          </cell>
        </row>
        <row r="338">
          <cell r="A338" t="str">
            <v>L10</v>
          </cell>
        </row>
        <row r="339">
          <cell r="A339" t="str">
            <v>L13</v>
          </cell>
        </row>
        <row r="340">
          <cell r="A340" t="str">
            <v>L14</v>
          </cell>
        </row>
        <row r="341">
          <cell r="A341" t="str">
            <v>L15</v>
          </cell>
        </row>
        <row r="342">
          <cell r="A342" t="str">
            <v>L16</v>
          </cell>
        </row>
        <row r="343">
          <cell r="A343" t="str">
            <v>L17</v>
          </cell>
        </row>
        <row r="344">
          <cell r="A344" t="str">
            <v>L18</v>
          </cell>
        </row>
        <row r="345">
          <cell r="A345" t="str">
            <v>L19</v>
          </cell>
        </row>
        <row r="346">
          <cell r="A346" t="str">
            <v>L20</v>
          </cell>
        </row>
        <row r="347">
          <cell r="A347" t="str">
            <v>L21</v>
          </cell>
        </row>
        <row r="348">
          <cell r="A348" t="str">
            <v>L22</v>
          </cell>
        </row>
        <row r="349">
          <cell r="A349" t="str">
            <v>L23</v>
          </cell>
        </row>
        <row r="350">
          <cell r="A350" t="str">
            <v>L24</v>
          </cell>
        </row>
        <row r="351">
          <cell r="A351" t="str">
            <v>L25</v>
          </cell>
        </row>
        <row r="352">
          <cell r="A352" t="str">
            <v>L26</v>
          </cell>
        </row>
        <row r="353">
          <cell r="A353" t="str">
            <v>L27</v>
          </cell>
        </row>
        <row r="354">
          <cell r="A354" t="str">
            <v>M</v>
          </cell>
        </row>
        <row r="355">
          <cell r="A355" t="str">
            <v>M01</v>
          </cell>
        </row>
        <row r="356">
          <cell r="A356" t="str">
            <v>M02</v>
          </cell>
        </row>
        <row r="359">
          <cell r="A359" t="str">
            <v>O</v>
          </cell>
        </row>
        <row r="360">
          <cell r="A360" t="str">
            <v>O36</v>
          </cell>
        </row>
        <row r="361">
          <cell r="A361" t="str">
            <v>O12</v>
          </cell>
        </row>
        <row r="362">
          <cell r="A362" t="str">
            <v>O32</v>
          </cell>
        </row>
        <row r="363">
          <cell r="A363" t="str">
            <v>O39</v>
          </cell>
        </row>
        <row r="364">
          <cell r="A364" t="str">
            <v>O28</v>
          </cell>
        </row>
        <row r="365">
          <cell r="A365" t="str">
            <v>O01</v>
          </cell>
        </row>
        <row r="366">
          <cell r="A366" t="str">
            <v>O33</v>
          </cell>
        </row>
        <row r="367">
          <cell r="A367" t="str">
            <v>O24</v>
          </cell>
        </row>
        <row r="368">
          <cell r="A368" t="str">
            <v>O02</v>
          </cell>
        </row>
        <row r="369">
          <cell r="A369" t="str">
            <v>O03</v>
          </cell>
        </row>
        <row r="370">
          <cell r="A370" t="str">
            <v>O22</v>
          </cell>
        </row>
        <row r="371">
          <cell r="A371" t="str">
            <v>O06</v>
          </cell>
        </row>
        <row r="372">
          <cell r="A372" t="str">
            <v>O27</v>
          </cell>
        </row>
        <row r="373">
          <cell r="A373" t="str">
            <v>O26</v>
          </cell>
        </row>
        <row r="374">
          <cell r="A374" t="str">
            <v>O07</v>
          </cell>
        </row>
        <row r="375">
          <cell r="A375" t="str">
            <v>O08</v>
          </cell>
        </row>
        <row r="376">
          <cell r="A376" t="str">
            <v>O08A</v>
          </cell>
        </row>
        <row r="377">
          <cell r="A377" t="str">
            <v>O09</v>
          </cell>
        </row>
        <row r="378">
          <cell r="A378" t="str">
            <v>O37</v>
          </cell>
        </row>
        <row r="379">
          <cell r="A379" t="str">
            <v>O10</v>
          </cell>
        </row>
        <row r="380">
          <cell r="A380" t="str">
            <v>O11</v>
          </cell>
        </row>
        <row r="381">
          <cell r="A381" t="str">
            <v>O38</v>
          </cell>
        </row>
        <row r="382">
          <cell r="A382" t="str">
            <v>O29</v>
          </cell>
        </row>
        <row r="383">
          <cell r="A383" t="str">
            <v>O05</v>
          </cell>
        </row>
        <row r="384">
          <cell r="A384" t="str">
            <v>O31</v>
          </cell>
        </row>
        <row r="385">
          <cell r="A385" t="str">
            <v>O13</v>
          </cell>
        </row>
        <row r="386">
          <cell r="A386" t="str">
            <v>O14</v>
          </cell>
        </row>
        <row r="387">
          <cell r="A387" t="str">
            <v>O15</v>
          </cell>
        </row>
        <row r="388">
          <cell r="A388" t="str">
            <v>O04</v>
          </cell>
        </row>
        <row r="389">
          <cell r="A389" t="str">
            <v>O16</v>
          </cell>
        </row>
        <row r="390">
          <cell r="A390" t="str">
            <v>O17</v>
          </cell>
        </row>
        <row r="391">
          <cell r="A391" t="str">
            <v>O30</v>
          </cell>
        </row>
        <row r="392">
          <cell r="A392" t="str">
            <v>O35</v>
          </cell>
        </row>
        <row r="393">
          <cell r="A393" t="str">
            <v>O25</v>
          </cell>
        </row>
        <row r="394">
          <cell r="A394" t="str">
            <v>O18</v>
          </cell>
        </row>
        <row r="395">
          <cell r="A395" t="str">
            <v>O34</v>
          </cell>
        </row>
        <row r="396">
          <cell r="A396" t="str">
            <v>O19</v>
          </cell>
        </row>
        <row r="397">
          <cell r="A397" t="str">
            <v>O20</v>
          </cell>
        </row>
        <row r="398">
          <cell r="A398" t="str">
            <v>O20A</v>
          </cell>
        </row>
        <row r="399">
          <cell r="A399" t="str">
            <v>O21</v>
          </cell>
        </row>
        <row r="400">
          <cell r="A400" t="str">
            <v>O23</v>
          </cell>
        </row>
        <row r="401">
          <cell r="A401" t="str">
            <v>O40</v>
          </cell>
        </row>
        <row r="402">
          <cell r="A402" t="str">
            <v>O41</v>
          </cell>
        </row>
        <row r="403">
          <cell r="A403" t="str">
            <v>O42</v>
          </cell>
        </row>
        <row r="404">
          <cell r="A404" t="str">
            <v>O43</v>
          </cell>
        </row>
        <row r="405">
          <cell r="A405" t="str">
            <v>O44</v>
          </cell>
        </row>
        <row r="406">
          <cell r="A406" t="str">
            <v>O45</v>
          </cell>
        </row>
        <row r="407">
          <cell r="A407" t="str">
            <v>O46</v>
          </cell>
        </row>
        <row r="408">
          <cell r="A408" t="str">
            <v>O47</v>
          </cell>
        </row>
        <row r="409">
          <cell r="A409" t="str">
            <v>O48</v>
          </cell>
        </row>
        <row r="410">
          <cell r="A410" t="str">
            <v>O49</v>
          </cell>
        </row>
        <row r="411">
          <cell r="A411" t="str">
            <v>O50</v>
          </cell>
        </row>
        <row r="412">
          <cell r="A412">
            <v>0</v>
          </cell>
        </row>
        <row r="413">
          <cell r="A413">
            <v>0</v>
          </cell>
        </row>
        <row r="414">
          <cell r="A414" t="str">
            <v>P</v>
          </cell>
        </row>
        <row r="415">
          <cell r="A415" t="str">
            <v>P12</v>
          </cell>
        </row>
        <row r="416">
          <cell r="A416" t="str">
            <v>P11</v>
          </cell>
        </row>
        <row r="417">
          <cell r="A417" t="str">
            <v>P09</v>
          </cell>
        </row>
        <row r="418">
          <cell r="A418" t="str">
            <v>P01</v>
          </cell>
        </row>
        <row r="419">
          <cell r="A419" t="str">
            <v>P16</v>
          </cell>
        </row>
        <row r="420">
          <cell r="A420" t="str">
            <v>P17</v>
          </cell>
        </row>
        <row r="421">
          <cell r="A421" t="str">
            <v>P15</v>
          </cell>
        </row>
        <row r="422">
          <cell r="A422" t="str">
            <v>P02</v>
          </cell>
        </row>
        <row r="423">
          <cell r="A423" t="str">
            <v>P04</v>
          </cell>
        </row>
        <row r="424">
          <cell r="A424" t="str">
            <v>P03</v>
          </cell>
        </row>
        <row r="425">
          <cell r="A425" t="str">
            <v>P10</v>
          </cell>
        </row>
        <row r="426">
          <cell r="A426" t="str">
            <v>P05</v>
          </cell>
        </row>
        <row r="427">
          <cell r="A427" t="str">
            <v>P07</v>
          </cell>
        </row>
        <row r="428">
          <cell r="A428" t="str">
            <v>P13</v>
          </cell>
        </row>
        <row r="429">
          <cell r="A429" t="str">
            <v>P14</v>
          </cell>
        </row>
        <row r="430">
          <cell r="A430" t="str">
            <v>P06</v>
          </cell>
        </row>
        <row r="431">
          <cell r="A431" t="str">
            <v>P08</v>
          </cell>
        </row>
        <row r="432">
          <cell r="A432" t="str">
            <v>P18</v>
          </cell>
        </row>
        <row r="433">
          <cell r="A433" t="str">
            <v>P19</v>
          </cell>
        </row>
        <row r="434">
          <cell r="A434" t="str">
            <v>P20</v>
          </cell>
        </row>
        <row r="435">
          <cell r="A435" t="str">
            <v>P21</v>
          </cell>
        </row>
        <row r="436">
          <cell r="A436" t="str">
            <v>Q</v>
          </cell>
        </row>
        <row r="437">
          <cell r="A437" t="str">
            <v>Q06</v>
          </cell>
        </row>
        <row r="438">
          <cell r="A438" t="str">
            <v>Q02</v>
          </cell>
        </row>
        <row r="439">
          <cell r="A439" t="str">
            <v>Q03</v>
          </cell>
        </row>
        <row r="440">
          <cell r="A440" t="str">
            <v>Q05</v>
          </cell>
        </row>
        <row r="441">
          <cell r="A441" t="str">
            <v>Q01</v>
          </cell>
        </row>
        <row r="442">
          <cell r="A442" t="str">
            <v>Q04</v>
          </cell>
        </row>
        <row r="443">
          <cell r="A443" t="str">
            <v>Q07</v>
          </cell>
        </row>
        <row r="444">
          <cell r="A444" t="str">
            <v>Q08</v>
          </cell>
        </row>
        <row r="445">
          <cell r="A445" t="str">
            <v>Q09</v>
          </cell>
        </row>
        <row r="446">
          <cell r="A446" t="str">
            <v>Q10</v>
          </cell>
        </row>
        <row r="447">
          <cell r="A447" t="str">
            <v>R</v>
          </cell>
        </row>
        <row r="448">
          <cell r="A448" t="str">
            <v>R02</v>
          </cell>
        </row>
        <row r="449">
          <cell r="A449" t="str">
            <v>R01</v>
          </cell>
        </row>
        <row r="450">
          <cell r="A450" t="str">
            <v>R03</v>
          </cell>
        </row>
        <row r="451">
          <cell r="A451" t="str">
            <v>R04</v>
          </cell>
        </row>
        <row r="452">
          <cell r="A452" t="str">
            <v>R05</v>
          </cell>
        </row>
        <row r="453">
          <cell r="A453" t="str">
            <v>R06</v>
          </cell>
        </row>
        <row r="454">
          <cell r="A454" t="str">
            <v>R07</v>
          </cell>
        </row>
        <row r="455">
          <cell r="A455" t="str">
            <v>S</v>
          </cell>
        </row>
        <row r="456">
          <cell r="A456" t="str">
            <v>S108</v>
          </cell>
        </row>
        <row r="457">
          <cell r="A457" t="str">
            <v>S122</v>
          </cell>
        </row>
        <row r="458">
          <cell r="A458" t="str">
            <v>S169</v>
          </cell>
        </row>
        <row r="459">
          <cell r="A459" t="str">
            <v>S170</v>
          </cell>
        </row>
        <row r="460">
          <cell r="A460" t="str">
            <v>S90</v>
          </cell>
        </row>
        <row r="461">
          <cell r="A461" t="str">
            <v>S163</v>
          </cell>
        </row>
        <row r="462">
          <cell r="A462" t="str">
            <v>S91</v>
          </cell>
        </row>
        <row r="463">
          <cell r="A463" t="str">
            <v>S89</v>
          </cell>
        </row>
        <row r="464">
          <cell r="A464" t="str">
            <v>S235</v>
          </cell>
        </row>
        <row r="465">
          <cell r="A465" t="str">
            <v>S92</v>
          </cell>
        </row>
        <row r="466">
          <cell r="A466" t="str">
            <v>S177</v>
          </cell>
        </row>
        <row r="467">
          <cell r="A467" t="str">
            <v>S93</v>
          </cell>
        </row>
        <row r="468">
          <cell r="A468" t="str">
            <v>S178</v>
          </cell>
        </row>
        <row r="469">
          <cell r="A469" t="str">
            <v>S179</v>
          </cell>
        </row>
        <row r="470">
          <cell r="A470" t="str">
            <v>S01</v>
          </cell>
        </row>
        <row r="471">
          <cell r="A471" t="str">
            <v>S01A</v>
          </cell>
        </row>
        <row r="472">
          <cell r="A472" t="str">
            <v>S02</v>
          </cell>
        </row>
        <row r="473">
          <cell r="A473" t="str">
            <v>S130</v>
          </cell>
        </row>
        <row r="474">
          <cell r="A474" t="str">
            <v>S133</v>
          </cell>
        </row>
        <row r="475">
          <cell r="A475" t="str">
            <v>S98</v>
          </cell>
        </row>
        <row r="476">
          <cell r="A476" t="str">
            <v>S99</v>
          </cell>
        </row>
        <row r="477">
          <cell r="A477" t="str">
            <v>S136</v>
          </cell>
        </row>
        <row r="478">
          <cell r="A478" t="str">
            <v>S117</v>
          </cell>
        </row>
        <row r="479">
          <cell r="A479" t="str">
            <v>S116</v>
          </cell>
        </row>
        <row r="480">
          <cell r="A480" t="str">
            <v>S04</v>
          </cell>
        </row>
        <row r="481">
          <cell r="A481" t="str">
            <v>S115</v>
          </cell>
        </row>
        <row r="482">
          <cell r="A482" t="str">
            <v>S03</v>
          </cell>
        </row>
        <row r="483">
          <cell r="A483" t="str">
            <v>S05</v>
          </cell>
        </row>
        <row r="484">
          <cell r="A484" t="str">
            <v>S145</v>
          </cell>
        </row>
        <row r="485">
          <cell r="A485" t="str">
            <v>S06</v>
          </cell>
        </row>
        <row r="486">
          <cell r="A486" t="str">
            <v>S146</v>
          </cell>
        </row>
        <row r="487">
          <cell r="A487" t="str">
            <v>S10</v>
          </cell>
        </row>
        <row r="488">
          <cell r="A488" t="str">
            <v>S196</v>
          </cell>
        </row>
        <row r="489">
          <cell r="A489" t="str">
            <v>S113</v>
          </cell>
        </row>
        <row r="490">
          <cell r="A490" t="str">
            <v>S11</v>
          </cell>
        </row>
        <row r="491">
          <cell r="A491" t="str">
            <v>S188</v>
          </cell>
        </row>
        <row r="492">
          <cell r="A492" t="str">
            <v>S87</v>
          </cell>
        </row>
        <row r="493">
          <cell r="A493" t="str">
            <v>S88</v>
          </cell>
        </row>
        <row r="494">
          <cell r="A494" t="str">
            <v>S152</v>
          </cell>
        </row>
        <row r="495">
          <cell r="A495" t="str">
            <v>S151</v>
          </cell>
        </row>
        <row r="496">
          <cell r="A496" t="str">
            <v>S149</v>
          </cell>
        </row>
        <row r="497">
          <cell r="A497" t="str">
            <v>S239</v>
          </cell>
        </row>
        <row r="498">
          <cell r="A498" t="str">
            <v>S153</v>
          </cell>
        </row>
        <row r="499">
          <cell r="A499" t="str">
            <v>S234</v>
          </cell>
        </row>
        <row r="500">
          <cell r="A500" t="str">
            <v>S150</v>
          </cell>
        </row>
        <row r="501">
          <cell r="A501" t="str">
            <v>S217</v>
          </cell>
        </row>
        <row r="502">
          <cell r="A502" t="str">
            <v>S94</v>
          </cell>
        </row>
        <row r="503">
          <cell r="A503" t="str">
            <v>S37</v>
          </cell>
        </row>
        <row r="504">
          <cell r="A504" t="str">
            <v>S100</v>
          </cell>
        </row>
        <row r="505">
          <cell r="A505" t="str">
            <v>S101</v>
          </cell>
        </row>
        <row r="506">
          <cell r="A506" t="str">
            <v>S135</v>
          </cell>
        </row>
        <row r="507">
          <cell r="A507" t="str">
            <v>S233</v>
          </cell>
        </row>
        <row r="508">
          <cell r="A508" t="str">
            <v>S12</v>
          </cell>
        </row>
        <row r="509">
          <cell r="A509" t="str">
            <v>S13</v>
          </cell>
        </row>
        <row r="510">
          <cell r="A510" t="str">
            <v>S14</v>
          </cell>
        </row>
        <row r="511">
          <cell r="A511" t="str">
            <v>S123</v>
          </cell>
        </row>
        <row r="512">
          <cell r="A512" t="str">
            <v>S15</v>
          </cell>
        </row>
        <row r="513">
          <cell r="A513" t="str">
            <v>S138</v>
          </cell>
        </row>
        <row r="514">
          <cell r="A514" t="str">
            <v>S139</v>
          </cell>
        </row>
        <row r="515">
          <cell r="A515" t="str">
            <v>S140</v>
          </cell>
        </row>
        <row r="516">
          <cell r="A516" t="str">
            <v>S173</v>
          </cell>
        </row>
        <row r="517">
          <cell r="A517" t="str">
            <v>S16</v>
          </cell>
        </row>
        <row r="518">
          <cell r="A518" t="str">
            <v>S17</v>
          </cell>
        </row>
        <row r="519">
          <cell r="A519" t="str">
            <v>S18</v>
          </cell>
        </row>
        <row r="520">
          <cell r="A520" t="str">
            <v>S08</v>
          </cell>
        </row>
        <row r="521">
          <cell r="A521" t="str">
            <v>S19</v>
          </cell>
        </row>
        <row r="522">
          <cell r="A522" t="str">
            <v>S219</v>
          </cell>
        </row>
        <row r="523">
          <cell r="A523" t="str">
            <v>S111</v>
          </cell>
        </row>
        <row r="524">
          <cell r="A524" t="str">
            <v>S165</v>
          </cell>
        </row>
        <row r="525">
          <cell r="A525" t="str">
            <v>S213</v>
          </cell>
        </row>
        <row r="526">
          <cell r="A526" t="str">
            <v>S211</v>
          </cell>
        </row>
        <row r="527">
          <cell r="A527" t="str">
            <v>S212</v>
          </cell>
        </row>
        <row r="528">
          <cell r="A528" t="str">
            <v>S210</v>
          </cell>
        </row>
        <row r="529">
          <cell r="A529" t="str">
            <v>S207</v>
          </cell>
        </row>
        <row r="530">
          <cell r="A530" t="str">
            <v>S208</v>
          </cell>
        </row>
        <row r="531">
          <cell r="A531" t="str">
            <v>S209</v>
          </cell>
        </row>
        <row r="532">
          <cell r="A532" t="str">
            <v>S206</v>
          </cell>
        </row>
        <row r="533">
          <cell r="A533" t="str">
            <v>S203</v>
          </cell>
        </row>
        <row r="534">
          <cell r="A534" t="str">
            <v>S204</v>
          </cell>
        </row>
        <row r="535">
          <cell r="A535" t="str">
            <v>S205</v>
          </cell>
        </row>
        <row r="536">
          <cell r="A536" t="str">
            <v>S202</v>
          </cell>
        </row>
        <row r="537">
          <cell r="A537" t="str">
            <v>S200</v>
          </cell>
        </row>
        <row r="538">
          <cell r="A538" t="str">
            <v>S201</v>
          </cell>
        </row>
        <row r="539">
          <cell r="A539" t="str">
            <v>S156</v>
          </cell>
        </row>
        <row r="540">
          <cell r="A540" t="str">
            <v>S21</v>
          </cell>
        </row>
        <row r="541">
          <cell r="A541" t="str">
            <v>S155</v>
          </cell>
        </row>
        <row r="542">
          <cell r="A542" t="str">
            <v>S124</v>
          </cell>
        </row>
        <row r="543">
          <cell r="A543" t="str">
            <v>S186</v>
          </cell>
        </row>
        <row r="544">
          <cell r="A544" t="str">
            <v>S187</v>
          </cell>
        </row>
        <row r="545">
          <cell r="A545" t="str">
            <v>S106</v>
          </cell>
        </row>
        <row r="546">
          <cell r="A546" t="str">
            <v>S179</v>
          </cell>
        </row>
        <row r="547">
          <cell r="A547" t="str">
            <v>S180</v>
          </cell>
        </row>
        <row r="548">
          <cell r="A548" t="str">
            <v>S22</v>
          </cell>
        </row>
        <row r="549">
          <cell r="A549" t="str">
            <v>S195</v>
          </cell>
        </row>
        <row r="550">
          <cell r="A550" t="str">
            <v>S218</v>
          </cell>
        </row>
        <row r="551">
          <cell r="A551" t="str">
            <v>S23</v>
          </cell>
        </row>
        <row r="552">
          <cell r="A552" t="str">
            <v>S157</v>
          </cell>
        </row>
        <row r="553">
          <cell r="A553" t="str">
            <v>S112</v>
          </cell>
        </row>
        <row r="554">
          <cell r="A554" t="str">
            <v>S24</v>
          </cell>
        </row>
        <row r="555">
          <cell r="A555" t="str">
            <v>S25</v>
          </cell>
        </row>
        <row r="556">
          <cell r="A556" t="str">
            <v>S27</v>
          </cell>
        </row>
        <row r="557">
          <cell r="A557" t="str">
            <v>S118</v>
          </cell>
        </row>
        <row r="558">
          <cell r="A558" t="str">
            <v>S26</v>
          </cell>
        </row>
        <row r="559">
          <cell r="A559" t="str">
            <v>S28</v>
          </cell>
        </row>
        <row r="560">
          <cell r="A560" t="str">
            <v>S142</v>
          </cell>
        </row>
        <row r="561">
          <cell r="A561" t="str">
            <v>S143</v>
          </cell>
        </row>
        <row r="562">
          <cell r="A562" t="str">
            <v>S29</v>
          </cell>
        </row>
        <row r="563">
          <cell r="A563" t="str">
            <v>S144</v>
          </cell>
        </row>
        <row r="564">
          <cell r="A564" t="str">
            <v>S30</v>
          </cell>
        </row>
        <row r="565">
          <cell r="A565" t="str">
            <v>S109</v>
          </cell>
        </row>
        <row r="566">
          <cell r="A566" t="str">
            <v>S220</v>
          </cell>
        </row>
        <row r="567">
          <cell r="A567" t="str">
            <v>S31</v>
          </cell>
        </row>
        <row r="568">
          <cell r="A568" t="str">
            <v>S243</v>
          </cell>
        </row>
        <row r="569">
          <cell r="A569" t="str">
            <v>S32</v>
          </cell>
        </row>
        <row r="570">
          <cell r="A570" t="str">
            <v>S33</v>
          </cell>
        </row>
        <row r="571">
          <cell r="A571" t="str">
            <v>S102</v>
          </cell>
        </row>
        <row r="572">
          <cell r="A572" t="str">
            <v>S110</v>
          </cell>
        </row>
        <row r="573">
          <cell r="A573" t="str">
            <v>S232</v>
          </cell>
        </row>
        <row r="574">
          <cell r="A574" t="str">
            <v>S231</v>
          </cell>
        </row>
        <row r="575">
          <cell r="A575" t="str">
            <v>S34</v>
          </cell>
        </row>
        <row r="576">
          <cell r="A576" t="str">
            <v>S125</v>
          </cell>
        </row>
        <row r="577">
          <cell r="A577" t="str">
            <v>S126</v>
          </cell>
        </row>
        <row r="578">
          <cell r="A578" t="str">
            <v>S65</v>
          </cell>
        </row>
        <row r="579">
          <cell r="A579" t="str">
            <v>S35</v>
          </cell>
        </row>
        <row r="580">
          <cell r="A580" t="str">
            <v>S167</v>
          </cell>
        </row>
        <row r="581">
          <cell r="A581" t="str">
            <v>S36</v>
          </cell>
        </row>
        <row r="582">
          <cell r="A582" t="str">
            <v>S221</v>
          </cell>
        </row>
        <row r="583">
          <cell r="A583" t="str">
            <v>S222</v>
          </cell>
        </row>
        <row r="584">
          <cell r="A584" t="str">
            <v>S222A</v>
          </cell>
        </row>
        <row r="585">
          <cell r="A585" t="str">
            <v>S224</v>
          </cell>
        </row>
        <row r="586">
          <cell r="A586" t="str">
            <v>S105</v>
          </cell>
        </row>
        <row r="587">
          <cell r="A587" t="str">
            <v>S107</v>
          </cell>
        </row>
        <row r="588">
          <cell r="A588" t="str">
            <v>S60</v>
          </cell>
        </row>
        <row r="589">
          <cell r="A589" t="str">
            <v>S225</v>
          </cell>
        </row>
        <row r="590">
          <cell r="A590" t="str">
            <v>S226</v>
          </cell>
        </row>
        <row r="591">
          <cell r="A591" t="str">
            <v>S131</v>
          </cell>
        </row>
        <row r="592">
          <cell r="A592" t="str">
            <v>S134</v>
          </cell>
        </row>
        <row r="593">
          <cell r="A593" t="str">
            <v>S181</v>
          </cell>
        </row>
        <row r="594">
          <cell r="A594" t="str">
            <v>S182</v>
          </cell>
        </row>
        <row r="595">
          <cell r="A595" t="str">
            <v>S172</v>
          </cell>
        </row>
        <row r="596">
          <cell r="A596" t="str">
            <v>S38</v>
          </cell>
        </row>
        <row r="597">
          <cell r="A597" t="str">
            <v>S183</v>
          </cell>
        </row>
        <row r="598">
          <cell r="A598" t="str">
            <v>S39</v>
          </cell>
        </row>
        <row r="599">
          <cell r="A599" t="str">
            <v>S159</v>
          </cell>
        </row>
        <row r="600">
          <cell r="A600" t="str">
            <v>S07</v>
          </cell>
        </row>
        <row r="601">
          <cell r="A601" t="str">
            <v>S40</v>
          </cell>
        </row>
        <row r="602">
          <cell r="A602" t="str">
            <v>S158</v>
          </cell>
        </row>
        <row r="603">
          <cell r="A603" t="str">
            <v>S129</v>
          </cell>
        </row>
        <row r="604">
          <cell r="A604" t="str">
            <v>S166</v>
          </cell>
        </row>
        <row r="605">
          <cell r="A605" t="str">
            <v>S103</v>
          </cell>
        </row>
        <row r="606">
          <cell r="A606" t="str">
            <v>S104</v>
          </cell>
        </row>
        <row r="607">
          <cell r="A607" t="str">
            <v>S160</v>
          </cell>
        </row>
        <row r="608">
          <cell r="A608" t="str">
            <v>S160A</v>
          </cell>
        </row>
        <row r="609">
          <cell r="A609" t="str">
            <v>S46</v>
          </cell>
        </row>
        <row r="610">
          <cell r="A610" t="str">
            <v>S47</v>
          </cell>
        </row>
        <row r="611">
          <cell r="A611" t="str">
            <v>S48</v>
          </cell>
        </row>
        <row r="612">
          <cell r="A612" t="str">
            <v>S48A</v>
          </cell>
        </row>
        <row r="613">
          <cell r="A613" t="str">
            <v>S48B</v>
          </cell>
        </row>
        <row r="614">
          <cell r="A614" t="str">
            <v>S214</v>
          </cell>
        </row>
        <row r="615">
          <cell r="A615" t="str">
            <v>S114</v>
          </cell>
        </row>
        <row r="616">
          <cell r="A616" t="str">
            <v>S41</v>
          </cell>
        </row>
        <row r="617">
          <cell r="A617" t="str">
            <v>S120</v>
          </cell>
        </row>
        <row r="618">
          <cell r="A618" t="str">
            <v>S171</v>
          </cell>
        </row>
        <row r="619">
          <cell r="A619" t="str">
            <v>S09</v>
          </cell>
        </row>
        <row r="620">
          <cell r="A620" t="str">
            <v>S09A</v>
          </cell>
        </row>
        <row r="621">
          <cell r="A621" t="str">
            <v>S09B</v>
          </cell>
        </row>
        <row r="622">
          <cell r="A622" t="str">
            <v>S09C</v>
          </cell>
        </row>
        <row r="623">
          <cell r="A623" t="str">
            <v>S132</v>
          </cell>
        </row>
        <row r="624">
          <cell r="A624" t="str">
            <v>S242</v>
          </cell>
        </row>
        <row r="625">
          <cell r="A625" t="str">
            <v>S241</v>
          </cell>
        </row>
        <row r="626">
          <cell r="A626" t="str">
            <v>S42</v>
          </cell>
        </row>
        <row r="627">
          <cell r="A627" t="str">
            <v>S43</v>
          </cell>
        </row>
        <row r="628">
          <cell r="A628" t="str">
            <v>S44</v>
          </cell>
        </row>
        <row r="629">
          <cell r="A629" t="str">
            <v>S56</v>
          </cell>
        </row>
        <row r="630">
          <cell r="A630" t="str">
            <v>S71</v>
          </cell>
        </row>
        <row r="631">
          <cell r="A631" t="str">
            <v>S71A</v>
          </cell>
        </row>
        <row r="632">
          <cell r="A632" t="str">
            <v>S71B</v>
          </cell>
        </row>
        <row r="633">
          <cell r="A633" t="str">
            <v>S71C</v>
          </cell>
        </row>
        <row r="634">
          <cell r="A634" t="str">
            <v>S72</v>
          </cell>
        </row>
        <row r="635">
          <cell r="A635" t="str">
            <v>S45</v>
          </cell>
        </row>
        <row r="636">
          <cell r="A636" t="str">
            <v>S121</v>
          </cell>
        </row>
        <row r="637">
          <cell r="A637" t="str">
            <v>S228</v>
          </cell>
        </row>
        <row r="638">
          <cell r="A638" t="str">
            <v>S229</v>
          </cell>
        </row>
        <row r="639">
          <cell r="A639" t="str">
            <v>S230</v>
          </cell>
        </row>
        <row r="640">
          <cell r="A640" t="str">
            <v>S20</v>
          </cell>
        </row>
        <row r="641">
          <cell r="A641" t="str">
            <v>S227</v>
          </cell>
        </row>
        <row r="642">
          <cell r="A642" t="str">
            <v>S50</v>
          </cell>
        </row>
        <row r="643">
          <cell r="A643" t="str">
            <v>S162</v>
          </cell>
        </row>
        <row r="644">
          <cell r="A644" t="str">
            <v>S51</v>
          </cell>
        </row>
        <row r="645">
          <cell r="A645" t="str">
            <v>S49</v>
          </cell>
        </row>
        <row r="646">
          <cell r="A646" t="str">
            <v>S52</v>
          </cell>
        </row>
        <row r="647">
          <cell r="A647" t="str">
            <v>S53</v>
          </cell>
        </row>
        <row r="648">
          <cell r="A648" t="str">
            <v>S54</v>
          </cell>
        </row>
        <row r="649">
          <cell r="A649" t="str">
            <v>S154</v>
          </cell>
        </row>
        <row r="650">
          <cell r="A650" t="str">
            <v>S55</v>
          </cell>
        </row>
        <row r="651">
          <cell r="A651" t="str">
            <v>S59</v>
          </cell>
        </row>
        <row r="652">
          <cell r="A652" t="str">
            <v>S58</v>
          </cell>
        </row>
        <row r="653">
          <cell r="A653" t="str">
            <v>S96</v>
          </cell>
        </row>
        <row r="654">
          <cell r="A654" t="str">
            <v>S97</v>
          </cell>
        </row>
        <row r="655">
          <cell r="A655" t="str">
            <v>S57</v>
          </cell>
        </row>
        <row r="656">
          <cell r="A656" t="str">
            <v>S62</v>
          </cell>
        </row>
        <row r="657">
          <cell r="A657" t="str">
            <v>S63</v>
          </cell>
        </row>
        <row r="658">
          <cell r="A658" t="str">
            <v>S61</v>
          </cell>
        </row>
        <row r="659">
          <cell r="A659" t="str">
            <v>S164</v>
          </cell>
        </row>
        <row r="660">
          <cell r="A660" t="str">
            <v>S168</v>
          </cell>
        </row>
        <row r="661">
          <cell r="A661" t="str">
            <v>S199</v>
          </cell>
        </row>
        <row r="662">
          <cell r="A662" t="str">
            <v>S197</v>
          </cell>
        </row>
        <row r="663">
          <cell r="A663" t="str">
            <v>S198</v>
          </cell>
        </row>
        <row r="664">
          <cell r="A664" t="str">
            <v>S75</v>
          </cell>
        </row>
        <row r="665">
          <cell r="A665" t="str">
            <v>S141</v>
          </cell>
        </row>
        <row r="666">
          <cell r="A666" t="str">
            <v>S161</v>
          </cell>
        </row>
        <row r="667">
          <cell r="A667" t="str">
            <v>S66</v>
          </cell>
        </row>
        <row r="668">
          <cell r="A668" t="str">
            <v>S67</v>
          </cell>
        </row>
        <row r="669">
          <cell r="A669" t="str">
            <v>S68</v>
          </cell>
        </row>
        <row r="670">
          <cell r="A670" t="str">
            <v>S69</v>
          </cell>
        </row>
        <row r="671">
          <cell r="A671" t="str">
            <v>S215</v>
          </cell>
        </row>
        <row r="672">
          <cell r="A672" t="str">
            <v>S240</v>
          </cell>
        </row>
        <row r="673">
          <cell r="A673" t="str">
            <v>S127</v>
          </cell>
        </row>
        <row r="674">
          <cell r="A674" t="str">
            <v>S128</v>
          </cell>
        </row>
        <row r="675">
          <cell r="A675" t="str">
            <v>S64</v>
          </cell>
        </row>
        <row r="676">
          <cell r="A676" t="str">
            <v>S64A</v>
          </cell>
        </row>
        <row r="677">
          <cell r="A677" t="str">
            <v>S64B</v>
          </cell>
        </row>
        <row r="678">
          <cell r="A678" t="str">
            <v>S64C</v>
          </cell>
        </row>
        <row r="679">
          <cell r="A679" t="str">
            <v>S64D</v>
          </cell>
        </row>
        <row r="680">
          <cell r="A680" t="str">
            <v>S64E</v>
          </cell>
        </row>
        <row r="681">
          <cell r="A681" t="str">
            <v>S64F</v>
          </cell>
        </row>
        <row r="682">
          <cell r="A682" t="str">
            <v>S64G</v>
          </cell>
        </row>
        <row r="683">
          <cell r="A683" t="str">
            <v>S70</v>
          </cell>
        </row>
        <row r="684">
          <cell r="A684" t="str">
            <v>S73</v>
          </cell>
        </row>
        <row r="685">
          <cell r="A685" t="str">
            <v>S74</v>
          </cell>
        </row>
        <row r="686">
          <cell r="A686" t="str">
            <v>S95</v>
          </cell>
        </row>
        <row r="687">
          <cell r="A687" t="str">
            <v>S95A</v>
          </cell>
        </row>
        <row r="688">
          <cell r="A688" t="str">
            <v>S184</v>
          </cell>
        </row>
        <row r="689">
          <cell r="A689" t="str">
            <v>S185</v>
          </cell>
        </row>
        <row r="690">
          <cell r="A690" t="str">
            <v>S238</v>
          </cell>
        </row>
        <row r="691">
          <cell r="A691" t="str">
            <v>S77</v>
          </cell>
        </row>
        <row r="692">
          <cell r="A692" t="str">
            <v>S119</v>
          </cell>
        </row>
        <row r="693">
          <cell r="A693" t="str">
            <v>S76</v>
          </cell>
        </row>
        <row r="694">
          <cell r="A694" t="str">
            <v>S80</v>
          </cell>
        </row>
        <row r="695">
          <cell r="A695" t="str">
            <v>S78</v>
          </cell>
        </row>
        <row r="696">
          <cell r="A696" t="str">
            <v>S147</v>
          </cell>
        </row>
        <row r="697">
          <cell r="A697" t="str">
            <v>S79</v>
          </cell>
        </row>
        <row r="698">
          <cell r="A698" t="str">
            <v>S148</v>
          </cell>
        </row>
        <row r="699">
          <cell r="A699" t="str">
            <v>S194</v>
          </cell>
        </row>
        <row r="700">
          <cell r="A700" t="str">
            <v>S216</v>
          </cell>
        </row>
        <row r="701">
          <cell r="A701" t="str">
            <v>S236</v>
          </cell>
        </row>
        <row r="702">
          <cell r="A702" t="str">
            <v>S81</v>
          </cell>
        </row>
        <row r="703">
          <cell r="A703" t="str">
            <v>S82</v>
          </cell>
        </row>
        <row r="704">
          <cell r="A704" t="str">
            <v>S190</v>
          </cell>
        </row>
        <row r="705">
          <cell r="A705" t="str">
            <v>S191</v>
          </cell>
        </row>
        <row r="706">
          <cell r="A706" t="str">
            <v>S237</v>
          </cell>
        </row>
        <row r="707">
          <cell r="A707" t="str">
            <v>S192</v>
          </cell>
        </row>
        <row r="708">
          <cell r="A708" t="str">
            <v>S189</v>
          </cell>
        </row>
        <row r="709">
          <cell r="A709" t="str">
            <v>S223</v>
          </cell>
        </row>
        <row r="710">
          <cell r="A710" t="str">
            <v>S83</v>
          </cell>
        </row>
        <row r="711">
          <cell r="A711" t="str">
            <v>S176</v>
          </cell>
        </row>
        <row r="712">
          <cell r="A712" t="str">
            <v>S175</v>
          </cell>
        </row>
        <row r="713">
          <cell r="A713" t="str">
            <v>S174</v>
          </cell>
        </row>
        <row r="714">
          <cell r="A714" t="str">
            <v>S193</v>
          </cell>
        </row>
        <row r="715">
          <cell r="A715" t="str">
            <v>S84</v>
          </cell>
        </row>
        <row r="716">
          <cell r="A716" t="str">
            <v>S85</v>
          </cell>
        </row>
        <row r="717">
          <cell r="A717" t="str">
            <v>S86</v>
          </cell>
        </row>
        <row r="718">
          <cell r="A718" t="str">
            <v>S137</v>
          </cell>
        </row>
        <row r="719">
          <cell r="A719" t="str">
            <v>S244</v>
          </cell>
        </row>
        <row r="720">
          <cell r="A720" t="str">
            <v>S245</v>
          </cell>
        </row>
        <row r="721">
          <cell r="A721" t="str">
            <v>S246</v>
          </cell>
        </row>
        <row r="722">
          <cell r="A722" t="str">
            <v>S247</v>
          </cell>
        </row>
        <row r="723">
          <cell r="A723" t="str">
            <v>S248</v>
          </cell>
        </row>
        <row r="724">
          <cell r="A724" t="str">
            <v>T</v>
          </cell>
        </row>
        <row r="725">
          <cell r="A725" t="str">
            <v>T13</v>
          </cell>
        </row>
        <row r="726">
          <cell r="A726" t="str">
            <v>T14</v>
          </cell>
        </row>
        <row r="727">
          <cell r="A727" t="str">
            <v>T15</v>
          </cell>
        </row>
        <row r="728">
          <cell r="A728" t="str">
            <v>T02</v>
          </cell>
        </row>
        <row r="729">
          <cell r="A729" t="str">
            <v>T03</v>
          </cell>
        </row>
        <row r="730">
          <cell r="A730" t="str">
            <v>T12</v>
          </cell>
        </row>
        <row r="731">
          <cell r="A731" t="str">
            <v>T01</v>
          </cell>
        </row>
        <row r="732">
          <cell r="A732" t="str">
            <v>T05</v>
          </cell>
        </row>
        <row r="733">
          <cell r="A733" t="str">
            <v>T09</v>
          </cell>
        </row>
        <row r="734">
          <cell r="A734" t="str">
            <v>T10</v>
          </cell>
        </row>
        <row r="735">
          <cell r="A735" t="str">
            <v>T11</v>
          </cell>
        </row>
        <row r="736">
          <cell r="A736" t="str">
            <v>T06</v>
          </cell>
        </row>
        <row r="737">
          <cell r="A737" t="str">
            <v>T08</v>
          </cell>
        </row>
        <row r="738">
          <cell r="A738" t="str">
            <v>T16</v>
          </cell>
        </row>
        <row r="739">
          <cell r="A739" t="str">
            <v>T07</v>
          </cell>
        </row>
        <row r="740">
          <cell r="A740" t="str">
            <v>T04</v>
          </cell>
        </row>
        <row r="741">
          <cell r="A741" t="str">
            <v>T17</v>
          </cell>
        </row>
        <row r="742">
          <cell r="A742" t="str">
            <v>T18</v>
          </cell>
        </row>
        <row r="743">
          <cell r="A743" t="str">
            <v>T19</v>
          </cell>
        </row>
        <row r="744">
          <cell r="A744" t="str">
            <v>T20</v>
          </cell>
        </row>
        <row r="745">
          <cell r="A745" t="str">
            <v>T21</v>
          </cell>
        </row>
        <row r="746">
          <cell r="A746" t="str">
            <v>W</v>
          </cell>
        </row>
        <row r="747">
          <cell r="A747" t="str">
            <v>W13</v>
          </cell>
        </row>
        <row r="748">
          <cell r="A748" t="str">
            <v>W21</v>
          </cell>
        </row>
        <row r="749">
          <cell r="A749" t="str">
            <v>W22</v>
          </cell>
        </row>
        <row r="750">
          <cell r="A750" t="str">
            <v>W01</v>
          </cell>
        </row>
        <row r="751">
          <cell r="A751" t="str">
            <v>W02</v>
          </cell>
        </row>
        <row r="752">
          <cell r="A752" t="str">
            <v>W04</v>
          </cell>
        </row>
        <row r="753">
          <cell r="A753" t="str">
            <v>W34</v>
          </cell>
        </row>
        <row r="754">
          <cell r="A754" t="str">
            <v>W33</v>
          </cell>
        </row>
        <row r="755">
          <cell r="A755" t="str">
            <v>W32</v>
          </cell>
        </row>
        <row r="756">
          <cell r="A756" t="str">
            <v>W31</v>
          </cell>
        </row>
        <row r="757">
          <cell r="A757" t="str">
            <v>W36</v>
          </cell>
        </row>
        <row r="758">
          <cell r="A758" t="str">
            <v>W35</v>
          </cell>
        </row>
        <row r="759">
          <cell r="A759" t="str">
            <v>W20</v>
          </cell>
        </row>
        <row r="760">
          <cell r="A760" t="str">
            <v>W05</v>
          </cell>
        </row>
        <row r="761">
          <cell r="A761" t="str">
            <v>W25</v>
          </cell>
        </row>
        <row r="762">
          <cell r="A762" t="str">
            <v>W23</v>
          </cell>
        </row>
        <row r="763">
          <cell r="A763" t="str">
            <v>W26</v>
          </cell>
        </row>
        <row r="764">
          <cell r="A764" t="str">
            <v>W24</v>
          </cell>
        </row>
        <row r="765">
          <cell r="A765" t="str">
            <v>W29</v>
          </cell>
        </row>
        <row r="766">
          <cell r="A766" t="str">
            <v>W27</v>
          </cell>
        </row>
        <row r="767">
          <cell r="A767" t="str">
            <v>W30</v>
          </cell>
        </row>
        <row r="768">
          <cell r="A768" t="str">
            <v>W28</v>
          </cell>
        </row>
        <row r="769">
          <cell r="A769" t="str">
            <v>W12</v>
          </cell>
        </row>
        <row r="770">
          <cell r="A770" t="str">
            <v>W06</v>
          </cell>
        </row>
        <row r="771">
          <cell r="A771" t="str">
            <v>W09</v>
          </cell>
        </row>
        <row r="772">
          <cell r="A772" t="str">
            <v>W17</v>
          </cell>
        </row>
        <row r="773">
          <cell r="A773" t="str">
            <v>W16</v>
          </cell>
        </row>
        <row r="774">
          <cell r="A774" t="str">
            <v>W18</v>
          </cell>
        </row>
        <row r="775">
          <cell r="A775" t="str">
            <v>W19</v>
          </cell>
        </row>
        <row r="776">
          <cell r="A776" t="str">
            <v>W37</v>
          </cell>
        </row>
        <row r="777">
          <cell r="A777" t="str">
            <v>W38</v>
          </cell>
        </row>
        <row r="778">
          <cell r="A778" t="str">
            <v>W39</v>
          </cell>
        </row>
        <row r="779">
          <cell r="A779" t="str">
            <v>W40</v>
          </cell>
        </row>
        <row r="780">
          <cell r="A780" t="str">
            <v>W41</v>
          </cell>
        </row>
        <row r="781">
          <cell r="A781" t="str">
            <v>X</v>
          </cell>
        </row>
        <row r="782">
          <cell r="A782" t="str">
            <v>X17</v>
          </cell>
        </row>
        <row r="783">
          <cell r="A783" t="str">
            <v>X01</v>
          </cell>
        </row>
        <row r="784">
          <cell r="A784" t="str">
            <v>X04</v>
          </cell>
        </row>
        <row r="785">
          <cell r="A785" t="str">
            <v>X03</v>
          </cell>
        </row>
        <row r="786">
          <cell r="A786" t="str">
            <v>X02</v>
          </cell>
        </row>
        <row r="787">
          <cell r="A787" t="str">
            <v>X05</v>
          </cell>
        </row>
        <row r="788">
          <cell r="A788" t="str">
            <v>X06</v>
          </cell>
        </row>
        <row r="789">
          <cell r="A789" t="str">
            <v>X15</v>
          </cell>
        </row>
        <row r="790">
          <cell r="A790" t="str">
            <v>X12</v>
          </cell>
        </row>
        <row r="791">
          <cell r="A791" t="str">
            <v>X11</v>
          </cell>
        </row>
        <row r="792">
          <cell r="A792" t="str">
            <v>X22</v>
          </cell>
        </row>
        <row r="793">
          <cell r="A793" t="str">
            <v>X07</v>
          </cell>
        </row>
        <row r="794">
          <cell r="A794" t="str">
            <v>X23</v>
          </cell>
        </row>
        <row r="795">
          <cell r="A795" t="str">
            <v>X24</v>
          </cell>
        </row>
        <row r="796">
          <cell r="A796" t="str">
            <v>X25</v>
          </cell>
        </row>
        <row r="797">
          <cell r="A797" t="str">
            <v>X14</v>
          </cell>
        </row>
        <row r="798">
          <cell r="A798" t="str">
            <v>X08</v>
          </cell>
        </row>
        <row r="799">
          <cell r="A799" t="str">
            <v>X09</v>
          </cell>
        </row>
        <row r="800">
          <cell r="A800" t="str">
            <v>X16</v>
          </cell>
        </row>
        <row r="801">
          <cell r="A801" t="str">
            <v>X21</v>
          </cell>
        </row>
        <row r="802">
          <cell r="A802" t="str">
            <v>X20</v>
          </cell>
        </row>
        <row r="803">
          <cell r="A803" t="str">
            <v>X10</v>
          </cell>
        </row>
        <row r="804">
          <cell r="A804" t="str">
            <v>X18</v>
          </cell>
        </row>
        <row r="805">
          <cell r="A805" t="str">
            <v>X19</v>
          </cell>
        </row>
        <row r="806">
          <cell r="A806" t="str">
            <v>X13</v>
          </cell>
        </row>
        <row r="807">
          <cell r="A807" t="str">
            <v>X27</v>
          </cell>
        </row>
        <row r="808">
          <cell r="A808" t="str">
            <v>X28</v>
          </cell>
        </row>
        <row r="809">
          <cell r="A809" t="str">
            <v>X29</v>
          </cell>
        </row>
        <row r="810">
          <cell r="A810" t="str">
            <v>X30</v>
          </cell>
        </row>
        <row r="813">
          <cell r="A813" t="str">
            <v>Y</v>
          </cell>
        </row>
        <row r="814">
          <cell r="A814" t="str">
            <v>Y19</v>
          </cell>
        </row>
        <row r="815">
          <cell r="A815" t="str">
            <v>Y18</v>
          </cell>
        </row>
        <row r="816">
          <cell r="A816" t="str">
            <v>Y01</v>
          </cell>
        </row>
        <row r="817">
          <cell r="A817" t="str">
            <v>Y02</v>
          </cell>
        </row>
        <row r="818">
          <cell r="A818" t="str">
            <v>Y04</v>
          </cell>
        </row>
        <row r="819">
          <cell r="A819" t="str">
            <v>Y05</v>
          </cell>
        </row>
        <row r="820">
          <cell r="A820" t="str">
            <v>Y37</v>
          </cell>
        </row>
        <row r="821">
          <cell r="A821" t="str">
            <v>Y37A</v>
          </cell>
        </row>
        <row r="822">
          <cell r="A822" t="str">
            <v>Y37B</v>
          </cell>
        </row>
        <row r="823">
          <cell r="A823" t="str">
            <v>Y37C</v>
          </cell>
        </row>
        <row r="824">
          <cell r="A824" t="str">
            <v>Y15</v>
          </cell>
        </row>
        <row r="825">
          <cell r="A825" t="str">
            <v>Y06</v>
          </cell>
        </row>
        <row r="826">
          <cell r="A826" t="str">
            <v>Y07</v>
          </cell>
        </row>
        <row r="827">
          <cell r="A827" t="str">
            <v>Y10</v>
          </cell>
        </row>
        <row r="828">
          <cell r="A828" t="str">
            <v>Y08</v>
          </cell>
        </row>
        <row r="829">
          <cell r="A829" t="str">
            <v>Y14</v>
          </cell>
        </row>
        <row r="830">
          <cell r="A830" t="str">
            <v>Y35</v>
          </cell>
        </row>
        <row r="831">
          <cell r="A831" t="str">
            <v>Y36</v>
          </cell>
        </row>
        <row r="832">
          <cell r="A832" t="str">
            <v>Y03</v>
          </cell>
        </row>
        <row r="833">
          <cell r="A833" t="str">
            <v>Y03A</v>
          </cell>
        </row>
        <row r="834">
          <cell r="A834" t="str">
            <v>Y17</v>
          </cell>
        </row>
        <row r="835">
          <cell r="A835" t="str">
            <v>Y17B</v>
          </cell>
        </row>
        <row r="836">
          <cell r="A836" t="str">
            <v>Y17C</v>
          </cell>
        </row>
        <row r="837">
          <cell r="A837" t="str">
            <v>Y16</v>
          </cell>
        </row>
        <row r="838">
          <cell r="A838" t="str">
            <v>Y11</v>
          </cell>
        </row>
        <row r="839">
          <cell r="A839" t="str">
            <v>Y39</v>
          </cell>
        </row>
        <row r="840">
          <cell r="A840" t="str">
            <v>Y38</v>
          </cell>
        </row>
        <row r="841">
          <cell r="A841" t="str">
            <v>Y41</v>
          </cell>
        </row>
        <row r="842">
          <cell r="A842" t="str">
            <v>Y09</v>
          </cell>
        </row>
        <row r="843">
          <cell r="A843" t="str">
            <v>Y40</v>
          </cell>
        </row>
        <row r="844">
          <cell r="A844" t="str">
            <v>Y30</v>
          </cell>
        </row>
        <row r="845">
          <cell r="A845" t="str">
            <v>Y28</v>
          </cell>
        </row>
        <row r="846">
          <cell r="A846" t="str">
            <v>Y26</v>
          </cell>
        </row>
        <row r="847">
          <cell r="A847" t="str">
            <v>Y29</v>
          </cell>
        </row>
        <row r="848">
          <cell r="A848" t="str">
            <v>Y27</v>
          </cell>
        </row>
        <row r="850">
          <cell r="A850" t="str">
            <v>Y21</v>
          </cell>
        </row>
        <row r="851">
          <cell r="A851" t="str">
            <v>Y12</v>
          </cell>
        </row>
        <row r="852">
          <cell r="A852" t="str">
            <v>Y25</v>
          </cell>
        </row>
        <row r="853">
          <cell r="A853" t="str">
            <v>Y23</v>
          </cell>
        </row>
        <row r="854">
          <cell r="A854" t="str">
            <v>Y20</v>
          </cell>
        </row>
        <row r="855">
          <cell r="A855" t="str">
            <v>Y13</v>
          </cell>
        </row>
        <row r="856">
          <cell r="A856" t="str">
            <v>Y24</v>
          </cell>
        </row>
        <row r="857">
          <cell r="A857" t="str">
            <v>Y22</v>
          </cell>
        </row>
        <row r="858">
          <cell r="A858" t="str">
            <v>Y34</v>
          </cell>
        </row>
        <row r="859">
          <cell r="A859" t="str">
            <v>Y33</v>
          </cell>
        </row>
        <row r="860">
          <cell r="A860" t="str">
            <v>Y31</v>
          </cell>
        </row>
        <row r="861">
          <cell r="A861" t="str">
            <v>Y32</v>
          </cell>
        </row>
        <row r="862">
          <cell r="A862" t="str">
            <v>Y42</v>
          </cell>
        </row>
        <row r="863">
          <cell r="A863" t="str">
            <v>Y43</v>
          </cell>
        </row>
        <row r="864">
          <cell r="A864" t="str">
            <v>Y44</v>
          </cell>
        </row>
        <row r="865">
          <cell r="A865" t="str">
            <v>Y45</v>
          </cell>
        </row>
        <row r="866">
          <cell r="A866" t="str">
            <v>Y46</v>
          </cell>
        </row>
        <row r="867">
          <cell r="A867" t="str">
            <v>Z</v>
          </cell>
        </row>
        <row r="868">
          <cell r="A868" t="str">
            <v>Z02</v>
          </cell>
        </row>
        <row r="869">
          <cell r="A869" t="str">
            <v>Z03</v>
          </cell>
        </row>
        <row r="870">
          <cell r="A870" t="str">
            <v>Z06</v>
          </cell>
        </row>
        <row r="871">
          <cell r="A871" t="str">
            <v>Z05</v>
          </cell>
        </row>
        <row r="872">
          <cell r="A872" t="str">
            <v>Z04</v>
          </cell>
        </row>
        <row r="873">
          <cell r="A873" t="str">
            <v>Z01</v>
          </cell>
        </row>
        <row r="874">
          <cell r="A874" t="str">
            <v>Z07</v>
          </cell>
        </row>
        <row r="875">
          <cell r="A875" t="str">
            <v>Z08</v>
          </cell>
        </row>
        <row r="876">
          <cell r="A876" t="str">
            <v>Z09</v>
          </cell>
        </row>
        <row r="877">
          <cell r="A877" t="str">
            <v>Z10</v>
          </cell>
        </row>
        <row r="878">
          <cell r="A878" t="str">
            <v>Z11</v>
          </cell>
        </row>
        <row r="879">
          <cell r="A879" t="str">
            <v>AA</v>
          </cell>
        </row>
        <row r="880">
          <cell r="A880" t="str">
            <v>AA01</v>
          </cell>
        </row>
        <row r="881">
          <cell r="A881" t="str">
            <v>AA27</v>
          </cell>
        </row>
        <row r="882">
          <cell r="A882" t="str">
            <v>AA03</v>
          </cell>
        </row>
        <row r="883">
          <cell r="A883" t="str">
            <v>AA12</v>
          </cell>
        </row>
        <row r="884">
          <cell r="A884" t="str">
            <v>AA04</v>
          </cell>
        </row>
        <row r="885">
          <cell r="A885" t="str">
            <v>AA31</v>
          </cell>
        </row>
        <row r="886">
          <cell r="A886" t="str">
            <v>AA13</v>
          </cell>
        </row>
        <row r="887">
          <cell r="A887" t="str">
            <v>AA14</v>
          </cell>
        </row>
        <row r="888">
          <cell r="A888" t="str">
            <v>AA22</v>
          </cell>
        </row>
        <row r="889">
          <cell r="A889" t="str">
            <v>AA23</v>
          </cell>
        </row>
        <row r="890">
          <cell r="A890" t="str">
            <v>AA32</v>
          </cell>
        </row>
        <row r="891">
          <cell r="A891" t="str">
            <v>AA33</v>
          </cell>
        </row>
        <row r="892">
          <cell r="A892" t="str">
            <v>AA11</v>
          </cell>
        </row>
        <row r="893">
          <cell r="A893" t="str">
            <v>AA08</v>
          </cell>
        </row>
        <row r="894">
          <cell r="A894" t="str">
            <v>AA20</v>
          </cell>
        </row>
        <row r="895">
          <cell r="A895" t="str">
            <v>AA15</v>
          </cell>
        </row>
        <row r="896">
          <cell r="A896" t="str">
            <v>AA24</v>
          </cell>
        </row>
        <row r="897">
          <cell r="A897" t="str">
            <v>AA29</v>
          </cell>
        </row>
        <row r="898">
          <cell r="A898" t="str">
            <v>AA30</v>
          </cell>
        </row>
        <row r="899">
          <cell r="A899" t="str">
            <v>AA17</v>
          </cell>
        </row>
        <row r="900">
          <cell r="A900" t="str">
            <v>AA21</v>
          </cell>
        </row>
        <row r="901">
          <cell r="A901" t="str">
            <v>AA18</v>
          </cell>
        </row>
        <row r="902">
          <cell r="A902" t="str">
            <v>AA19</v>
          </cell>
        </row>
        <row r="903">
          <cell r="A903" t="str">
            <v>AA02</v>
          </cell>
        </row>
        <row r="904">
          <cell r="A904" t="str">
            <v>AA10</v>
          </cell>
        </row>
        <row r="905">
          <cell r="A905" t="str">
            <v>AA16</v>
          </cell>
        </row>
        <row r="906">
          <cell r="A906" t="str">
            <v>AA06</v>
          </cell>
        </row>
        <row r="907">
          <cell r="A907" t="str">
            <v>AA25</v>
          </cell>
        </row>
        <row r="908">
          <cell r="A908" t="str">
            <v>AA07</v>
          </cell>
        </row>
        <row r="909">
          <cell r="A909" t="str">
            <v>AA09</v>
          </cell>
        </row>
        <row r="910">
          <cell r="A910" t="str">
            <v>AA28</v>
          </cell>
        </row>
        <row r="911">
          <cell r="A911" t="str">
            <v>AA05</v>
          </cell>
        </row>
        <row r="912">
          <cell r="A912" t="str">
            <v>AA26</v>
          </cell>
        </row>
        <row r="913">
          <cell r="A913" t="str">
            <v>RR27</v>
          </cell>
        </row>
        <row r="914">
          <cell r="A914" t="str">
            <v>AA34</v>
          </cell>
        </row>
        <row r="915">
          <cell r="A915" t="str">
            <v>AA35</v>
          </cell>
        </row>
        <row r="916">
          <cell r="A916" t="str">
            <v>AA36</v>
          </cell>
        </row>
        <row r="917">
          <cell r="A917" t="str">
            <v>AA37</v>
          </cell>
        </row>
        <row r="918">
          <cell r="A918" t="str">
            <v>BB</v>
          </cell>
        </row>
        <row r="919">
          <cell r="A919" t="str">
            <v>BB01</v>
          </cell>
        </row>
        <row r="920">
          <cell r="A920" t="str">
            <v>BB03</v>
          </cell>
        </row>
        <row r="921">
          <cell r="A921" t="str">
            <v>BB04</v>
          </cell>
        </row>
        <row r="922">
          <cell r="A922" t="str">
            <v>BB05</v>
          </cell>
        </row>
        <row r="923">
          <cell r="A923" t="str">
            <v>BB669</v>
          </cell>
        </row>
        <row r="924">
          <cell r="A924" t="str">
            <v>BB08</v>
          </cell>
        </row>
        <row r="925">
          <cell r="A925" t="str">
            <v>BB667</v>
          </cell>
        </row>
        <row r="926">
          <cell r="A926" t="str">
            <v>BB11</v>
          </cell>
        </row>
        <row r="927">
          <cell r="A927" t="str">
            <v>BB770</v>
          </cell>
        </row>
        <row r="928">
          <cell r="A928" t="str">
            <v>BB17</v>
          </cell>
        </row>
        <row r="929">
          <cell r="A929" t="str">
            <v>BB675</v>
          </cell>
        </row>
        <row r="930">
          <cell r="A930" t="str">
            <v>BB671</v>
          </cell>
        </row>
        <row r="931">
          <cell r="A931" t="str">
            <v>BB677</v>
          </cell>
        </row>
        <row r="932">
          <cell r="A932" t="str">
            <v>BB679</v>
          </cell>
        </row>
        <row r="933">
          <cell r="A933" t="str">
            <v>BB681</v>
          </cell>
        </row>
        <row r="934">
          <cell r="A934" t="str">
            <v>BB673</v>
          </cell>
        </row>
        <row r="935">
          <cell r="A935" t="str">
            <v>BB687</v>
          </cell>
        </row>
        <row r="936">
          <cell r="A936" t="str">
            <v>BB683</v>
          </cell>
        </row>
        <row r="937">
          <cell r="A937" t="str">
            <v>BB689</v>
          </cell>
        </row>
        <row r="938">
          <cell r="A938" t="str">
            <v>BB691</v>
          </cell>
        </row>
        <row r="939">
          <cell r="A939" t="str">
            <v>BB693</v>
          </cell>
        </row>
        <row r="940">
          <cell r="A940" t="str">
            <v>BB685</v>
          </cell>
        </row>
        <row r="941">
          <cell r="A941" t="str">
            <v>BB695</v>
          </cell>
        </row>
        <row r="942">
          <cell r="A942" t="str">
            <v>BB674</v>
          </cell>
        </row>
        <row r="943">
          <cell r="A943" t="str">
            <v>BB670</v>
          </cell>
        </row>
        <row r="944">
          <cell r="A944" t="str">
            <v>BB676</v>
          </cell>
        </row>
        <row r="945">
          <cell r="A945" t="str">
            <v>BB678</v>
          </cell>
        </row>
        <row r="946">
          <cell r="A946" t="str">
            <v>BB680</v>
          </cell>
        </row>
        <row r="947">
          <cell r="A947" t="str">
            <v>BB672</v>
          </cell>
        </row>
        <row r="948">
          <cell r="A948" t="str">
            <v>BB686</v>
          </cell>
        </row>
        <row r="949">
          <cell r="A949" t="str">
            <v>BB682</v>
          </cell>
        </row>
        <row r="950">
          <cell r="A950" t="str">
            <v>BB688</v>
          </cell>
        </row>
        <row r="951">
          <cell r="A951" t="str">
            <v>BB690</v>
          </cell>
        </row>
        <row r="952">
          <cell r="A952" t="str">
            <v>BB692</v>
          </cell>
        </row>
        <row r="953">
          <cell r="A953" t="str">
            <v>BB684</v>
          </cell>
        </row>
        <row r="954">
          <cell r="A954" t="str">
            <v>BB694</v>
          </cell>
        </row>
        <row r="955">
          <cell r="A955" t="str">
            <v>BB29</v>
          </cell>
        </row>
        <row r="956">
          <cell r="A956" t="str">
            <v>BB31</v>
          </cell>
        </row>
        <row r="957">
          <cell r="A957" t="str">
            <v>BB32</v>
          </cell>
        </row>
        <row r="958">
          <cell r="A958" t="str">
            <v>BB43</v>
          </cell>
        </row>
        <row r="959">
          <cell r="A959" t="str">
            <v>BB47</v>
          </cell>
        </row>
        <row r="960">
          <cell r="A960" t="str">
            <v>BB48</v>
          </cell>
        </row>
        <row r="961">
          <cell r="A961" t="str">
            <v>BB664</v>
          </cell>
        </row>
        <row r="962">
          <cell r="A962" t="str">
            <v>BB51</v>
          </cell>
        </row>
        <row r="963">
          <cell r="A963" t="str">
            <v>BB52</v>
          </cell>
        </row>
        <row r="964">
          <cell r="A964" t="str">
            <v>BB813</v>
          </cell>
        </row>
        <row r="965">
          <cell r="A965" t="str">
            <v>BB811</v>
          </cell>
        </row>
        <row r="966">
          <cell r="A966" t="str">
            <v>BB62</v>
          </cell>
        </row>
        <row r="967">
          <cell r="A967" t="str">
            <v>BB64</v>
          </cell>
        </row>
        <row r="968">
          <cell r="A968" t="str">
            <v>BB810</v>
          </cell>
        </row>
        <row r="969">
          <cell r="A969" t="str">
            <v>BB808</v>
          </cell>
        </row>
        <row r="970">
          <cell r="A970" t="str">
            <v>BB809</v>
          </cell>
        </row>
        <row r="971">
          <cell r="A971" t="str">
            <v>BB806</v>
          </cell>
        </row>
        <row r="972">
          <cell r="A972" t="str">
            <v>BB807</v>
          </cell>
        </row>
        <row r="973">
          <cell r="A973" t="str">
            <v>BB70</v>
          </cell>
        </row>
        <row r="974">
          <cell r="A974" t="str">
            <v>BB696</v>
          </cell>
        </row>
        <row r="975">
          <cell r="A975" t="str">
            <v>BB697</v>
          </cell>
        </row>
        <row r="976">
          <cell r="A976" t="str">
            <v>BB698</v>
          </cell>
        </row>
        <row r="977">
          <cell r="A977" t="str">
            <v>BB699</v>
          </cell>
        </row>
        <row r="978">
          <cell r="A978" t="str">
            <v>BB700</v>
          </cell>
        </row>
        <row r="979">
          <cell r="A979" t="str">
            <v>BB701</v>
          </cell>
        </row>
        <row r="980">
          <cell r="A980" t="str">
            <v>BB74</v>
          </cell>
        </row>
        <row r="981">
          <cell r="A981" t="str">
            <v>BB75</v>
          </cell>
        </row>
        <row r="982">
          <cell r="A982" t="str">
            <v>BB88</v>
          </cell>
        </row>
        <row r="983">
          <cell r="A983" t="str">
            <v>BB656</v>
          </cell>
        </row>
        <row r="984">
          <cell r="A984" t="str">
            <v>BB92</v>
          </cell>
        </row>
        <row r="985">
          <cell r="A985" t="str">
            <v>BB94</v>
          </cell>
        </row>
        <row r="986">
          <cell r="A986" t="str">
            <v>BB97</v>
          </cell>
        </row>
        <row r="987">
          <cell r="A987" t="str">
            <v>BB832</v>
          </cell>
        </row>
        <row r="988">
          <cell r="A988" t="str">
            <v>BB833</v>
          </cell>
        </row>
        <row r="989">
          <cell r="A989" t="str">
            <v>BB831</v>
          </cell>
        </row>
        <row r="990">
          <cell r="A990" t="str">
            <v>BB819</v>
          </cell>
        </row>
        <row r="991">
          <cell r="A991" t="str">
            <v>BB114</v>
          </cell>
        </row>
        <row r="992">
          <cell r="A992" t="str">
            <v>BB117</v>
          </cell>
        </row>
        <row r="993">
          <cell r="A993" t="str">
            <v>BB126</v>
          </cell>
        </row>
        <row r="994">
          <cell r="A994" t="str">
            <v>BB126A</v>
          </cell>
        </row>
        <row r="995">
          <cell r="A995" t="str">
            <v>BB128</v>
          </cell>
        </row>
        <row r="996">
          <cell r="A996" t="str">
            <v>BB157</v>
          </cell>
        </row>
        <row r="997">
          <cell r="A997" t="str">
            <v>BB158</v>
          </cell>
        </row>
        <row r="998">
          <cell r="A998" t="str">
            <v>BB159</v>
          </cell>
        </row>
        <row r="999">
          <cell r="A999" t="str">
            <v>BB160</v>
          </cell>
        </row>
        <row r="1000">
          <cell r="A1000" t="str">
            <v>BB161</v>
          </cell>
        </row>
        <row r="1001">
          <cell r="A1001" t="str">
            <v>BB162</v>
          </cell>
        </row>
        <row r="1002">
          <cell r="A1002" t="str">
            <v>BB163</v>
          </cell>
        </row>
        <row r="1003">
          <cell r="A1003" t="str">
            <v>BB164</v>
          </cell>
        </row>
        <row r="1004">
          <cell r="A1004" t="str">
            <v>BB169</v>
          </cell>
        </row>
        <row r="1005">
          <cell r="A1005" t="str">
            <v>BB170</v>
          </cell>
        </row>
        <row r="1006">
          <cell r="A1006" t="str">
            <v>BB178</v>
          </cell>
        </row>
        <row r="1007">
          <cell r="A1007" t="str">
            <v>BB179</v>
          </cell>
        </row>
        <row r="1008">
          <cell r="A1008" t="str">
            <v>BB182</v>
          </cell>
        </row>
        <row r="1009">
          <cell r="A1009" t="str">
            <v>BB183</v>
          </cell>
        </row>
        <row r="1010">
          <cell r="A1010" t="str">
            <v>BB186</v>
          </cell>
        </row>
        <row r="1011">
          <cell r="A1011" t="str">
            <v>BB187</v>
          </cell>
        </row>
        <row r="1012">
          <cell r="A1012" t="str">
            <v>BB188</v>
          </cell>
        </row>
        <row r="1013">
          <cell r="A1013" t="str">
            <v>BB190</v>
          </cell>
        </row>
        <row r="1014">
          <cell r="A1014" t="str">
            <v>BB191</v>
          </cell>
        </row>
        <row r="1015">
          <cell r="A1015" t="str">
            <v>BB198</v>
          </cell>
        </row>
        <row r="1016">
          <cell r="A1016" t="str">
            <v>BB651</v>
          </cell>
        </row>
        <row r="1017">
          <cell r="A1017" t="str">
            <v>BB211</v>
          </cell>
        </row>
        <row r="1018">
          <cell r="A1018" t="str">
            <v>BB220</v>
          </cell>
        </row>
        <row r="1019">
          <cell r="A1019" t="str">
            <v>BB226</v>
          </cell>
        </row>
        <row r="1020">
          <cell r="A1020" t="str">
            <v>BB227</v>
          </cell>
        </row>
        <row r="1021">
          <cell r="A1021" t="str">
            <v>BB228</v>
          </cell>
        </row>
        <row r="1022">
          <cell r="A1022" t="str">
            <v>BB229</v>
          </cell>
        </row>
        <row r="1023">
          <cell r="A1023" t="str">
            <v>BB659</v>
          </cell>
        </row>
        <row r="1024">
          <cell r="A1024" t="str">
            <v>BB233</v>
          </cell>
        </row>
        <row r="1025">
          <cell r="A1025" t="str">
            <v>BB234</v>
          </cell>
        </row>
        <row r="1026">
          <cell r="A1026" t="str">
            <v>BB794</v>
          </cell>
        </row>
        <row r="1027">
          <cell r="A1027" t="str">
            <v>BB796</v>
          </cell>
        </row>
        <row r="1028">
          <cell r="A1028" t="str">
            <v>BB776</v>
          </cell>
        </row>
        <row r="1029">
          <cell r="A1029" t="str">
            <v>BB784</v>
          </cell>
        </row>
        <row r="1030">
          <cell r="A1030" t="str">
            <v>BB780</v>
          </cell>
        </row>
        <row r="1031">
          <cell r="A1031" t="str">
            <v>BB788</v>
          </cell>
        </row>
        <row r="1032">
          <cell r="A1032" t="str">
            <v>BB792</v>
          </cell>
        </row>
        <row r="1033">
          <cell r="A1033" t="str">
            <v>BB774</v>
          </cell>
        </row>
        <row r="1034">
          <cell r="A1034" t="str">
            <v>BB782</v>
          </cell>
        </row>
        <row r="1035">
          <cell r="A1035" t="str">
            <v>BB778</v>
          </cell>
        </row>
        <row r="1036">
          <cell r="A1036" t="str">
            <v>BB786</v>
          </cell>
        </row>
        <row r="1037">
          <cell r="A1037" t="str">
            <v>BB790</v>
          </cell>
        </row>
        <row r="1038">
          <cell r="A1038" t="str">
            <v>BB339</v>
          </cell>
        </row>
        <row r="1039">
          <cell r="A1039" t="str">
            <v>BB244</v>
          </cell>
        </row>
        <row r="1040">
          <cell r="A1040" t="str">
            <v>BB245</v>
          </cell>
        </row>
        <row r="1041">
          <cell r="A1041" t="str">
            <v>BB663</v>
          </cell>
        </row>
        <row r="1042">
          <cell r="A1042" t="str">
            <v>BB662</v>
          </cell>
        </row>
        <row r="1043">
          <cell r="A1043" t="str">
            <v>BB256</v>
          </cell>
        </row>
        <row r="1044">
          <cell r="A1044" t="str">
            <v>BB261</v>
          </cell>
        </row>
        <row r="1045">
          <cell r="A1045" t="str">
            <v>BB263</v>
          </cell>
        </row>
        <row r="1046">
          <cell r="A1046" t="str">
            <v>BB719</v>
          </cell>
        </row>
        <row r="1047">
          <cell r="A1047" t="str">
            <v>BB720</v>
          </cell>
        </row>
        <row r="1048">
          <cell r="A1048" t="str">
            <v>BB721</v>
          </cell>
        </row>
        <row r="1049">
          <cell r="A1049" t="str">
            <v>BB722</v>
          </cell>
        </row>
        <row r="1050">
          <cell r="A1050" t="str">
            <v>BB723</v>
          </cell>
        </row>
        <row r="1051">
          <cell r="A1051" t="str">
            <v>BB724</v>
          </cell>
        </row>
        <row r="1052">
          <cell r="A1052" t="str">
            <v>BB264</v>
          </cell>
        </row>
        <row r="1053">
          <cell r="A1053" t="str">
            <v>BB265</v>
          </cell>
        </row>
        <row r="1054">
          <cell r="A1054" t="str">
            <v>BB268</v>
          </cell>
        </row>
        <row r="1055">
          <cell r="A1055" t="str">
            <v>BB294</v>
          </cell>
        </row>
        <row r="1056">
          <cell r="A1056" t="str">
            <v>BB296</v>
          </cell>
        </row>
        <row r="1057">
          <cell r="A1057" t="str">
            <v>BB297</v>
          </cell>
        </row>
        <row r="1058">
          <cell r="A1058" t="str">
            <v>BB713</v>
          </cell>
        </row>
        <row r="1059">
          <cell r="A1059" t="str">
            <v>BB714</v>
          </cell>
        </row>
        <row r="1060">
          <cell r="A1060" t="str">
            <v>BB715</v>
          </cell>
        </row>
        <row r="1061">
          <cell r="A1061" t="str">
            <v>BB716</v>
          </cell>
        </row>
        <row r="1062">
          <cell r="A1062" t="str">
            <v>BB717</v>
          </cell>
        </row>
        <row r="1063">
          <cell r="A1063" t="str">
            <v>BB718</v>
          </cell>
        </row>
        <row r="1064">
          <cell r="A1064" t="str">
            <v>BB293</v>
          </cell>
        </row>
        <row r="1065">
          <cell r="A1065" t="str">
            <v>BB298</v>
          </cell>
        </row>
        <row r="1066">
          <cell r="A1066" t="str">
            <v>BB302</v>
          </cell>
        </row>
        <row r="1067">
          <cell r="A1067" t="str">
            <v>BB798</v>
          </cell>
        </row>
        <row r="1068">
          <cell r="A1068" t="str">
            <v>BB308</v>
          </cell>
        </row>
        <row r="1069">
          <cell r="A1069" t="str">
            <v>BB312</v>
          </cell>
        </row>
        <row r="1070">
          <cell r="A1070" t="str">
            <v>BB313</v>
          </cell>
        </row>
        <row r="1071">
          <cell r="A1071" t="str">
            <v>BB315</v>
          </cell>
        </row>
        <row r="1072">
          <cell r="A1072" t="str">
            <v>BB712</v>
          </cell>
        </row>
        <row r="1073">
          <cell r="A1073" t="str">
            <v>BB321</v>
          </cell>
        </row>
        <row r="1074">
          <cell r="A1074" t="str">
            <v>BB323</v>
          </cell>
        </row>
        <row r="1075">
          <cell r="A1075" t="str">
            <v>BB328</v>
          </cell>
        </row>
        <row r="1076">
          <cell r="A1076" t="str">
            <v>BB329</v>
          </cell>
        </row>
        <row r="1077">
          <cell r="A1077" t="str">
            <v>BB815</v>
          </cell>
        </row>
        <row r="1078">
          <cell r="A1078" t="str">
            <v>BB814</v>
          </cell>
        </row>
        <row r="1079">
          <cell r="A1079" t="str">
            <v>BB334</v>
          </cell>
        </row>
        <row r="1080">
          <cell r="A1080" t="str">
            <v>BB337</v>
          </cell>
        </row>
        <row r="1081">
          <cell r="A1081" t="str">
            <v>BB665</v>
          </cell>
        </row>
        <row r="1082">
          <cell r="A1082" t="str">
            <v>BB340</v>
          </cell>
        </row>
        <row r="1083">
          <cell r="A1083" t="str">
            <v>BB341</v>
          </cell>
        </row>
        <row r="1084">
          <cell r="A1084" t="str">
            <v>BB344</v>
          </cell>
        </row>
        <row r="1085">
          <cell r="A1085" t="str">
            <v>BB345</v>
          </cell>
        </row>
        <row r="1086">
          <cell r="A1086" t="str">
            <v>BB741</v>
          </cell>
        </row>
        <row r="1087">
          <cell r="A1087" t="str">
            <v>BB744</v>
          </cell>
        </row>
        <row r="1088">
          <cell r="A1088" t="str">
            <v>BB745</v>
          </cell>
        </row>
        <row r="1089">
          <cell r="A1089" t="str">
            <v>BB746</v>
          </cell>
        </row>
        <row r="1090">
          <cell r="A1090" t="str">
            <v>BB747</v>
          </cell>
        </row>
        <row r="1091">
          <cell r="A1091" t="str">
            <v>BB750</v>
          </cell>
        </row>
        <row r="1092">
          <cell r="A1092" t="str">
            <v>BB751</v>
          </cell>
        </row>
        <row r="1093">
          <cell r="A1093" t="str">
            <v>BB752</v>
          </cell>
        </row>
        <row r="1094">
          <cell r="A1094" t="str">
            <v>BB753</v>
          </cell>
        </row>
        <row r="1095">
          <cell r="A1095" t="str">
            <v>BB754</v>
          </cell>
        </row>
        <row r="1096">
          <cell r="A1096" t="str">
            <v>BB758</v>
          </cell>
        </row>
        <row r="1097">
          <cell r="A1097" t="str">
            <v>BB759</v>
          </cell>
        </row>
        <row r="1098">
          <cell r="A1098" t="str">
            <v>BB760</v>
          </cell>
        </row>
        <row r="1099">
          <cell r="A1099" t="str">
            <v>BB761</v>
          </cell>
        </row>
        <row r="1100">
          <cell r="A1100" t="str">
            <v>BB762</v>
          </cell>
        </row>
        <row r="1101">
          <cell r="A1101" t="str">
            <v>BB353</v>
          </cell>
        </row>
        <row r="1102">
          <cell r="A1102" t="str">
            <v>BB354</v>
          </cell>
        </row>
        <row r="1103">
          <cell r="A1103" t="str">
            <v>BB355</v>
          </cell>
        </row>
        <row r="1104">
          <cell r="A1104" t="str">
            <v>BB358</v>
          </cell>
        </row>
        <row r="1105">
          <cell r="A1105" t="str">
            <v>BB359</v>
          </cell>
        </row>
        <row r="1106">
          <cell r="A1106" t="str">
            <v>BB360</v>
          </cell>
        </row>
        <row r="1107">
          <cell r="A1107" t="str">
            <v>BB361</v>
          </cell>
        </row>
        <row r="1108">
          <cell r="A1108" t="str">
            <v>BB364</v>
          </cell>
        </row>
        <row r="1109">
          <cell r="A1109" t="str">
            <v>BB365</v>
          </cell>
        </row>
        <row r="1110">
          <cell r="A1110" t="str">
            <v>BB366</v>
          </cell>
        </row>
        <row r="1111">
          <cell r="A1111" t="str">
            <v>BB367</v>
          </cell>
        </row>
        <row r="1112">
          <cell r="A1112" t="str">
            <v>BB368</v>
          </cell>
        </row>
        <row r="1113">
          <cell r="A1113" t="str">
            <v>BB372</v>
          </cell>
        </row>
        <row r="1114">
          <cell r="A1114" t="str">
            <v>BB373</v>
          </cell>
        </row>
        <row r="1115">
          <cell r="A1115" t="str">
            <v>BB374</v>
          </cell>
        </row>
        <row r="1116">
          <cell r="A1116" t="str">
            <v>BB375</v>
          </cell>
        </row>
        <row r="1117">
          <cell r="A1117" t="str">
            <v>BB376</v>
          </cell>
        </row>
        <row r="1118">
          <cell r="A1118" t="str">
            <v>BB399</v>
          </cell>
        </row>
        <row r="1119">
          <cell r="A1119" t="str">
            <v>BB378</v>
          </cell>
        </row>
        <row r="1120">
          <cell r="A1120" t="str">
            <v>BB379</v>
          </cell>
        </row>
        <row r="1121">
          <cell r="A1121" t="str">
            <v>BB380</v>
          </cell>
        </row>
        <row r="1122">
          <cell r="A1122" t="str">
            <v>BB381</v>
          </cell>
        </row>
        <row r="1123">
          <cell r="A1123" t="str">
            <v>BB382</v>
          </cell>
        </row>
        <row r="1124">
          <cell r="A1124" t="str">
            <v>BB383</v>
          </cell>
        </row>
        <row r="1125">
          <cell r="A1125" t="str">
            <v>BB384</v>
          </cell>
        </row>
        <row r="1126">
          <cell r="A1126" t="str">
            <v>BB385</v>
          </cell>
        </row>
        <row r="1127">
          <cell r="A1127" t="str">
            <v>BB386</v>
          </cell>
        </row>
        <row r="1128">
          <cell r="A1128" t="str">
            <v>BB390</v>
          </cell>
        </row>
        <row r="1129">
          <cell r="A1129" t="str">
            <v>BB393</v>
          </cell>
        </row>
        <row r="1130">
          <cell r="A1130" t="str">
            <v>BB394</v>
          </cell>
        </row>
        <row r="1131">
          <cell r="A1131" t="str">
            <v>BB395</v>
          </cell>
        </row>
        <row r="1132">
          <cell r="A1132" t="str">
            <v>BB396</v>
          </cell>
        </row>
        <row r="1133">
          <cell r="A1133" t="str">
            <v>BB764</v>
          </cell>
        </row>
        <row r="1134">
          <cell r="A1134" t="str">
            <v>BB401</v>
          </cell>
        </row>
        <row r="1135">
          <cell r="A1135" t="str">
            <v>BB407</v>
          </cell>
        </row>
        <row r="1136">
          <cell r="A1136" t="str">
            <v>BB402</v>
          </cell>
        </row>
        <row r="1137">
          <cell r="A1137" t="str">
            <v>BB403</v>
          </cell>
        </row>
        <row r="1138">
          <cell r="A1138" t="str">
            <v>BB404</v>
          </cell>
        </row>
        <row r="1139">
          <cell r="A1139" t="str">
            <v>BB405</v>
          </cell>
        </row>
        <row r="1140">
          <cell r="A1140" t="str">
            <v>BB406</v>
          </cell>
        </row>
        <row r="1141">
          <cell r="A1141" t="str">
            <v>BB767</v>
          </cell>
        </row>
        <row r="1142">
          <cell r="A1142" t="str">
            <v>BB768</v>
          </cell>
        </row>
        <row r="1143">
          <cell r="A1143" t="str">
            <v>BB765</v>
          </cell>
        </row>
        <row r="1144">
          <cell r="A1144" t="str">
            <v>BB766</v>
          </cell>
        </row>
        <row r="1145">
          <cell r="A1145" t="str">
            <v>BB429</v>
          </cell>
        </row>
        <row r="1146">
          <cell r="A1146" t="str">
            <v>BB430</v>
          </cell>
        </row>
        <row r="1147">
          <cell r="A1147" t="str">
            <v>BB431</v>
          </cell>
        </row>
        <row r="1148">
          <cell r="A1148" t="str">
            <v>BB432</v>
          </cell>
        </row>
        <row r="1149">
          <cell r="A1149" t="str">
            <v>BB802</v>
          </cell>
        </row>
        <row r="1150">
          <cell r="A1150" t="str">
            <v>BB800</v>
          </cell>
        </row>
        <row r="1151">
          <cell r="A1151" t="str">
            <v>BB801</v>
          </cell>
        </row>
        <row r="1152">
          <cell r="A1152" t="str">
            <v>BB803</v>
          </cell>
        </row>
        <row r="1153">
          <cell r="A1153" t="str">
            <v>BB817</v>
          </cell>
        </row>
        <row r="1154">
          <cell r="A1154" t="str">
            <v>BB818</v>
          </cell>
        </row>
        <row r="1155">
          <cell r="A1155" t="str">
            <v>BB804</v>
          </cell>
        </row>
        <row r="1156">
          <cell r="A1156" t="str">
            <v>BB805</v>
          </cell>
        </row>
        <row r="1157">
          <cell r="A1157" t="str">
            <v>BB805A</v>
          </cell>
        </row>
        <row r="1158">
          <cell r="A1158" t="str">
            <v>BB704</v>
          </cell>
        </row>
        <row r="1159">
          <cell r="A1159" t="str">
            <v>BB705</v>
          </cell>
        </row>
        <row r="1160">
          <cell r="A1160" t="str">
            <v>BB706</v>
          </cell>
        </row>
        <row r="1161">
          <cell r="A1161" t="str">
            <v>BB707</v>
          </cell>
        </row>
        <row r="1162">
          <cell r="A1162" t="str">
            <v>BB708</v>
          </cell>
        </row>
        <row r="1163">
          <cell r="A1163" t="str">
            <v>BB709</v>
          </cell>
        </row>
        <row r="1164">
          <cell r="A1164" t="str">
            <v>BB443</v>
          </cell>
        </row>
        <row r="1165">
          <cell r="A1165" t="str">
            <v>BB711</v>
          </cell>
        </row>
        <row r="1166">
          <cell r="A1166" t="str">
            <v>BB452</v>
          </cell>
        </row>
        <row r="1167">
          <cell r="A1167" t="str">
            <v>BB453</v>
          </cell>
        </row>
        <row r="1168">
          <cell r="A1168" t="str">
            <v>BB455</v>
          </cell>
        </row>
        <row r="1169">
          <cell r="A1169" t="str">
            <v>BB459</v>
          </cell>
        </row>
        <row r="1170">
          <cell r="A1170" t="str">
            <v>BB461</v>
          </cell>
        </row>
        <row r="1171">
          <cell r="A1171" t="str">
            <v>BB462</v>
          </cell>
        </row>
        <row r="1172">
          <cell r="A1172" t="str">
            <v>BB710</v>
          </cell>
        </row>
        <row r="1173">
          <cell r="A1173" t="str">
            <v>BB465</v>
          </cell>
        </row>
        <row r="1174">
          <cell r="A1174" t="str">
            <v>BB468</v>
          </cell>
        </row>
        <row r="1175">
          <cell r="A1175" t="str">
            <v>BB480</v>
          </cell>
        </row>
        <row r="1176">
          <cell r="A1176" t="str">
            <v>BB812</v>
          </cell>
        </row>
        <row r="1177">
          <cell r="A1177" t="str">
            <v>BB485</v>
          </cell>
        </row>
        <row r="1178">
          <cell r="A1178" t="str">
            <v>BB487</v>
          </cell>
        </row>
        <row r="1179">
          <cell r="A1179" t="str">
            <v>BB486</v>
          </cell>
        </row>
        <row r="1180">
          <cell r="A1180" t="str">
            <v>BB488</v>
          </cell>
        </row>
        <row r="1181">
          <cell r="A1181" t="str">
            <v>BB489</v>
          </cell>
        </row>
        <row r="1182">
          <cell r="A1182" t="str">
            <v>BB490</v>
          </cell>
        </row>
        <row r="1183">
          <cell r="A1183" t="str">
            <v>BB491</v>
          </cell>
        </row>
        <row r="1184">
          <cell r="A1184" t="str">
            <v>BB493</v>
          </cell>
        </row>
        <row r="1185">
          <cell r="A1185" t="str">
            <v>BB494</v>
          </cell>
        </row>
        <row r="1186">
          <cell r="A1186" t="str">
            <v>BB492</v>
          </cell>
        </row>
        <row r="1187">
          <cell r="A1187" t="str">
            <v>BB650</v>
          </cell>
        </row>
        <row r="1188">
          <cell r="A1188" t="str">
            <v>BB827</v>
          </cell>
        </row>
        <row r="1189">
          <cell r="A1189" t="str">
            <v>BB822</v>
          </cell>
        </row>
        <row r="1190">
          <cell r="A1190" t="str">
            <v>BB820</v>
          </cell>
        </row>
        <row r="1191">
          <cell r="A1191" t="str">
            <v>BB821</v>
          </cell>
        </row>
        <row r="1192">
          <cell r="A1192" t="str">
            <v>BB518</v>
          </cell>
        </row>
        <row r="1193">
          <cell r="A1193" t="str">
            <v>BB523</v>
          </cell>
        </row>
        <row r="1194">
          <cell r="A1194" t="str">
            <v>BB533</v>
          </cell>
        </row>
        <row r="1195">
          <cell r="A1195" t="str">
            <v>BB737</v>
          </cell>
        </row>
        <row r="1196">
          <cell r="A1196" t="str">
            <v>BB825</v>
          </cell>
        </row>
        <row r="1197">
          <cell r="A1197" t="str">
            <v>BB826</v>
          </cell>
        </row>
        <row r="1198">
          <cell r="A1198" t="str">
            <v>BB823</v>
          </cell>
        </row>
        <row r="1199">
          <cell r="A1199" t="str">
            <v>BB824</v>
          </cell>
        </row>
        <row r="1200">
          <cell r="A1200" t="str">
            <v>BB738</v>
          </cell>
        </row>
        <row r="1201">
          <cell r="A1201" t="str">
            <v>BB537</v>
          </cell>
        </row>
        <row r="1202">
          <cell r="A1202" t="str">
            <v>BB540</v>
          </cell>
        </row>
        <row r="1203">
          <cell r="A1203" t="str">
            <v>BB541</v>
          </cell>
        </row>
        <row r="1204">
          <cell r="A1204" t="str">
            <v>BB542</v>
          </cell>
        </row>
        <row r="1205">
          <cell r="A1205" t="str">
            <v>BB543</v>
          </cell>
        </row>
        <row r="1206">
          <cell r="A1206" t="str">
            <v>BB544</v>
          </cell>
        </row>
        <row r="1207">
          <cell r="A1207" t="str">
            <v>BB546</v>
          </cell>
        </row>
        <row r="1208">
          <cell r="A1208" t="str">
            <v>BB547</v>
          </cell>
        </row>
        <row r="1209">
          <cell r="A1209" t="str">
            <v>BB548</v>
          </cell>
        </row>
        <row r="1210">
          <cell r="A1210" t="str">
            <v>BB549</v>
          </cell>
        </row>
        <row r="1211">
          <cell r="A1211" t="str">
            <v>BB550</v>
          </cell>
        </row>
        <row r="1212">
          <cell r="A1212" t="str">
            <v>BB551</v>
          </cell>
        </row>
        <row r="1213">
          <cell r="A1213" t="str">
            <v>BB552</v>
          </cell>
        </row>
        <row r="1214">
          <cell r="A1214" t="str">
            <v>BB553</v>
          </cell>
        </row>
        <row r="1215">
          <cell r="A1215" t="str">
            <v>BB740</v>
          </cell>
        </row>
        <row r="1216">
          <cell r="A1216" t="str">
            <v>BB739</v>
          </cell>
        </row>
        <row r="1217">
          <cell r="A1217" t="str">
            <v>BB554</v>
          </cell>
        </row>
        <row r="1218">
          <cell r="A1218" t="str">
            <v>BB556</v>
          </cell>
        </row>
        <row r="1219">
          <cell r="A1219" t="str">
            <v>BB731</v>
          </cell>
        </row>
        <row r="1220">
          <cell r="A1220" t="str">
            <v>BB732</v>
          </cell>
        </row>
        <row r="1221">
          <cell r="A1221" t="str">
            <v>BB733</v>
          </cell>
        </row>
        <row r="1222">
          <cell r="A1222" t="str">
            <v>BB734</v>
          </cell>
        </row>
        <row r="1223">
          <cell r="A1223" t="str">
            <v>BB735</v>
          </cell>
        </row>
        <row r="1224">
          <cell r="A1224" t="str">
            <v>BB736</v>
          </cell>
        </row>
        <row r="1225">
          <cell r="A1225" t="str">
            <v>BB725</v>
          </cell>
        </row>
        <row r="1226">
          <cell r="A1226" t="str">
            <v>BB726</v>
          </cell>
        </row>
        <row r="1227">
          <cell r="A1227" t="str">
            <v>BB727</v>
          </cell>
        </row>
        <row r="1228">
          <cell r="A1228" t="str">
            <v>BB728</v>
          </cell>
        </row>
        <row r="1229">
          <cell r="A1229" t="str">
            <v>BB729</v>
          </cell>
        </row>
        <row r="1230">
          <cell r="A1230" t="str">
            <v>BB730</v>
          </cell>
        </row>
        <row r="1231">
          <cell r="A1231" t="str">
            <v>BB666</v>
          </cell>
        </row>
        <row r="1232">
          <cell r="A1232" t="str">
            <v>BB816</v>
          </cell>
        </row>
        <row r="1233">
          <cell r="A1233" t="str">
            <v>BB657</v>
          </cell>
        </row>
        <row r="1234">
          <cell r="A1234" t="str">
            <v>BB654</v>
          </cell>
        </row>
        <row r="1235">
          <cell r="A1235" t="str">
            <v>BB652</v>
          </cell>
        </row>
        <row r="1236">
          <cell r="A1236" t="str">
            <v>BB660</v>
          </cell>
        </row>
        <row r="1237">
          <cell r="A1237" t="str">
            <v>BB567</v>
          </cell>
        </row>
        <row r="1238">
          <cell r="A1238" t="str">
            <v>BB568</v>
          </cell>
        </row>
        <row r="1239">
          <cell r="A1239" t="str">
            <v>BB570</v>
          </cell>
        </row>
        <row r="1240">
          <cell r="A1240" t="str">
            <v>BB571</v>
          </cell>
        </row>
        <row r="1241">
          <cell r="A1241" t="str">
            <v>BB775</v>
          </cell>
        </row>
        <row r="1242">
          <cell r="A1242" t="str">
            <v>BB783</v>
          </cell>
        </row>
        <row r="1243">
          <cell r="A1243" t="str">
            <v>BB779</v>
          </cell>
        </row>
        <row r="1244">
          <cell r="A1244" t="str">
            <v>BB787</v>
          </cell>
        </row>
        <row r="1245">
          <cell r="A1245" t="str">
            <v>BB791</v>
          </cell>
        </row>
        <row r="1246">
          <cell r="A1246" t="str">
            <v>BB773</v>
          </cell>
        </row>
        <row r="1247">
          <cell r="A1247" t="str">
            <v>BB781</v>
          </cell>
        </row>
        <row r="1248">
          <cell r="A1248" t="str">
            <v>BB777</v>
          </cell>
        </row>
        <row r="1249">
          <cell r="A1249" t="str">
            <v>BB785</v>
          </cell>
        </row>
        <row r="1250">
          <cell r="A1250" t="str">
            <v>BB789</v>
          </cell>
        </row>
        <row r="1251">
          <cell r="A1251" t="str">
            <v>BB793</v>
          </cell>
        </row>
        <row r="1252">
          <cell r="A1252" t="str">
            <v>BB795</v>
          </cell>
        </row>
        <row r="1253">
          <cell r="A1253" t="str">
            <v>BB580</v>
          </cell>
        </row>
        <row r="1254">
          <cell r="A1254" t="str">
            <v>BB581</v>
          </cell>
        </row>
        <row r="1255">
          <cell r="A1255" t="str">
            <v>BB582</v>
          </cell>
        </row>
        <row r="1256">
          <cell r="A1256" t="str">
            <v>BB583</v>
          </cell>
        </row>
        <row r="1257">
          <cell r="A1257" t="str">
            <v>BB584</v>
          </cell>
        </row>
        <row r="1258">
          <cell r="A1258" t="str">
            <v>BB587</v>
          </cell>
        </row>
        <row r="1259">
          <cell r="A1259" t="str">
            <v>BB586</v>
          </cell>
        </row>
        <row r="1260">
          <cell r="A1260" t="str">
            <v>BB588</v>
          </cell>
        </row>
        <row r="1261">
          <cell r="A1261" t="str">
            <v>BB589</v>
          </cell>
        </row>
        <row r="1262">
          <cell r="A1262" t="str">
            <v>BB590</v>
          </cell>
        </row>
        <row r="1263">
          <cell r="A1263" t="str">
            <v>BB591</v>
          </cell>
        </row>
        <row r="1264">
          <cell r="A1264" t="str">
            <v>BB592</v>
          </cell>
        </row>
        <row r="1265">
          <cell r="A1265" t="str">
            <v>BB596</v>
          </cell>
        </row>
        <row r="1266">
          <cell r="A1266" t="str">
            <v>BB597</v>
          </cell>
        </row>
        <row r="1267">
          <cell r="A1267" t="str">
            <v>BB598</v>
          </cell>
        </row>
        <row r="1268">
          <cell r="A1268" t="str">
            <v>BB599</v>
          </cell>
        </row>
        <row r="1269">
          <cell r="A1269" t="str">
            <v>BB600</v>
          </cell>
        </row>
        <row r="1270">
          <cell r="A1270" t="str">
            <v>BB601</v>
          </cell>
        </row>
        <row r="1271">
          <cell r="A1271" t="str">
            <v>BB603</v>
          </cell>
        </row>
        <row r="1272">
          <cell r="A1272" t="str">
            <v>BB605</v>
          </cell>
        </row>
        <row r="1273">
          <cell r="A1273" t="str">
            <v>BB606</v>
          </cell>
        </row>
        <row r="1274">
          <cell r="A1274" t="str">
            <v>BB607</v>
          </cell>
        </row>
        <row r="1275">
          <cell r="A1275" t="str">
            <v>BB608</v>
          </cell>
        </row>
        <row r="1276">
          <cell r="A1276" t="str">
            <v>BB609</v>
          </cell>
        </row>
        <row r="1277">
          <cell r="A1277" t="str">
            <v>BB610</v>
          </cell>
        </row>
        <row r="1278">
          <cell r="A1278" t="str">
            <v>BB611</v>
          </cell>
        </row>
        <row r="1279">
          <cell r="A1279" t="str">
            <v>BB613</v>
          </cell>
        </row>
        <row r="1280">
          <cell r="A1280" t="str">
            <v>BB614</v>
          </cell>
        </row>
        <row r="1281">
          <cell r="A1281" t="str">
            <v>BB615</v>
          </cell>
        </row>
        <row r="1282">
          <cell r="A1282" t="str">
            <v>BB616</v>
          </cell>
        </row>
        <row r="1283">
          <cell r="A1283" t="str">
            <v>BB629</v>
          </cell>
        </row>
        <row r="1284">
          <cell r="A1284" t="str">
            <v>BB630</v>
          </cell>
        </row>
        <row r="1285">
          <cell r="A1285" t="str">
            <v>BB626</v>
          </cell>
        </row>
        <row r="1286">
          <cell r="A1286" t="str">
            <v>BB627</v>
          </cell>
        </row>
        <row r="1287">
          <cell r="A1287" t="str">
            <v>BB703</v>
          </cell>
        </row>
        <row r="1288">
          <cell r="A1288" t="str">
            <v>BB635</v>
          </cell>
        </row>
        <row r="1289">
          <cell r="A1289" t="str">
            <v>BB661</v>
          </cell>
        </row>
        <row r="1290">
          <cell r="A1290" t="str">
            <v>BB658</v>
          </cell>
        </row>
        <row r="1291">
          <cell r="A1291" t="str">
            <v>BB655</v>
          </cell>
        </row>
        <row r="1292">
          <cell r="A1292" t="str">
            <v>BB653</v>
          </cell>
        </row>
        <row r="1293">
          <cell r="A1293" t="str">
            <v>BB640</v>
          </cell>
        </row>
        <row r="1294">
          <cell r="A1294" t="str">
            <v>BB641</v>
          </cell>
        </row>
        <row r="1295">
          <cell r="A1295" t="str">
            <v>BB799</v>
          </cell>
        </row>
        <row r="1296">
          <cell r="A1296" t="str">
            <v>BB797</v>
          </cell>
        </row>
        <row r="1297">
          <cell r="A1297" t="str">
            <v>BB647</v>
          </cell>
        </row>
        <row r="1298">
          <cell r="A1298" t="str">
            <v>BB648</v>
          </cell>
        </row>
        <row r="1299">
          <cell r="A1299" t="str">
            <v>BB02</v>
          </cell>
        </row>
        <row r="1300">
          <cell r="A1300" t="str">
            <v>BB06</v>
          </cell>
        </row>
        <row r="1301">
          <cell r="A1301" t="str">
            <v>BB07</v>
          </cell>
        </row>
        <row r="1302">
          <cell r="A1302" t="str">
            <v>BB09</v>
          </cell>
        </row>
        <row r="1303">
          <cell r="A1303" t="str">
            <v>BB10</v>
          </cell>
        </row>
        <row r="1304">
          <cell r="A1304" t="str">
            <v>BB100</v>
          </cell>
        </row>
        <row r="1305">
          <cell r="A1305" t="str">
            <v>BB101</v>
          </cell>
        </row>
        <row r="1306">
          <cell r="A1306" t="str">
            <v>BB102</v>
          </cell>
        </row>
        <row r="1307">
          <cell r="A1307" t="str">
            <v>BB103</v>
          </cell>
        </row>
        <row r="1308">
          <cell r="A1308" t="str">
            <v>BB104</v>
          </cell>
        </row>
        <row r="1309">
          <cell r="A1309" t="str">
            <v>BB105</v>
          </cell>
        </row>
        <row r="1310">
          <cell r="A1310" t="str">
            <v>BB106</v>
          </cell>
        </row>
        <row r="1311">
          <cell r="A1311" t="str">
            <v>BB107</v>
          </cell>
        </row>
        <row r="1312">
          <cell r="A1312" t="str">
            <v>BB108</v>
          </cell>
        </row>
        <row r="1313">
          <cell r="A1313" t="str">
            <v>BB109</v>
          </cell>
        </row>
        <row r="1314">
          <cell r="A1314" t="str">
            <v>BB110</v>
          </cell>
        </row>
        <row r="1315">
          <cell r="A1315" t="str">
            <v>BB111</v>
          </cell>
        </row>
        <row r="1316">
          <cell r="A1316" t="str">
            <v>BB112</v>
          </cell>
        </row>
        <row r="1317">
          <cell r="A1317" t="str">
            <v>BB113</v>
          </cell>
        </row>
        <row r="1318">
          <cell r="A1318" t="str">
            <v>BB115</v>
          </cell>
        </row>
        <row r="1319">
          <cell r="A1319" t="str">
            <v>BB116</v>
          </cell>
        </row>
        <row r="1320">
          <cell r="A1320" t="str">
            <v>BB118</v>
          </cell>
        </row>
        <row r="1321">
          <cell r="A1321" t="str">
            <v>BB119</v>
          </cell>
        </row>
        <row r="1322">
          <cell r="A1322" t="str">
            <v>BB12</v>
          </cell>
        </row>
        <row r="1323">
          <cell r="A1323" t="str">
            <v>BB120</v>
          </cell>
        </row>
        <row r="1324">
          <cell r="A1324" t="str">
            <v>BB121</v>
          </cell>
        </row>
        <row r="1325">
          <cell r="A1325" t="str">
            <v>BB122</v>
          </cell>
        </row>
        <row r="1326">
          <cell r="A1326" t="str">
            <v>BB123</v>
          </cell>
        </row>
        <row r="1327">
          <cell r="A1327" t="str">
            <v>BB124</v>
          </cell>
        </row>
        <row r="1328">
          <cell r="A1328" t="str">
            <v>BB125</v>
          </cell>
        </row>
        <row r="1329">
          <cell r="A1329" t="str">
            <v>BB127</v>
          </cell>
        </row>
        <row r="1330">
          <cell r="A1330" t="str">
            <v>BB129</v>
          </cell>
        </row>
        <row r="1331">
          <cell r="A1331" t="str">
            <v>BB13</v>
          </cell>
        </row>
        <row r="1332">
          <cell r="A1332" t="str">
            <v>BB130</v>
          </cell>
        </row>
        <row r="1333">
          <cell r="A1333" t="str">
            <v>BB131</v>
          </cell>
        </row>
        <row r="1334">
          <cell r="A1334" t="str">
            <v>BB132</v>
          </cell>
        </row>
        <row r="1335">
          <cell r="A1335" t="str">
            <v>BB133</v>
          </cell>
        </row>
        <row r="1336">
          <cell r="A1336" t="str">
            <v>BB134</v>
          </cell>
        </row>
        <row r="1337">
          <cell r="A1337" t="str">
            <v>BB135</v>
          </cell>
        </row>
        <row r="1338">
          <cell r="A1338" t="str">
            <v>BB136</v>
          </cell>
        </row>
        <row r="1339">
          <cell r="A1339" t="str">
            <v>BB137</v>
          </cell>
        </row>
        <row r="1340">
          <cell r="A1340" t="str">
            <v>BB138</v>
          </cell>
        </row>
        <row r="1341">
          <cell r="A1341" t="str">
            <v>BB139</v>
          </cell>
        </row>
        <row r="1342">
          <cell r="A1342" t="str">
            <v>BB14</v>
          </cell>
        </row>
        <row r="1343">
          <cell r="A1343" t="str">
            <v>BB140</v>
          </cell>
        </row>
        <row r="1344">
          <cell r="A1344" t="str">
            <v>BB141</v>
          </cell>
        </row>
        <row r="1345">
          <cell r="A1345" t="str">
            <v>BB142</v>
          </cell>
        </row>
        <row r="1346">
          <cell r="A1346" t="str">
            <v>BB143</v>
          </cell>
        </row>
        <row r="1347">
          <cell r="A1347" t="str">
            <v>BB144</v>
          </cell>
        </row>
        <row r="1348">
          <cell r="A1348" t="str">
            <v>BB145</v>
          </cell>
        </row>
        <row r="1349">
          <cell r="A1349" t="str">
            <v>BB146</v>
          </cell>
        </row>
        <row r="1350">
          <cell r="A1350" t="str">
            <v>BB147</v>
          </cell>
        </row>
        <row r="1351">
          <cell r="A1351" t="str">
            <v>BB148</v>
          </cell>
        </row>
        <row r="1352">
          <cell r="A1352" t="str">
            <v>BB149</v>
          </cell>
        </row>
        <row r="1353">
          <cell r="A1353" t="str">
            <v>BB15</v>
          </cell>
        </row>
        <row r="1354">
          <cell r="A1354" t="str">
            <v>BB150</v>
          </cell>
        </row>
        <row r="1355">
          <cell r="A1355" t="str">
            <v>BB151</v>
          </cell>
        </row>
        <row r="1356">
          <cell r="A1356" t="str">
            <v>BB152</v>
          </cell>
        </row>
        <row r="1357">
          <cell r="A1357" t="str">
            <v>BB153</v>
          </cell>
        </row>
        <row r="1358">
          <cell r="A1358" t="str">
            <v>BB154</v>
          </cell>
        </row>
        <row r="1359">
          <cell r="A1359" t="str">
            <v>BB155</v>
          </cell>
        </row>
        <row r="1360">
          <cell r="A1360" t="str">
            <v>BB156</v>
          </cell>
        </row>
        <row r="1361">
          <cell r="A1361" t="str">
            <v>BB16</v>
          </cell>
        </row>
        <row r="1362">
          <cell r="A1362" t="str">
            <v>BB165</v>
          </cell>
        </row>
        <row r="1363">
          <cell r="A1363" t="str">
            <v>BB166</v>
          </cell>
        </row>
        <row r="1364">
          <cell r="A1364" t="str">
            <v>BB167</v>
          </cell>
        </row>
        <row r="1365">
          <cell r="A1365" t="str">
            <v>BB168</v>
          </cell>
        </row>
        <row r="1366">
          <cell r="A1366" t="str">
            <v>BB171</v>
          </cell>
        </row>
        <row r="1367">
          <cell r="A1367" t="str">
            <v>BB172</v>
          </cell>
        </row>
        <row r="1368">
          <cell r="A1368" t="str">
            <v>BB173</v>
          </cell>
        </row>
        <row r="1369">
          <cell r="A1369" t="str">
            <v>BB174</v>
          </cell>
        </row>
        <row r="1370">
          <cell r="A1370" t="str">
            <v>BB175</v>
          </cell>
        </row>
        <row r="1371">
          <cell r="A1371" t="str">
            <v>BB176</v>
          </cell>
        </row>
        <row r="1372">
          <cell r="A1372" t="str">
            <v>BB177</v>
          </cell>
        </row>
        <row r="1373">
          <cell r="A1373" t="str">
            <v>BB18</v>
          </cell>
        </row>
        <row r="1374">
          <cell r="A1374" t="str">
            <v>BB180</v>
          </cell>
        </row>
        <row r="1375">
          <cell r="A1375" t="str">
            <v>BB181</v>
          </cell>
        </row>
        <row r="1376">
          <cell r="A1376" t="str">
            <v>BB184</v>
          </cell>
        </row>
        <row r="1377">
          <cell r="A1377" t="str">
            <v>BB185</v>
          </cell>
        </row>
        <row r="1378">
          <cell r="A1378" t="str">
            <v>BB189</v>
          </cell>
        </row>
        <row r="1379">
          <cell r="A1379" t="str">
            <v>BB19</v>
          </cell>
        </row>
        <row r="1380">
          <cell r="A1380" t="str">
            <v>BB192</v>
          </cell>
        </row>
        <row r="1381">
          <cell r="A1381" t="str">
            <v>BB193</v>
          </cell>
        </row>
        <row r="1382">
          <cell r="A1382" t="str">
            <v>BB194</v>
          </cell>
        </row>
        <row r="1383">
          <cell r="A1383" t="str">
            <v>BB195</v>
          </cell>
        </row>
        <row r="1384">
          <cell r="A1384" t="str">
            <v>BB196</v>
          </cell>
        </row>
        <row r="1385">
          <cell r="A1385" t="str">
            <v>BB197</v>
          </cell>
        </row>
        <row r="1386">
          <cell r="A1386" t="str">
            <v>BB199</v>
          </cell>
        </row>
        <row r="1387">
          <cell r="A1387" t="str">
            <v>BB20</v>
          </cell>
        </row>
        <row r="1388">
          <cell r="A1388" t="str">
            <v>BB200</v>
          </cell>
        </row>
        <row r="1389">
          <cell r="A1389" t="str">
            <v>BB201</v>
          </cell>
        </row>
        <row r="1390">
          <cell r="A1390" t="str">
            <v>BB202</v>
          </cell>
        </row>
        <row r="1391">
          <cell r="A1391" t="str">
            <v>BB203</v>
          </cell>
        </row>
        <row r="1392">
          <cell r="A1392" t="str">
            <v>BB204</v>
          </cell>
        </row>
        <row r="1393">
          <cell r="A1393" t="str">
            <v>BB205</v>
          </cell>
        </row>
        <row r="1394">
          <cell r="A1394" t="str">
            <v>BB206</v>
          </cell>
        </row>
        <row r="1395">
          <cell r="A1395" t="str">
            <v>BB207</v>
          </cell>
        </row>
        <row r="1396">
          <cell r="A1396" t="str">
            <v>BB208</v>
          </cell>
        </row>
        <row r="1397">
          <cell r="A1397" t="str">
            <v>BB209</v>
          </cell>
        </row>
        <row r="1398">
          <cell r="A1398" t="str">
            <v>BB21</v>
          </cell>
        </row>
        <row r="1399">
          <cell r="A1399" t="str">
            <v>BB210</v>
          </cell>
        </row>
        <row r="1400">
          <cell r="A1400" t="str">
            <v>BB212</v>
          </cell>
        </row>
        <row r="1401">
          <cell r="A1401" t="str">
            <v>BB213</v>
          </cell>
        </row>
        <row r="1402">
          <cell r="A1402" t="str">
            <v>BB214</v>
          </cell>
        </row>
        <row r="1403">
          <cell r="A1403" t="str">
            <v>BB215</v>
          </cell>
        </row>
        <row r="1404">
          <cell r="A1404" t="str">
            <v>BB216</v>
          </cell>
        </row>
        <row r="1405">
          <cell r="A1405" t="str">
            <v>BB217</v>
          </cell>
        </row>
        <row r="1406">
          <cell r="A1406" t="str">
            <v>BB218</v>
          </cell>
        </row>
        <row r="1407">
          <cell r="A1407" t="str">
            <v>BB219</v>
          </cell>
        </row>
        <row r="1408">
          <cell r="A1408" t="str">
            <v>BB22</v>
          </cell>
        </row>
        <row r="1409">
          <cell r="A1409" t="str">
            <v>BB221</v>
          </cell>
        </row>
        <row r="1410">
          <cell r="A1410" t="str">
            <v>BB222</v>
          </cell>
        </row>
        <row r="1411">
          <cell r="A1411" t="str">
            <v>BB223</v>
          </cell>
        </row>
        <row r="1412">
          <cell r="A1412" t="str">
            <v>BB224</v>
          </cell>
        </row>
        <row r="1413">
          <cell r="A1413" t="str">
            <v>BB225</v>
          </cell>
        </row>
        <row r="1414">
          <cell r="A1414" t="str">
            <v>BB23</v>
          </cell>
        </row>
        <row r="1415">
          <cell r="A1415" t="str">
            <v>BB230</v>
          </cell>
        </row>
        <row r="1416">
          <cell r="A1416" t="str">
            <v>BB231</v>
          </cell>
        </row>
        <row r="1417">
          <cell r="A1417" t="str">
            <v>BB232</v>
          </cell>
        </row>
        <row r="1418">
          <cell r="A1418" t="str">
            <v>BB235</v>
          </cell>
        </row>
        <row r="1419">
          <cell r="A1419" t="str">
            <v>BB236</v>
          </cell>
        </row>
        <row r="1420">
          <cell r="A1420" t="str">
            <v>BB237</v>
          </cell>
        </row>
        <row r="1421">
          <cell r="A1421" t="str">
            <v>BB238</v>
          </cell>
        </row>
        <row r="1422">
          <cell r="A1422" t="str">
            <v>BB239</v>
          </cell>
        </row>
        <row r="1423">
          <cell r="A1423" t="str">
            <v>BB24</v>
          </cell>
        </row>
        <row r="1424">
          <cell r="A1424" t="str">
            <v>BB240</v>
          </cell>
        </row>
        <row r="1425">
          <cell r="A1425" t="str">
            <v>BB241</v>
          </cell>
        </row>
        <row r="1426">
          <cell r="A1426" t="str">
            <v>BB242</v>
          </cell>
        </row>
        <row r="1427">
          <cell r="A1427" t="str">
            <v>BB243</v>
          </cell>
        </row>
        <row r="1428">
          <cell r="A1428" t="str">
            <v>BB246</v>
          </cell>
        </row>
        <row r="1429">
          <cell r="A1429" t="str">
            <v>BB247</v>
          </cell>
        </row>
        <row r="1430">
          <cell r="A1430" t="str">
            <v>BB248</v>
          </cell>
        </row>
        <row r="1431">
          <cell r="A1431" t="str">
            <v>BB249</v>
          </cell>
        </row>
        <row r="1432">
          <cell r="A1432" t="str">
            <v>BB25</v>
          </cell>
        </row>
        <row r="1433">
          <cell r="A1433" t="str">
            <v>BB250</v>
          </cell>
        </row>
        <row r="1434">
          <cell r="A1434" t="str">
            <v>BB251</v>
          </cell>
        </row>
        <row r="1435">
          <cell r="A1435" t="str">
            <v>BB252</v>
          </cell>
        </row>
        <row r="1436">
          <cell r="A1436" t="str">
            <v>BB253</v>
          </cell>
        </row>
        <row r="1437">
          <cell r="A1437" t="str">
            <v>BB254</v>
          </cell>
        </row>
        <row r="1438">
          <cell r="A1438" t="str">
            <v>BB255</v>
          </cell>
        </row>
        <row r="1439">
          <cell r="A1439" t="str">
            <v>BB257</v>
          </cell>
        </row>
        <row r="1440">
          <cell r="A1440" t="str">
            <v>BB258</v>
          </cell>
        </row>
        <row r="1441">
          <cell r="A1441" t="str">
            <v>BB259</v>
          </cell>
        </row>
        <row r="1442">
          <cell r="A1442" t="str">
            <v>BB26</v>
          </cell>
        </row>
        <row r="1443">
          <cell r="A1443" t="str">
            <v>BB260</v>
          </cell>
        </row>
        <row r="1444">
          <cell r="A1444" t="str">
            <v>BB262</v>
          </cell>
        </row>
        <row r="1445">
          <cell r="A1445" t="str">
            <v>BB266</v>
          </cell>
        </row>
        <row r="1446">
          <cell r="A1446" t="str">
            <v>BB267</v>
          </cell>
        </row>
        <row r="1447">
          <cell r="A1447" t="str">
            <v>BB269</v>
          </cell>
        </row>
        <row r="1448">
          <cell r="A1448" t="str">
            <v>BB27</v>
          </cell>
        </row>
        <row r="1449">
          <cell r="A1449" t="str">
            <v>BB270</v>
          </cell>
        </row>
        <row r="1450">
          <cell r="A1450" t="str">
            <v>BB271</v>
          </cell>
        </row>
        <row r="1451">
          <cell r="A1451" t="str">
            <v>BB272</v>
          </cell>
        </row>
        <row r="1452">
          <cell r="A1452" t="str">
            <v>BB273</v>
          </cell>
        </row>
        <row r="1453">
          <cell r="A1453" t="str">
            <v>BB274</v>
          </cell>
        </row>
        <row r="1454">
          <cell r="A1454" t="str">
            <v>BB275</v>
          </cell>
        </row>
        <row r="1455">
          <cell r="A1455" t="str">
            <v>BB276</v>
          </cell>
        </row>
        <row r="1456">
          <cell r="A1456" t="str">
            <v>BB277</v>
          </cell>
        </row>
        <row r="1457">
          <cell r="A1457" t="str">
            <v>BB278</v>
          </cell>
        </row>
        <row r="1458">
          <cell r="A1458" t="str">
            <v>BB279</v>
          </cell>
        </row>
        <row r="1459">
          <cell r="A1459" t="str">
            <v>BB28</v>
          </cell>
        </row>
        <row r="1460">
          <cell r="A1460" t="str">
            <v>BB280</v>
          </cell>
        </row>
        <row r="1461">
          <cell r="A1461" t="str">
            <v>BB281</v>
          </cell>
        </row>
        <row r="1462">
          <cell r="A1462" t="str">
            <v>BB282</v>
          </cell>
        </row>
        <row r="1463">
          <cell r="A1463" t="str">
            <v>BB283</v>
          </cell>
        </row>
        <row r="1464">
          <cell r="A1464" t="str">
            <v>BB284</v>
          </cell>
        </row>
        <row r="1465">
          <cell r="A1465" t="str">
            <v>BB285</v>
          </cell>
        </row>
        <row r="1466">
          <cell r="A1466" t="str">
            <v>BB286</v>
          </cell>
        </row>
        <row r="1467">
          <cell r="A1467" t="str">
            <v>BB287</v>
          </cell>
        </row>
        <row r="1468">
          <cell r="A1468" t="str">
            <v>BB288</v>
          </cell>
        </row>
        <row r="1469">
          <cell r="A1469" t="str">
            <v>BB289</v>
          </cell>
        </row>
        <row r="1470">
          <cell r="A1470" t="str">
            <v>BB290</v>
          </cell>
        </row>
        <row r="1471">
          <cell r="A1471" t="str">
            <v>BB291</v>
          </cell>
        </row>
        <row r="1472">
          <cell r="A1472" t="str">
            <v>BB292</v>
          </cell>
        </row>
        <row r="1473">
          <cell r="A1473" t="str">
            <v>BB295</v>
          </cell>
        </row>
        <row r="1474">
          <cell r="A1474" t="str">
            <v>BB299</v>
          </cell>
        </row>
        <row r="1475">
          <cell r="A1475" t="str">
            <v>BB30</v>
          </cell>
        </row>
        <row r="1476">
          <cell r="A1476" t="str">
            <v>BB300</v>
          </cell>
        </row>
        <row r="1477">
          <cell r="A1477" t="str">
            <v>BB301</v>
          </cell>
        </row>
        <row r="1478">
          <cell r="A1478" t="str">
            <v>BB303</v>
          </cell>
        </row>
        <row r="1479">
          <cell r="A1479" t="str">
            <v>BB304</v>
          </cell>
        </row>
        <row r="1480">
          <cell r="A1480" t="str">
            <v>BB305</v>
          </cell>
        </row>
        <row r="1481">
          <cell r="A1481" t="str">
            <v>BB306</v>
          </cell>
        </row>
        <row r="1482">
          <cell r="A1482" t="str">
            <v>BB307</v>
          </cell>
        </row>
        <row r="1483">
          <cell r="A1483" t="str">
            <v>BB309</v>
          </cell>
        </row>
        <row r="1484">
          <cell r="A1484" t="str">
            <v>BB310</v>
          </cell>
        </row>
        <row r="1485">
          <cell r="A1485" t="str">
            <v>BB311</v>
          </cell>
        </row>
        <row r="1486">
          <cell r="A1486" t="str">
            <v>BB314</v>
          </cell>
        </row>
        <row r="1487">
          <cell r="A1487" t="str">
            <v>BB316</v>
          </cell>
        </row>
        <row r="1488">
          <cell r="A1488" t="str">
            <v>BB317</v>
          </cell>
        </row>
        <row r="1489">
          <cell r="A1489" t="str">
            <v>BB318</v>
          </cell>
        </row>
        <row r="1490">
          <cell r="A1490" t="str">
            <v>BB319</v>
          </cell>
        </row>
        <row r="1491">
          <cell r="A1491" t="str">
            <v>BB320</v>
          </cell>
        </row>
        <row r="1492">
          <cell r="A1492" t="str">
            <v>BB322</v>
          </cell>
        </row>
        <row r="1493">
          <cell r="A1493" t="str">
            <v>BB324</v>
          </cell>
        </row>
        <row r="1494">
          <cell r="A1494" t="str">
            <v>BB325</v>
          </cell>
        </row>
        <row r="1495">
          <cell r="A1495" t="str">
            <v>BB326</v>
          </cell>
        </row>
        <row r="1496">
          <cell r="A1496" t="str">
            <v>BB327</v>
          </cell>
        </row>
        <row r="1497">
          <cell r="A1497" t="str">
            <v>BB33</v>
          </cell>
        </row>
        <row r="1498">
          <cell r="A1498" t="str">
            <v>BB330</v>
          </cell>
        </row>
        <row r="1499">
          <cell r="A1499" t="str">
            <v>BB331</v>
          </cell>
        </row>
        <row r="1500">
          <cell r="A1500" t="str">
            <v>BB332</v>
          </cell>
        </row>
        <row r="1501">
          <cell r="A1501" t="str">
            <v>BB333</v>
          </cell>
        </row>
        <row r="1502">
          <cell r="A1502" t="str">
            <v>BB335</v>
          </cell>
        </row>
        <row r="1503">
          <cell r="A1503" t="str">
            <v>BB336</v>
          </cell>
        </row>
        <row r="1504">
          <cell r="A1504" t="str">
            <v>BB338</v>
          </cell>
        </row>
        <row r="1505">
          <cell r="A1505" t="str">
            <v>BB34</v>
          </cell>
        </row>
        <row r="1506">
          <cell r="A1506" t="str">
            <v>BB342</v>
          </cell>
        </row>
        <row r="1507">
          <cell r="A1507" t="str">
            <v>BB343</v>
          </cell>
        </row>
        <row r="1508">
          <cell r="A1508" t="str">
            <v>BB346</v>
          </cell>
        </row>
        <row r="1509">
          <cell r="A1509" t="str">
            <v>BB347</v>
          </cell>
        </row>
        <row r="1510">
          <cell r="A1510" t="str">
            <v>BB348</v>
          </cell>
        </row>
        <row r="1511">
          <cell r="A1511" t="str">
            <v>BB349</v>
          </cell>
        </row>
        <row r="1512">
          <cell r="A1512" t="str">
            <v>BB35</v>
          </cell>
        </row>
        <row r="1513">
          <cell r="A1513" t="str">
            <v>BB350</v>
          </cell>
        </row>
        <row r="1514">
          <cell r="A1514" t="str">
            <v>BB351</v>
          </cell>
        </row>
        <row r="1515">
          <cell r="A1515" t="str">
            <v>BB352</v>
          </cell>
        </row>
        <row r="1516">
          <cell r="A1516" t="str">
            <v>BB356</v>
          </cell>
        </row>
        <row r="1517">
          <cell r="A1517" t="str">
            <v>BB357</v>
          </cell>
        </row>
        <row r="1518">
          <cell r="A1518" t="str">
            <v>BB36</v>
          </cell>
        </row>
        <row r="1519">
          <cell r="A1519" t="str">
            <v>BB362</v>
          </cell>
        </row>
        <row r="1520">
          <cell r="A1520" t="str">
            <v>BB363</v>
          </cell>
        </row>
        <row r="1521">
          <cell r="A1521" t="str">
            <v>BB369</v>
          </cell>
        </row>
        <row r="1522">
          <cell r="A1522" t="str">
            <v>BB37</v>
          </cell>
        </row>
        <row r="1523">
          <cell r="A1523" t="str">
            <v>BB370</v>
          </cell>
        </row>
        <row r="1524">
          <cell r="A1524" t="str">
            <v>BB371</v>
          </cell>
        </row>
        <row r="1525">
          <cell r="A1525" t="str">
            <v>BB377</v>
          </cell>
        </row>
        <row r="1526">
          <cell r="A1526" t="str">
            <v>BB38</v>
          </cell>
        </row>
        <row r="1527">
          <cell r="A1527" t="str">
            <v>BB387</v>
          </cell>
        </row>
        <row r="1528">
          <cell r="A1528" t="str">
            <v>BB388</v>
          </cell>
        </row>
        <row r="1529">
          <cell r="A1529" t="str">
            <v>BB389</v>
          </cell>
        </row>
        <row r="1530">
          <cell r="A1530" t="str">
            <v>BB39</v>
          </cell>
        </row>
        <row r="1531">
          <cell r="A1531" t="str">
            <v>BB391</v>
          </cell>
        </row>
        <row r="1532">
          <cell r="A1532" t="str">
            <v>BB392</v>
          </cell>
        </row>
        <row r="1533">
          <cell r="A1533" t="str">
            <v>BB397</v>
          </cell>
        </row>
        <row r="1534">
          <cell r="A1534" t="str">
            <v>BB398</v>
          </cell>
        </row>
        <row r="1535">
          <cell r="A1535" t="str">
            <v>BB399</v>
          </cell>
        </row>
        <row r="1536">
          <cell r="A1536" t="str">
            <v>BB40</v>
          </cell>
        </row>
        <row r="1537">
          <cell r="A1537" t="str">
            <v>BB400</v>
          </cell>
        </row>
        <row r="1538">
          <cell r="A1538" t="str">
            <v>BB408</v>
          </cell>
        </row>
        <row r="1539">
          <cell r="A1539" t="str">
            <v>BB409</v>
          </cell>
        </row>
        <row r="1540">
          <cell r="A1540" t="str">
            <v>BB41</v>
          </cell>
        </row>
        <row r="1541">
          <cell r="A1541" t="str">
            <v>BB410</v>
          </cell>
        </row>
        <row r="1542">
          <cell r="A1542" t="str">
            <v>BB411</v>
          </cell>
        </row>
        <row r="1543">
          <cell r="A1543" t="str">
            <v>BB412</v>
          </cell>
        </row>
        <row r="1544">
          <cell r="A1544" t="str">
            <v>BB413</v>
          </cell>
        </row>
        <row r="1545">
          <cell r="A1545" t="str">
            <v>BB414</v>
          </cell>
        </row>
        <row r="1546">
          <cell r="A1546" t="str">
            <v>BB415</v>
          </cell>
        </row>
        <row r="1547">
          <cell r="A1547" t="str">
            <v>BB416</v>
          </cell>
        </row>
        <row r="1548">
          <cell r="A1548" t="str">
            <v>BB417</v>
          </cell>
        </row>
        <row r="1549">
          <cell r="A1549" t="str">
            <v>BB418</v>
          </cell>
        </row>
        <row r="1550">
          <cell r="A1550" t="str">
            <v>BB419</v>
          </cell>
        </row>
        <row r="1551">
          <cell r="A1551" t="str">
            <v>BB42</v>
          </cell>
        </row>
        <row r="1552">
          <cell r="A1552" t="str">
            <v>BB420</v>
          </cell>
        </row>
        <row r="1553">
          <cell r="A1553" t="str">
            <v>BB421</v>
          </cell>
        </row>
        <row r="1554">
          <cell r="A1554" t="str">
            <v>BB422</v>
          </cell>
        </row>
        <row r="1555">
          <cell r="A1555" t="str">
            <v>BB423</v>
          </cell>
        </row>
        <row r="1556">
          <cell r="A1556" t="str">
            <v>BB424</v>
          </cell>
        </row>
        <row r="1557">
          <cell r="A1557" t="str">
            <v>BB425</v>
          </cell>
        </row>
        <row r="1558">
          <cell r="A1558" t="str">
            <v>BB426</v>
          </cell>
        </row>
        <row r="1559">
          <cell r="A1559" t="str">
            <v>BB427</v>
          </cell>
        </row>
        <row r="1560">
          <cell r="A1560" t="str">
            <v>BB428</v>
          </cell>
        </row>
        <row r="1561">
          <cell r="A1561" t="str">
            <v>BB433</v>
          </cell>
        </row>
        <row r="1562">
          <cell r="A1562" t="str">
            <v>BB434</v>
          </cell>
        </row>
        <row r="1563">
          <cell r="A1563" t="str">
            <v>BB435</v>
          </cell>
        </row>
        <row r="1564">
          <cell r="A1564" t="str">
            <v>BB436</v>
          </cell>
        </row>
        <row r="1565">
          <cell r="A1565" t="str">
            <v>BB437</v>
          </cell>
        </row>
        <row r="1566">
          <cell r="A1566" t="str">
            <v>BB438</v>
          </cell>
        </row>
        <row r="1567">
          <cell r="A1567" t="str">
            <v>BB439</v>
          </cell>
        </row>
        <row r="1568">
          <cell r="A1568" t="str">
            <v>BB44</v>
          </cell>
        </row>
        <row r="1569">
          <cell r="A1569" t="str">
            <v>BB440</v>
          </cell>
        </row>
        <row r="1570">
          <cell r="A1570" t="str">
            <v>BB441</v>
          </cell>
        </row>
        <row r="1571">
          <cell r="A1571" t="str">
            <v>BB442</v>
          </cell>
        </row>
        <row r="1572">
          <cell r="A1572" t="str">
            <v>BB444</v>
          </cell>
        </row>
        <row r="1573">
          <cell r="A1573" t="str">
            <v>BB445</v>
          </cell>
        </row>
        <row r="1574">
          <cell r="A1574" t="str">
            <v>BB446</v>
          </cell>
        </row>
        <row r="1575">
          <cell r="A1575" t="str">
            <v>BB447</v>
          </cell>
        </row>
        <row r="1576">
          <cell r="A1576" t="str">
            <v>BB448</v>
          </cell>
        </row>
        <row r="1577">
          <cell r="A1577" t="str">
            <v>BB449</v>
          </cell>
        </row>
        <row r="1578">
          <cell r="A1578" t="str">
            <v>BB45</v>
          </cell>
        </row>
        <row r="1579">
          <cell r="A1579" t="str">
            <v>BB450</v>
          </cell>
        </row>
        <row r="1580">
          <cell r="A1580" t="str">
            <v>BB451</v>
          </cell>
        </row>
        <row r="1581">
          <cell r="A1581" t="str">
            <v>BB454</v>
          </cell>
        </row>
        <row r="1582">
          <cell r="A1582" t="str">
            <v>BB456</v>
          </cell>
        </row>
        <row r="1583">
          <cell r="A1583" t="str">
            <v>BB457</v>
          </cell>
        </row>
        <row r="1584">
          <cell r="A1584" t="str">
            <v>BB458</v>
          </cell>
        </row>
        <row r="1585">
          <cell r="A1585" t="str">
            <v>BB46</v>
          </cell>
        </row>
        <row r="1586">
          <cell r="A1586" t="str">
            <v>BB460</v>
          </cell>
        </row>
        <row r="1587">
          <cell r="A1587" t="str">
            <v>BB463</v>
          </cell>
        </row>
        <row r="1588">
          <cell r="A1588" t="str">
            <v>BB464</v>
          </cell>
        </row>
        <row r="1589">
          <cell r="A1589" t="str">
            <v>BB466</v>
          </cell>
        </row>
        <row r="1590">
          <cell r="A1590" t="str">
            <v>BB467</v>
          </cell>
        </row>
        <row r="1591">
          <cell r="A1591" t="str">
            <v>BB469</v>
          </cell>
        </row>
        <row r="1592">
          <cell r="A1592" t="str">
            <v>BB470</v>
          </cell>
        </row>
        <row r="1593">
          <cell r="A1593" t="str">
            <v>BB471</v>
          </cell>
        </row>
        <row r="1594">
          <cell r="A1594" t="str">
            <v>BB472</v>
          </cell>
        </row>
        <row r="1595">
          <cell r="A1595" t="str">
            <v>BB473</v>
          </cell>
        </row>
        <row r="1596">
          <cell r="A1596" t="str">
            <v>BB474</v>
          </cell>
        </row>
        <row r="1597">
          <cell r="A1597" t="str">
            <v>BB475</v>
          </cell>
        </row>
        <row r="1598">
          <cell r="A1598" t="str">
            <v>BB476</v>
          </cell>
        </row>
        <row r="1599">
          <cell r="A1599" t="str">
            <v>BB477</v>
          </cell>
        </row>
        <row r="1600">
          <cell r="A1600" t="str">
            <v>BB478</v>
          </cell>
        </row>
        <row r="1601">
          <cell r="A1601" t="str">
            <v>BB479</v>
          </cell>
        </row>
        <row r="1602">
          <cell r="A1602" t="str">
            <v>BB481</v>
          </cell>
        </row>
        <row r="1603">
          <cell r="A1603" t="str">
            <v>BB482</v>
          </cell>
        </row>
        <row r="1604">
          <cell r="A1604" t="str">
            <v>BB483</v>
          </cell>
        </row>
        <row r="1605">
          <cell r="A1605" t="str">
            <v>BB484</v>
          </cell>
        </row>
        <row r="1606">
          <cell r="A1606" t="str">
            <v>BB49</v>
          </cell>
        </row>
        <row r="1607">
          <cell r="A1607" t="str">
            <v>BB495</v>
          </cell>
        </row>
        <row r="1608">
          <cell r="A1608" t="str">
            <v>BB496</v>
          </cell>
        </row>
        <row r="1609">
          <cell r="A1609" t="str">
            <v>BB497</v>
          </cell>
        </row>
        <row r="1610">
          <cell r="A1610" t="str">
            <v>BB498</v>
          </cell>
        </row>
        <row r="1611">
          <cell r="A1611" t="str">
            <v>BB499</v>
          </cell>
        </row>
        <row r="1612">
          <cell r="A1612" t="str">
            <v>BB50</v>
          </cell>
        </row>
        <row r="1613">
          <cell r="A1613" t="str">
            <v>BB500</v>
          </cell>
        </row>
        <row r="1614">
          <cell r="A1614" t="str">
            <v>BB501</v>
          </cell>
        </row>
        <row r="1615">
          <cell r="A1615" t="str">
            <v>BB502</v>
          </cell>
        </row>
        <row r="1616">
          <cell r="A1616" t="str">
            <v>BB503</v>
          </cell>
        </row>
        <row r="1617">
          <cell r="A1617" t="str">
            <v>BB504</v>
          </cell>
        </row>
        <row r="1618">
          <cell r="A1618" t="str">
            <v>BB505</v>
          </cell>
        </row>
        <row r="1619">
          <cell r="A1619" t="str">
            <v>BB506</v>
          </cell>
        </row>
        <row r="1620">
          <cell r="A1620" t="str">
            <v>BB507</v>
          </cell>
        </row>
        <row r="1621">
          <cell r="A1621" t="str">
            <v>BB508</v>
          </cell>
        </row>
        <row r="1622">
          <cell r="A1622" t="str">
            <v>BB509</v>
          </cell>
        </row>
        <row r="1623">
          <cell r="A1623" t="str">
            <v>BB510</v>
          </cell>
        </row>
        <row r="1624">
          <cell r="A1624" t="str">
            <v>BB511</v>
          </cell>
        </row>
        <row r="1625">
          <cell r="A1625" t="str">
            <v>BB512</v>
          </cell>
        </row>
        <row r="1626">
          <cell r="A1626" t="str">
            <v>BB513</v>
          </cell>
        </row>
        <row r="1627">
          <cell r="A1627" t="str">
            <v>BB514</v>
          </cell>
        </row>
        <row r="1628">
          <cell r="A1628" t="str">
            <v>BB515</v>
          </cell>
        </row>
        <row r="1629">
          <cell r="A1629" t="str">
            <v>BB516</v>
          </cell>
        </row>
        <row r="1630">
          <cell r="A1630" t="str">
            <v>BB517</v>
          </cell>
        </row>
        <row r="1631">
          <cell r="A1631" t="str">
            <v>BB519</v>
          </cell>
        </row>
        <row r="1632">
          <cell r="A1632" t="str">
            <v>BB520</v>
          </cell>
        </row>
        <row r="1633">
          <cell r="A1633" t="str">
            <v>BB521</v>
          </cell>
        </row>
        <row r="1634">
          <cell r="A1634" t="str">
            <v>BB522</v>
          </cell>
        </row>
        <row r="1635">
          <cell r="A1635" t="str">
            <v>BB524</v>
          </cell>
        </row>
        <row r="1636">
          <cell r="A1636" t="str">
            <v>BB525</v>
          </cell>
        </row>
        <row r="1637">
          <cell r="A1637" t="str">
            <v>BB526</v>
          </cell>
        </row>
        <row r="1638">
          <cell r="A1638" t="str">
            <v>BB527</v>
          </cell>
        </row>
        <row r="1639">
          <cell r="A1639" t="str">
            <v>BB528</v>
          </cell>
        </row>
        <row r="1640">
          <cell r="A1640" t="str">
            <v>BB529</v>
          </cell>
        </row>
        <row r="1641">
          <cell r="A1641" t="str">
            <v>BB53</v>
          </cell>
        </row>
        <row r="1642">
          <cell r="A1642" t="str">
            <v>BB530</v>
          </cell>
        </row>
        <row r="1643">
          <cell r="A1643" t="str">
            <v>BB531</v>
          </cell>
        </row>
        <row r="1644">
          <cell r="A1644" t="str">
            <v>BB532</v>
          </cell>
        </row>
        <row r="1645">
          <cell r="A1645" t="str">
            <v>BB534</v>
          </cell>
        </row>
        <row r="1646">
          <cell r="A1646" t="str">
            <v>BB535</v>
          </cell>
        </row>
        <row r="1647">
          <cell r="A1647" t="str">
            <v>BB536</v>
          </cell>
        </row>
        <row r="1648">
          <cell r="A1648" t="str">
            <v>BB538</v>
          </cell>
        </row>
        <row r="1649">
          <cell r="A1649" t="str">
            <v>BB539</v>
          </cell>
        </row>
        <row r="1650">
          <cell r="A1650" t="str">
            <v>BB54</v>
          </cell>
        </row>
        <row r="1651">
          <cell r="A1651" t="str">
            <v>BB545</v>
          </cell>
        </row>
        <row r="1652">
          <cell r="A1652" t="str">
            <v>BB55</v>
          </cell>
        </row>
        <row r="1653">
          <cell r="A1653" t="str">
            <v>BB555</v>
          </cell>
        </row>
        <row r="1654">
          <cell r="A1654" t="str">
            <v>BB557</v>
          </cell>
        </row>
        <row r="1655">
          <cell r="A1655" t="str">
            <v>BB558</v>
          </cell>
        </row>
        <row r="1656">
          <cell r="A1656" t="str">
            <v>BB559</v>
          </cell>
        </row>
        <row r="1657">
          <cell r="A1657" t="str">
            <v>BB56</v>
          </cell>
        </row>
        <row r="1658">
          <cell r="A1658" t="str">
            <v>BB560</v>
          </cell>
        </row>
        <row r="1659">
          <cell r="A1659" t="str">
            <v>BB561</v>
          </cell>
        </row>
        <row r="1660">
          <cell r="A1660" t="str">
            <v>BB562</v>
          </cell>
        </row>
        <row r="1661">
          <cell r="A1661" t="str">
            <v>BB563</v>
          </cell>
        </row>
        <row r="1662">
          <cell r="A1662" t="str">
            <v>BB564</v>
          </cell>
        </row>
        <row r="1663">
          <cell r="A1663" t="str">
            <v>BB565</v>
          </cell>
        </row>
        <row r="1664">
          <cell r="A1664" t="str">
            <v>BB566</v>
          </cell>
        </row>
        <row r="1665">
          <cell r="A1665" t="str">
            <v>BB569</v>
          </cell>
        </row>
        <row r="1666">
          <cell r="A1666" t="str">
            <v>BB57</v>
          </cell>
        </row>
        <row r="1667">
          <cell r="A1667" t="str">
            <v>BB572</v>
          </cell>
        </row>
        <row r="1668">
          <cell r="A1668" t="str">
            <v>BB573</v>
          </cell>
        </row>
        <row r="1669">
          <cell r="A1669" t="str">
            <v>BB574</v>
          </cell>
        </row>
        <row r="1670">
          <cell r="A1670" t="str">
            <v>BB575</v>
          </cell>
        </row>
        <row r="1671">
          <cell r="A1671" t="str">
            <v>BB576</v>
          </cell>
        </row>
        <row r="1672">
          <cell r="A1672" t="str">
            <v>BB577</v>
          </cell>
        </row>
        <row r="1673">
          <cell r="A1673" t="str">
            <v>BB578</v>
          </cell>
        </row>
        <row r="1674">
          <cell r="A1674" t="str">
            <v>BB579</v>
          </cell>
        </row>
        <row r="1675">
          <cell r="A1675" t="str">
            <v>BB58</v>
          </cell>
        </row>
        <row r="1676">
          <cell r="A1676" t="str">
            <v>BB585</v>
          </cell>
        </row>
        <row r="1677">
          <cell r="A1677" t="str">
            <v>BB59</v>
          </cell>
        </row>
        <row r="1678">
          <cell r="A1678" t="str">
            <v>BB593</v>
          </cell>
        </row>
        <row r="1679">
          <cell r="A1679" t="str">
            <v>BB594</v>
          </cell>
        </row>
        <row r="1680">
          <cell r="A1680" t="str">
            <v>BB595</v>
          </cell>
        </row>
        <row r="1681">
          <cell r="A1681" t="str">
            <v>BB60</v>
          </cell>
        </row>
        <row r="1682">
          <cell r="A1682" t="str">
            <v>BB602</v>
          </cell>
        </row>
        <row r="1683">
          <cell r="A1683" t="str">
            <v>BB604</v>
          </cell>
        </row>
        <row r="1684">
          <cell r="A1684" t="str">
            <v>BB61</v>
          </cell>
        </row>
        <row r="1685">
          <cell r="A1685" t="str">
            <v>BB612</v>
          </cell>
        </row>
        <row r="1686">
          <cell r="A1686" t="str">
            <v>BB617</v>
          </cell>
        </row>
        <row r="1687">
          <cell r="A1687" t="str">
            <v>BB618</v>
          </cell>
        </row>
        <row r="1688">
          <cell r="A1688" t="str">
            <v>BB619</v>
          </cell>
        </row>
        <row r="1689">
          <cell r="A1689" t="str">
            <v>BB620</v>
          </cell>
        </row>
        <row r="1690">
          <cell r="A1690" t="str">
            <v>BB621</v>
          </cell>
        </row>
        <row r="1691">
          <cell r="A1691" t="str">
            <v>BB622</v>
          </cell>
        </row>
        <row r="1692">
          <cell r="A1692" t="str">
            <v>BB623</v>
          </cell>
        </row>
        <row r="1693">
          <cell r="A1693" t="str">
            <v>BB624</v>
          </cell>
        </row>
        <row r="1694">
          <cell r="A1694" t="str">
            <v>BB625</v>
          </cell>
        </row>
        <row r="1695">
          <cell r="A1695" t="str">
            <v>BB628</v>
          </cell>
        </row>
        <row r="1696">
          <cell r="A1696" t="str">
            <v>BB63</v>
          </cell>
        </row>
        <row r="1697">
          <cell r="A1697" t="str">
            <v>BB631</v>
          </cell>
        </row>
        <row r="1698">
          <cell r="A1698" t="str">
            <v>BB632</v>
          </cell>
        </row>
        <row r="1699">
          <cell r="A1699" t="str">
            <v>BB633</v>
          </cell>
        </row>
        <row r="1700">
          <cell r="A1700" t="str">
            <v>BB634</v>
          </cell>
        </row>
        <row r="1701">
          <cell r="A1701" t="str">
            <v>BB636</v>
          </cell>
        </row>
        <row r="1702">
          <cell r="A1702" t="str">
            <v>BB637</v>
          </cell>
        </row>
        <row r="1703">
          <cell r="A1703" t="str">
            <v>BB638</v>
          </cell>
        </row>
        <row r="1704">
          <cell r="A1704" t="str">
            <v>BB639</v>
          </cell>
        </row>
        <row r="1705">
          <cell r="A1705" t="str">
            <v>BB642</v>
          </cell>
        </row>
        <row r="1706">
          <cell r="A1706" t="str">
            <v>BB643</v>
          </cell>
        </row>
        <row r="1707">
          <cell r="A1707" t="str">
            <v>BB644</v>
          </cell>
        </row>
        <row r="1708">
          <cell r="A1708" t="str">
            <v>BB645</v>
          </cell>
        </row>
        <row r="1709">
          <cell r="A1709" t="str">
            <v>BB646</v>
          </cell>
        </row>
        <row r="1710">
          <cell r="A1710" t="str">
            <v>BB648</v>
          </cell>
        </row>
        <row r="1711">
          <cell r="A1711" t="str">
            <v>BB649</v>
          </cell>
        </row>
        <row r="1712">
          <cell r="A1712" t="str">
            <v>BB65</v>
          </cell>
        </row>
        <row r="1713">
          <cell r="A1713" t="str">
            <v>BB66</v>
          </cell>
        </row>
        <row r="1714">
          <cell r="A1714" t="str">
            <v>BB668</v>
          </cell>
        </row>
        <row r="1715">
          <cell r="A1715" t="str">
            <v>BB67</v>
          </cell>
        </row>
        <row r="1716">
          <cell r="A1716" t="str">
            <v>BB68</v>
          </cell>
        </row>
        <row r="1717">
          <cell r="A1717" t="str">
            <v>BB69</v>
          </cell>
        </row>
        <row r="1718">
          <cell r="A1718" t="str">
            <v>BB702</v>
          </cell>
        </row>
        <row r="1719">
          <cell r="A1719" t="str">
            <v>BB71</v>
          </cell>
        </row>
        <row r="1720">
          <cell r="A1720" t="str">
            <v>BB72</v>
          </cell>
        </row>
        <row r="1721">
          <cell r="A1721" t="str">
            <v>BB73</v>
          </cell>
        </row>
        <row r="1722">
          <cell r="A1722" t="str">
            <v>BB742</v>
          </cell>
        </row>
        <row r="1723">
          <cell r="A1723" t="str">
            <v>BB743</v>
          </cell>
        </row>
        <row r="1724">
          <cell r="A1724" t="str">
            <v>BB748</v>
          </cell>
        </row>
        <row r="1725">
          <cell r="A1725" t="str">
            <v>BB749</v>
          </cell>
        </row>
        <row r="1726">
          <cell r="A1726" t="str">
            <v>BB755</v>
          </cell>
        </row>
        <row r="1727">
          <cell r="A1727" t="str">
            <v>BB756</v>
          </cell>
        </row>
        <row r="1728">
          <cell r="A1728" t="str">
            <v>BB757</v>
          </cell>
        </row>
        <row r="1729">
          <cell r="A1729" t="str">
            <v>BB76</v>
          </cell>
        </row>
        <row r="1730">
          <cell r="A1730" t="str">
            <v>BB763</v>
          </cell>
        </row>
        <row r="1731">
          <cell r="A1731" t="str">
            <v>BB769</v>
          </cell>
        </row>
        <row r="1732">
          <cell r="A1732" t="str">
            <v>BB77</v>
          </cell>
        </row>
        <row r="1733">
          <cell r="A1733" t="str">
            <v>BB771</v>
          </cell>
        </row>
        <row r="1734">
          <cell r="A1734" t="str">
            <v>BB772</v>
          </cell>
        </row>
        <row r="1735">
          <cell r="A1735" t="str">
            <v>BB78</v>
          </cell>
        </row>
        <row r="1736">
          <cell r="A1736" t="str">
            <v>BB79</v>
          </cell>
        </row>
        <row r="1737">
          <cell r="A1737" t="str">
            <v>BB80</v>
          </cell>
        </row>
        <row r="1738">
          <cell r="A1738" t="str">
            <v>BB805</v>
          </cell>
        </row>
        <row r="1739">
          <cell r="A1739" t="str">
            <v>BB81</v>
          </cell>
        </row>
        <row r="1740">
          <cell r="A1740" t="str">
            <v>BB82</v>
          </cell>
        </row>
        <row r="1741">
          <cell r="A1741" t="str">
            <v>BB828</v>
          </cell>
        </row>
        <row r="1742">
          <cell r="A1742" t="str">
            <v>BB829</v>
          </cell>
        </row>
        <row r="1743">
          <cell r="A1743" t="str">
            <v>BB83</v>
          </cell>
        </row>
        <row r="1744">
          <cell r="A1744" t="str">
            <v>BB830</v>
          </cell>
        </row>
        <row r="1745">
          <cell r="A1745" t="str">
            <v>BB834</v>
          </cell>
        </row>
        <row r="1746">
          <cell r="A1746" t="str">
            <v>BB835</v>
          </cell>
        </row>
        <row r="1747">
          <cell r="A1747" t="str">
            <v>BB836</v>
          </cell>
        </row>
        <row r="1748">
          <cell r="A1748" t="str">
            <v>BB837</v>
          </cell>
        </row>
        <row r="1749">
          <cell r="A1749" t="str">
            <v>BB838</v>
          </cell>
        </row>
        <row r="1750">
          <cell r="A1750" t="str">
            <v>BB839</v>
          </cell>
        </row>
        <row r="1751">
          <cell r="A1751" t="str">
            <v>BB84</v>
          </cell>
        </row>
        <row r="1752">
          <cell r="A1752" t="str">
            <v>BB840</v>
          </cell>
        </row>
        <row r="1753">
          <cell r="A1753" t="str">
            <v>BB841</v>
          </cell>
        </row>
        <row r="1754">
          <cell r="A1754" t="str">
            <v>BB842</v>
          </cell>
        </row>
        <row r="1755">
          <cell r="A1755" t="str">
            <v>BB843</v>
          </cell>
        </row>
        <row r="1756">
          <cell r="A1756" t="str">
            <v>BB844</v>
          </cell>
        </row>
        <row r="1757">
          <cell r="A1757" t="str">
            <v>BB845</v>
          </cell>
        </row>
        <row r="1758">
          <cell r="A1758" t="str">
            <v>BB846</v>
          </cell>
        </row>
        <row r="1759">
          <cell r="A1759" t="str">
            <v>BB85</v>
          </cell>
        </row>
        <row r="1760">
          <cell r="A1760" t="str">
            <v>BB86</v>
          </cell>
        </row>
        <row r="1761">
          <cell r="A1761" t="str">
            <v>BB87</v>
          </cell>
        </row>
        <row r="1762">
          <cell r="A1762" t="str">
            <v>BB89</v>
          </cell>
        </row>
        <row r="1763">
          <cell r="A1763" t="str">
            <v>BB90</v>
          </cell>
        </row>
        <row r="1764">
          <cell r="A1764" t="str">
            <v>BB91</v>
          </cell>
        </row>
        <row r="1765">
          <cell r="A1765" t="str">
            <v>BB93</v>
          </cell>
        </row>
        <row r="1766">
          <cell r="A1766" t="str">
            <v>BB95</v>
          </cell>
        </row>
        <row r="1767">
          <cell r="A1767" t="str">
            <v>BB96</v>
          </cell>
        </row>
        <row r="1768">
          <cell r="A1768" t="str">
            <v>BB98</v>
          </cell>
        </row>
        <row r="1769">
          <cell r="A1769" t="str">
            <v>BB99</v>
          </cell>
        </row>
      </sheetData>
      <sheetData sheetId="10">
        <row r="1">
          <cell r="A1" t="str">
            <v xml:space="preserve">Codigo </v>
          </cell>
        </row>
        <row r="2">
          <cell r="A2" t="str">
            <v>EH</v>
          </cell>
        </row>
        <row r="3">
          <cell r="A3" t="str">
            <v>EH-01</v>
          </cell>
        </row>
        <row r="4">
          <cell r="A4" t="str">
            <v>EH-02</v>
          </cell>
        </row>
        <row r="5">
          <cell r="A5" t="str">
            <v>EH-03</v>
          </cell>
        </row>
        <row r="6">
          <cell r="A6" t="str">
            <v>EH-04</v>
          </cell>
        </row>
        <row r="7">
          <cell r="A7" t="str">
            <v>EH-05</v>
          </cell>
        </row>
        <row r="8">
          <cell r="A8" t="str">
            <v>EH-06</v>
          </cell>
        </row>
        <row r="9">
          <cell r="A9" t="str">
            <v>EH-07</v>
          </cell>
        </row>
        <row r="10">
          <cell r="A10" t="str">
            <v>EH-08</v>
          </cell>
        </row>
        <row r="11">
          <cell r="A11" t="str">
            <v>EH-09</v>
          </cell>
        </row>
        <row r="12">
          <cell r="A12" t="str">
            <v>EH-10</v>
          </cell>
        </row>
        <row r="13">
          <cell r="A13" t="str">
            <v>EH-11</v>
          </cell>
        </row>
        <row r="14">
          <cell r="A14" t="str">
            <v>EH-12</v>
          </cell>
        </row>
        <row r="15">
          <cell r="A15" t="str">
            <v>EH-13</v>
          </cell>
        </row>
        <row r="16">
          <cell r="A16" t="str">
            <v>EH-14</v>
          </cell>
        </row>
        <row r="17">
          <cell r="A17" t="str">
            <v>EH-15</v>
          </cell>
        </row>
        <row r="18">
          <cell r="A18" t="str">
            <v>EH-16</v>
          </cell>
        </row>
        <row r="19">
          <cell r="A19" t="str">
            <v>EH-17</v>
          </cell>
        </row>
        <row r="20">
          <cell r="A20" t="str">
            <v>EH-18</v>
          </cell>
        </row>
        <row r="21">
          <cell r="A21" t="str">
            <v>EH-19</v>
          </cell>
        </row>
        <row r="22">
          <cell r="A22" t="str">
            <v>EH-20</v>
          </cell>
        </row>
        <row r="23">
          <cell r="A23" t="str">
            <v>EH-21</v>
          </cell>
        </row>
        <row r="24">
          <cell r="A24" t="str">
            <v>EH-22</v>
          </cell>
        </row>
        <row r="25">
          <cell r="A25" t="str">
            <v>EH-23</v>
          </cell>
        </row>
        <row r="26">
          <cell r="A26" t="str">
            <v>EH-24</v>
          </cell>
        </row>
        <row r="27">
          <cell r="A27" t="str">
            <v>EH-25</v>
          </cell>
        </row>
        <row r="28">
          <cell r="A28" t="str">
            <v>EH-26</v>
          </cell>
        </row>
        <row r="29">
          <cell r="A29" t="str">
            <v>EH-27</v>
          </cell>
        </row>
        <row r="30">
          <cell r="A30" t="str">
            <v>EH-28</v>
          </cell>
        </row>
        <row r="31">
          <cell r="A31" t="str">
            <v>EH-29</v>
          </cell>
        </row>
        <row r="32">
          <cell r="A32" t="str">
            <v>EH-30</v>
          </cell>
        </row>
        <row r="33">
          <cell r="A33" t="str">
            <v>EH-31</v>
          </cell>
        </row>
        <row r="34">
          <cell r="A34" t="str">
            <v>EH-32</v>
          </cell>
        </row>
        <row r="35">
          <cell r="A35" t="str">
            <v>EH-33</v>
          </cell>
        </row>
        <row r="36">
          <cell r="A36" t="str">
            <v>EH-34</v>
          </cell>
        </row>
        <row r="37">
          <cell r="A37" t="str">
            <v>EH-35</v>
          </cell>
        </row>
        <row r="38">
          <cell r="A38" t="str">
            <v>EH-36</v>
          </cell>
        </row>
        <row r="39">
          <cell r="A39" t="str">
            <v>EH-37</v>
          </cell>
        </row>
        <row r="40">
          <cell r="A40" t="str">
            <v>EH-38</v>
          </cell>
        </row>
        <row r="41">
          <cell r="A41" t="str">
            <v>EH-39</v>
          </cell>
        </row>
        <row r="42">
          <cell r="A42" t="str">
            <v>EH-40</v>
          </cell>
        </row>
        <row r="43">
          <cell r="A43" t="str">
            <v>EH-41</v>
          </cell>
        </row>
        <row r="44">
          <cell r="A44" t="str">
            <v>EH-42</v>
          </cell>
        </row>
        <row r="45">
          <cell r="A45" t="str">
            <v>EH-43</v>
          </cell>
        </row>
        <row r="46">
          <cell r="A46" t="str">
            <v>EH-44</v>
          </cell>
        </row>
        <row r="47">
          <cell r="A47" t="str">
            <v>EH-45</v>
          </cell>
        </row>
        <row r="48">
          <cell r="A48" t="str">
            <v>EH-46</v>
          </cell>
        </row>
        <row r="49">
          <cell r="A49" t="str">
            <v>EH-47</v>
          </cell>
        </row>
        <row r="50">
          <cell r="A50" t="str">
            <v>EH-48</v>
          </cell>
        </row>
        <row r="51">
          <cell r="A51" t="str">
            <v>EH-49</v>
          </cell>
        </row>
      </sheetData>
      <sheetData sheetId="11">
        <row r="35">
          <cell r="A35" t="str">
            <v>MO-01</v>
          </cell>
          <cell r="B35" t="str">
            <v>CUADRILLA AB  ALBAÑIL (1 OFICIAL + 1 AYUDANTE)</v>
          </cell>
        </row>
        <row r="36">
          <cell r="A36" t="str">
            <v>MO-02</v>
          </cell>
          <cell r="B36" t="str">
            <v>CUADRILLA AA (2 Ayudantes)</v>
          </cell>
        </row>
        <row r="37">
          <cell r="A37" t="str">
            <v>MO-03</v>
          </cell>
          <cell r="B37" t="str">
            <v xml:space="preserve">CUADRILLA A (1 Ayudante) de Excavación </v>
          </cell>
        </row>
        <row r="38">
          <cell r="A38" t="str">
            <v>MO-04</v>
          </cell>
          <cell r="B38" t="str">
            <v>CUADRILLA  CC (1 Ofcial de Pintura+ 1 Ayudante)</v>
          </cell>
        </row>
        <row r="39">
          <cell r="A39" t="str">
            <v>MO-05</v>
          </cell>
          <cell r="B39" t="str">
            <v>MANO DE OBRA DD (Carpinteria)</v>
          </cell>
        </row>
        <row r="40">
          <cell r="A40" t="str">
            <v>MO-06</v>
          </cell>
          <cell r="B40" t="str">
            <v>CUADRILLA PLOMERIA (1 Ayudante+1 Oficial)</v>
          </cell>
        </row>
        <row r="41">
          <cell r="A41" t="str">
            <v>MO-07</v>
          </cell>
          <cell r="B41" t="str">
            <v>CUADRILLA G ELECTRICO (1 OFICIAL + 1 AYUDANTE)</v>
          </cell>
        </row>
        <row r="42">
          <cell r="A42" t="str">
            <v>MO-08</v>
          </cell>
          <cell r="B42" t="str">
            <v>CUADRILLA EM ( 1 OFICIAL+ 2 AYUDANTES) ESTRUCTURA METALICA</v>
          </cell>
        </row>
        <row r="43">
          <cell r="A43" t="str">
            <v>MO-09</v>
          </cell>
        </row>
      </sheetData>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 MT"/>
      <sheetName val="FP"/>
      <sheetName val="PERSONAL"/>
      <sheetName val="IMPUESTOS"/>
      <sheetName val="AIU"/>
      <sheetName val="TOTAL OBRA"/>
      <sheetName val="FM (2)"/>
      <sheetName val="COSTEO FM"/>
      <sheetName val="IPC"/>
      <sheetName val="Ensayos Laboratorio"/>
    </sheetNames>
    <sheetDataSet>
      <sheetData sheetId="0"/>
      <sheetData sheetId="1"/>
      <sheetData sheetId="2">
        <row r="8">
          <cell r="D8">
            <v>1</v>
          </cell>
        </row>
      </sheetData>
      <sheetData sheetId="3"/>
      <sheetData sheetId="4"/>
      <sheetData sheetId="5"/>
      <sheetData sheetId="6"/>
      <sheetData sheetId="7"/>
      <sheetData sheetId="8"/>
      <sheetData sheetId="9"/>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ersión Final Telecomun"/>
      <sheetName val="Versión Final EAAB"/>
      <sheetName val="Versión Final IDU"/>
      <sheetName val="Mano de Obra"/>
      <sheetName val="Materiales"/>
      <sheetName val="CONTRATO"/>
      <sheetName val="Contratos"/>
      <sheetName val="Circuitos"/>
      <sheetName val="Presupuestos Daños IDU"/>
      <sheetName val="CEDS"/>
      <sheetName val="9.4"/>
      <sheetName val="5094-2003"/>
      <sheetName val="resumen"/>
      <sheetName val="A. P. U."/>
      <sheetName val="AIU"/>
      <sheetName val="Versión_Final_Telecomun"/>
      <sheetName val="Versión_Final_EAAB"/>
      <sheetName val="Versión_Final_IDU"/>
      <sheetName val="Mano_de_Obra"/>
      <sheetName val="Presupuestos_Daños_IDU"/>
      <sheetName val="9_4"/>
      <sheetName val="Versión_Final_Telecomun1"/>
      <sheetName val="Versión_Final_EAAB1"/>
      <sheetName val="Versión_Final_IDU1"/>
      <sheetName val="Mano_de_Obra1"/>
      <sheetName val="Presupuestos_Daños_IDU1"/>
      <sheetName val="9_41"/>
      <sheetName val="Insum"/>
      <sheetName val="REPLANTEO"/>
    </sheetNames>
    <sheetDataSet>
      <sheetData sheetId="0" refreshError="1"/>
      <sheetData sheetId="1" refreshError="1"/>
      <sheetData sheetId="2" refreshError="1"/>
      <sheetData sheetId="3"/>
      <sheetData sheetId="4"/>
      <sheetData sheetId="5" refreshError="1"/>
      <sheetData sheetId="6"/>
      <sheetData sheetId="7" refreshError="1">
        <row r="2">
          <cell r="C2" t="str">
            <v>AJ21 - ICATA</v>
          </cell>
        </row>
        <row r="3">
          <cell r="C3" t="str">
            <v>AJ22 - BARRANCAS</v>
          </cell>
        </row>
        <row r="4">
          <cell r="C4" t="str">
            <v>AJ23 - CANADA</v>
          </cell>
        </row>
        <row r="5">
          <cell r="C5" t="str">
            <v>AJ24 - LOS_CERROS</v>
          </cell>
        </row>
        <row r="6">
          <cell r="C6" t="str">
            <v>AJ25 - CEDRAL</v>
          </cell>
        </row>
        <row r="7">
          <cell r="C7" t="str">
            <v>AJ26 - GOLF</v>
          </cell>
        </row>
        <row r="8">
          <cell r="C8" t="str">
            <v>AJ27 - CONVENTOS</v>
          </cell>
        </row>
        <row r="9">
          <cell r="C9" t="str">
            <v>AJ28 - MILAN</v>
          </cell>
        </row>
        <row r="10">
          <cell r="C10" t="str">
            <v>AJ29 - BABILONIA</v>
          </cell>
        </row>
        <row r="11">
          <cell r="C11" t="str">
            <v>AJ2A - ALAMEDA</v>
          </cell>
        </row>
        <row r="12">
          <cell r="C12" t="str">
            <v>AJ2B - MARIELA</v>
          </cell>
        </row>
        <row r="13">
          <cell r="C13" t="str">
            <v>AJ2C - AUXILIARES</v>
          </cell>
        </row>
        <row r="14">
          <cell r="C14" t="str">
            <v>AR11D - ST_BARBARA</v>
          </cell>
        </row>
        <row r="15">
          <cell r="C15" t="str">
            <v>AR21D - EL_PLACER</v>
          </cell>
        </row>
        <row r="16">
          <cell r="C16" t="str">
            <v>AT11D - GUADUAS</v>
          </cell>
        </row>
        <row r="17">
          <cell r="C17" t="str">
            <v>AT12D - EL_TRIGO</v>
          </cell>
        </row>
        <row r="18">
          <cell r="C18" t="str">
            <v>AT14D - FCA_BALU</v>
          </cell>
        </row>
        <row r="19">
          <cell r="C19" t="str">
            <v>AU11 - C_FISCALES</v>
          </cell>
        </row>
        <row r="20">
          <cell r="C20" t="str">
            <v>AU12 - CALLEJA</v>
          </cell>
        </row>
        <row r="21">
          <cell r="C21" t="str">
            <v>AU13 - UNICENTRO</v>
          </cell>
        </row>
        <row r="22">
          <cell r="C22" t="str">
            <v>AU14 - ATABAN_ETB</v>
          </cell>
        </row>
        <row r="23">
          <cell r="C23" t="str">
            <v>AU15 - VILLAS</v>
          </cell>
        </row>
        <row r="24">
          <cell r="C24" t="str">
            <v>AU16 - LA_ROTONDA</v>
          </cell>
        </row>
        <row r="25">
          <cell r="C25" t="str">
            <v>AU17 - CAMPESTRE</v>
          </cell>
        </row>
        <row r="26">
          <cell r="C26" t="str">
            <v>AU18 - SAUSALITO</v>
          </cell>
        </row>
        <row r="27">
          <cell r="C27" t="str">
            <v>AU21 - CARABINERO</v>
          </cell>
        </row>
        <row r="28">
          <cell r="C28" t="str">
            <v>AU22 - MALIBU</v>
          </cell>
        </row>
        <row r="29">
          <cell r="C29" t="str">
            <v>AU23 - ACACIAS</v>
          </cell>
        </row>
        <row r="30">
          <cell r="C30" t="str">
            <v>AU24 - BRITALIA</v>
          </cell>
        </row>
        <row r="31">
          <cell r="C31" t="str">
            <v>AU25 - TRANSV_30</v>
          </cell>
        </row>
        <row r="32">
          <cell r="C32" t="str">
            <v>AU26 - ALHAMBRA</v>
          </cell>
        </row>
        <row r="33">
          <cell r="C33" t="str">
            <v>AU27 - JARDINES</v>
          </cell>
        </row>
        <row r="34">
          <cell r="C34" t="str">
            <v>AU31 - CENTRALETB</v>
          </cell>
        </row>
        <row r="35">
          <cell r="C35" t="str">
            <v>AU32 - LISBOA</v>
          </cell>
        </row>
        <row r="36">
          <cell r="C36" t="str">
            <v>AU33 - ED_TECNICO</v>
          </cell>
        </row>
        <row r="37">
          <cell r="C37" t="str">
            <v>AU34 - VOZ_VICTOR</v>
          </cell>
        </row>
        <row r="38">
          <cell r="C38" t="str">
            <v>AU35 - CARULLA</v>
          </cell>
        </row>
        <row r="39">
          <cell r="C39" t="str">
            <v>AU36 - SPRING</v>
          </cell>
        </row>
        <row r="40">
          <cell r="C40" t="str">
            <v>AU37 - STA_COLOMA</v>
          </cell>
        </row>
        <row r="41">
          <cell r="C41" t="str">
            <v>BA11R - ECOPETROL</v>
          </cell>
        </row>
        <row r="42">
          <cell r="C42" t="str">
            <v>BA21R - BOGOTA</v>
          </cell>
        </row>
        <row r="43">
          <cell r="C43" t="str">
            <v>BA22R - HONDURAS</v>
          </cell>
        </row>
        <row r="44">
          <cell r="C44" t="str">
            <v>BA23R - FACA</v>
          </cell>
        </row>
        <row r="45">
          <cell r="C45" t="str">
            <v>BA24R - MONDONEDO</v>
          </cell>
        </row>
        <row r="46">
          <cell r="C46" t="str">
            <v>BL11 - SAN_MARCOS</v>
          </cell>
        </row>
        <row r="47">
          <cell r="C47" t="str">
            <v>BL12 - AUMEDELLIN</v>
          </cell>
        </row>
        <row r="48">
          <cell r="C48" t="str">
            <v>BL13 - AVREGIONAL</v>
          </cell>
        </row>
        <row r="49">
          <cell r="C49" t="str">
            <v>BL14 - MUELLE</v>
          </cell>
        </row>
        <row r="50">
          <cell r="C50" t="str">
            <v>BL15 - CORTIJO</v>
          </cell>
        </row>
        <row r="51">
          <cell r="C51" t="str">
            <v>BL16 - SIBERIA</v>
          </cell>
        </row>
        <row r="52">
          <cell r="C52" t="str">
            <v>BL17 - MADRIGAL</v>
          </cell>
        </row>
        <row r="53">
          <cell r="C53" t="str">
            <v>BL18 - SALITRAL</v>
          </cell>
        </row>
        <row r="54">
          <cell r="C54" t="str">
            <v>BL21 - TV_CABLE</v>
          </cell>
        </row>
        <row r="55">
          <cell r="C55" t="str">
            <v>BL22 - FLORENCIA</v>
          </cell>
        </row>
        <row r="56">
          <cell r="C56" t="str">
            <v>BL23 - ZARZAMORA</v>
          </cell>
        </row>
        <row r="57">
          <cell r="C57" t="str">
            <v>BL24 - CEREZOS</v>
          </cell>
        </row>
        <row r="58">
          <cell r="C58" t="str">
            <v>BL25 - ESPANOLA</v>
          </cell>
        </row>
        <row r="59">
          <cell r="C59" t="str">
            <v>BL26 - GARCES_NAV</v>
          </cell>
        </row>
        <row r="60">
          <cell r="C60" t="str">
            <v>BL27 - LA_PERLA</v>
          </cell>
        </row>
        <row r="61">
          <cell r="C61" t="str">
            <v>BL28 - BACHUE</v>
          </cell>
        </row>
        <row r="62">
          <cell r="C62" t="str">
            <v>BL31 - QUIRIGUA</v>
          </cell>
        </row>
        <row r="63">
          <cell r="C63" t="str">
            <v>BL32 - EL_CEDRO</v>
          </cell>
        </row>
        <row r="64">
          <cell r="C64" t="str">
            <v>BL33 - VILLA_LUZ</v>
          </cell>
        </row>
        <row r="65">
          <cell r="C65" t="str">
            <v>BL34 - RONDEROETB</v>
          </cell>
        </row>
        <row r="66">
          <cell r="C66" t="str">
            <v>BL35 - STA_ROSITA</v>
          </cell>
        </row>
        <row r="67">
          <cell r="C67" t="str">
            <v>BL36 - BOCHICAIII</v>
          </cell>
        </row>
        <row r="68">
          <cell r="C68" t="str">
            <v>BL37 - AFIDRO</v>
          </cell>
        </row>
        <row r="69">
          <cell r="C69" t="str">
            <v>BL38 - ENGATIVA</v>
          </cell>
        </row>
        <row r="70">
          <cell r="C70" t="str">
            <v>BO11 - VL_SAUCES</v>
          </cell>
        </row>
        <row r="71">
          <cell r="C71" t="str">
            <v>BO11R - COLMOTORES</v>
          </cell>
        </row>
        <row r="72">
          <cell r="C72" t="str">
            <v>BO12 - MADELENA</v>
          </cell>
        </row>
        <row r="73">
          <cell r="C73" t="str">
            <v>BO12R - UNILUZ</v>
          </cell>
        </row>
        <row r="74">
          <cell r="C74" t="str">
            <v>BO13 - HILANDERIA</v>
          </cell>
        </row>
        <row r="75">
          <cell r="C75" t="str">
            <v>BO13R - CARBOQUIMI</v>
          </cell>
        </row>
        <row r="76">
          <cell r="C76" t="str">
            <v>BO14 - CASAGRANDE</v>
          </cell>
        </row>
        <row r="77">
          <cell r="C77" t="str">
            <v>BO15 - MAKROGLAXO</v>
          </cell>
        </row>
        <row r="78">
          <cell r="C78" t="str">
            <v>BO16 - OLARTE</v>
          </cell>
        </row>
        <row r="79">
          <cell r="C79" t="str">
            <v>BO17 - ISLA_SOL</v>
          </cell>
        </row>
        <row r="80">
          <cell r="C80" t="str">
            <v>BO18 - FERROTEC</v>
          </cell>
        </row>
        <row r="81">
          <cell r="C81" t="str">
            <v>BO21 - NUEVO_ROMA</v>
          </cell>
        </row>
        <row r="82">
          <cell r="C82" t="str">
            <v>BO22 - LLOREDA</v>
          </cell>
        </row>
        <row r="83">
          <cell r="C83" t="str">
            <v>BO23 - CORLUZ</v>
          </cell>
        </row>
        <row r="84">
          <cell r="C84" t="str">
            <v>BO24 - VL_ANITA</v>
          </cell>
        </row>
        <row r="85">
          <cell r="C85" t="str">
            <v>BO25 - PAVCO</v>
          </cell>
        </row>
        <row r="86">
          <cell r="C86" t="str">
            <v>BO26 - ALEJANDRA</v>
          </cell>
        </row>
        <row r="87">
          <cell r="C87" t="str">
            <v>BO27 - SIE_MORENA</v>
          </cell>
        </row>
        <row r="88">
          <cell r="C88" t="str">
            <v>BO28 - BOITA</v>
          </cell>
        </row>
        <row r="89">
          <cell r="C89" t="str">
            <v>BO31 - VILLA_RIO</v>
          </cell>
        </row>
        <row r="90">
          <cell r="C90" t="str">
            <v>BO32 - ESTACION</v>
          </cell>
        </row>
        <row r="91">
          <cell r="C91" t="str">
            <v>BO33 - APOGEO</v>
          </cell>
        </row>
        <row r="92">
          <cell r="C92" t="str">
            <v>BO34 - TIMIZA</v>
          </cell>
        </row>
        <row r="93">
          <cell r="C93" t="str">
            <v>BO35 - PERDOMO</v>
          </cell>
        </row>
        <row r="94">
          <cell r="C94" t="str">
            <v>BO36 - CASA_BLANC</v>
          </cell>
        </row>
        <row r="95">
          <cell r="C95" t="str">
            <v>BO37 - CARIMA_ETB</v>
          </cell>
        </row>
        <row r="96">
          <cell r="C96" t="str">
            <v>BO38 - GALICIA</v>
          </cell>
        </row>
        <row r="97">
          <cell r="C97" t="str">
            <v>CB12D - CRUCERO</v>
          </cell>
        </row>
        <row r="98">
          <cell r="C98" t="str">
            <v>CB13D - LA_RAMADA</v>
          </cell>
        </row>
        <row r="99">
          <cell r="C99" t="str">
            <v>CC11 - CHAPINERO</v>
          </cell>
        </row>
        <row r="100">
          <cell r="C100" t="str">
            <v>CC12 - MARLY</v>
          </cell>
        </row>
        <row r="101">
          <cell r="C101" t="str">
            <v>CC13 - PALERMO</v>
          </cell>
        </row>
        <row r="102">
          <cell r="C102" t="str">
            <v>CC14 - ALTO_CABLE</v>
          </cell>
        </row>
        <row r="103">
          <cell r="C103" t="str">
            <v>CC15 - BC_CC_A</v>
          </cell>
        </row>
        <row r="104">
          <cell r="C104" t="str">
            <v>CC16 - AV_CARACAS</v>
          </cell>
        </row>
        <row r="105">
          <cell r="C105" t="str">
            <v>CC17 - LA_SALLE</v>
          </cell>
        </row>
        <row r="106">
          <cell r="C106" t="str">
            <v>CC18 - CATALUNA</v>
          </cell>
        </row>
        <row r="107">
          <cell r="C107" t="str">
            <v>CC21 - SAN_MARTIN</v>
          </cell>
        </row>
        <row r="108">
          <cell r="C108" t="str">
            <v>CC22 - BC_CC_B</v>
          </cell>
        </row>
        <row r="109">
          <cell r="C109" t="str">
            <v>CC23 - MILITAR</v>
          </cell>
        </row>
        <row r="110">
          <cell r="C110" t="str">
            <v>CC24 - ROSALES</v>
          </cell>
        </row>
        <row r="111">
          <cell r="C111" t="str">
            <v>CC26 - URB_PARDO</v>
          </cell>
        </row>
        <row r="112">
          <cell r="C112" t="str">
            <v>CC27 - ST_DOMINGO</v>
          </cell>
        </row>
        <row r="113">
          <cell r="C113" t="str">
            <v>CC28 - CARRERA_7</v>
          </cell>
        </row>
        <row r="114">
          <cell r="C114" t="str">
            <v>CC29 - CIRCUNVALA</v>
          </cell>
        </row>
        <row r="115">
          <cell r="C115" t="str">
            <v>CC2A - PARQUE_NAL</v>
          </cell>
        </row>
        <row r="116">
          <cell r="C116" t="str">
            <v>CC2B - Libre</v>
          </cell>
        </row>
        <row r="117">
          <cell r="C117" t="str">
            <v>CC2C - Libre</v>
          </cell>
        </row>
        <row r="118">
          <cell r="C118" t="str">
            <v>CE11 - COVICAL</v>
          </cell>
        </row>
        <row r="119">
          <cell r="C119" t="str">
            <v>CE12 - FRAYLEJONA</v>
          </cell>
        </row>
        <row r="120">
          <cell r="C120" t="str">
            <v>CE21 - MUNDO_NVO</v>
          </cell>
        </row>
        <row r="121">
          <cell r="C121" t="str">
            <v>CF11D - EL_TEJAR</v>
          </cell>
        </row>
        <row r="122">
          <cell r="C122" t="str">
            <v>CF12D - ALBANIA</v>
          </cell>
        </row>
        <row r="123">
          <cell r="C123" t="str">
            <v>CF13D - SISGA</v>
          </cell>
        </row>
        <row r="124">
          <cell r="C124" t="str">
            <v>CH14 - PJ_CHUZACA</v>
          </cell>
        </row>
        <row r="125">
          <cell r="C125" t="str">
            <v>CH21 - SOACHA</v>
          </cell>
        </row>
        <row r="126">
          <cell r="C126" t="str">
            <v>CH22 - CANOAS</v>
          </cell>
        </row>
        <row r="127">
          <cell r="C127" t="str">
            <v>CJ11 - RIO_FRIO</v>
          </cell>
        </row>
        <row r="128">
          <cell r="C128" t="str">
            <v>CJ12 - CANELON</v>
          </cell>
        </row>
        <row r="129">
          <cell r="C129" t="str">
            <v>CJ21 - CHUNUGUA</v>
          </cell>
        </row>
        <row r="130">
          <cell r="C130" t="str">
            <v>CJ22 - COLOMBIA</v>
          </cell>
        </row>
        <row r="131">
          <cell r="C131" t="str">
            <v>CK11 - PESQUERO</v>
          </cell>
        </row>
        <row r="132">
          <cell r="C132" t="str">
            <v>CK12 - SOLDADOS</v>
          </cell>
        </row>
        <row r="133">
          <cell r="C133" t="str">
            <v>CK13 - BONIFACIO</v>
          </cell>
        </row>
        <row r="134">
          <cell r="C134" t="str">
            <v>CK14 - EL_BOSCAN</v>
          </cell>
        </row>
        <row r="135">
          <cell r="C135" t="str">
            <v>CK15 - BRISAS</v>
          </cell>
        </row>
        <row r="136">
          <cell r="C136" t="str">
            <v>CK16 - BOSALINDA</v>
          </cell>
        </row>
        <row r="137">
          <cell r="C137" t="str">
            <v>CK17 - IRIARTE</v>
          </cell>
        </row>
        <row r="138">
          <cell r="C138" t="str">
            <v>CK18 - ARBOLETE</v>
          </cell>
        </row>
        <row r="139">
          <cell r="C139" t="str">
            <v>CK1A - ANHELO</v>
          </cell>
        </row>
        <row r="140">
          <cell r="C140" t="str">
            <v>CK1B - POTRERITOS</v>
          </cell>
        </row>
        <row r="141">
          <cell r="C141" t="str">
            <v>CK1C - METROVIVIE</v>
          </cell>
        </row>
        <row r="142">
          <cell r="C142" t="str">
            <v>CL11R - POBLADO</v>
          </cell>
        </row>
        <row r="143">
          <cell r="C143" t="str">
            <v>CL12R - SANTA_ROSA</v>
          </cell>
        </row>
        <row r="144">
          <cell r="C144" t="str">
            <v>CL13R - Libre</v>
          </cell>
        </row>
        <row r="145">
          <cell r="C145" t="str">
            <v>CL14R - EL_RODEO</v>
          </cell>
        </row>
        <row r="146">
          <cell r="C146" t="str">
            <v>CN11 - AVIANCA</v>
          </cell>
        </row>
        <row r="147">
          <cell r="C147" t="str">
            <v>CN12 - MULTIFAMI</v>
          </cell>
        </row>
        <row r="148">
          <cell r="C148" t="str">
            <v>CN13 - EXTERNADO</v>
          </cell>
        </row>
        <row r="149">
          <cell r="C149" t="str">
            <v>CN14 - SN_LORENZO</v>
          </cell>
        </row>
        <row r="150">
          <cell r="C150" t="str">
            <v>CN15 - GERMANIA</v>
          </cell>
        </row>
        <row r="151">
          <cell r="C151" t="str">
            <v>CN16 - CASAMONEDA</v>
          </cell>
        </row>
        <row r="152">
          <cell r="C152" t="str">
            <v>CN17 - PALACIOETB</v>
          </cell>
        </row>
        <row r="153">
          <cell r="C153" t="str">
            <v>CN21 - TIA</v>
          </cell>
        </row>
        <row r="154">
          <cell r="C154" t="str">
            <v>CN22 - RES_PARQUE</v>
          </cell>
        </row>
        <row r="155">
          <cell r="C155" t="str">
            <v>CN23 - RICHARD</v>
          </cell>
        </row>
        <row r="156">
          <cell r="C156" t="str">
            <v>CN24 - FENICIA</v>
          </cell>
        </row>
        <row r="157">
          <cell r="C157" t="str">
            <v>CN25 - BC_CN</v>
          </cell>
        </row>
        <row r="158">
          <cell r="C158" t="str">
            <v>CN26 - MURILLO_T</v>
          </cell>
        </row>
        <row r="159">
          <cell r="C159" t="str">
            <v>CN27 - GUADALUPE</v>
          </cell>
        </row>
        <row r="160">
          <cell r="C160" t="str">
            <v>CN28 - BCO_REPUBL</v>
          </cell>
        </row>
        <row r="161">
          <cell r="C161" t="str">
            <v>CO11 - LOCAL_CO11</v>
          </cell>
        </row>
        <row r="162">
          <cell r="C162" t="str">
            <v>CO11R - MESAAUXISA</v>
          </cell>
        </row>
        <row r="163">
          <cell r="C163" t="str">
            <v>CO12 - CASINO</v>
          </cell>
        </row>
        <row r="164">
          <cell r="C164" t="str">
            <v>CO13 - VALVULAS</v>
          </cell>
        </row>
        <row r="165">
          <cell r="C165" t="str">
            <v>CO13R - ESPERANZA</v>
          </cell>
        </row>
        <row r="166">
          <cell r="C166" t="str">
            <v>COEPR - COLPARAISO</v>
          </cell>
        </row>
        <row r="167">
          <cell r="C167" t="str">
            <v>COLGR - COLGUAMES</v>
          </cell>
        </row>
        <row r="168">
          <cell r="C168" t="str">
            <v>COS1R - COLSAL1LAG</v>
          </cell>
        </row>
        <row r="169">
          <cell r="C169" t="str">
            <v>CP11 - Libre</v>
          </cell>
        </row>
        <row r="170">
          <cell r="C170" t="str">
            <v>CP12 - CIU_JARDIN</v>
          </cell>
        </row>
        <row r="171">
          <cell r="C171" t="str">
            <v>CP13 - GUARDIA_PR</v>
          </cell>
        </row>
        <row r="172">
          <cell r="C172" t="str">
            <v>CP14 - HORTUA</v>
          </cell>
        </row>
        <row r="173">
          <cell r="C173" t="str">
            <v>CP21 - QUINTA_ETB</v>
          </cell>
        </row>
        <row r="174">
          <cell r="C174" t="str">
            <v>CP22 - LUNA_PARK</v>
          </cell>
        </row>
        <row r="175">
          <cell r="C175" t="str">
            <v>CP23 - IMPRE_NAL</v>
          </cell>
        </row>
        <row r="176">
          <cell r="C176" t="str">
            <v>CP24 - SANTA_ANA</v>
          </cell>
        </row>
        <row r="177">
          <cell r="C177" t="str">
            <v>CP31 - CRISTOBAL</v>
          </cell>
        </row>
        <row r="178">
          <cell r="C178" t="str">
            <v>CP32 - CALLE_2</v>
          </cell>
        </row>
        <row r="179">
          <cell r="C179" t="str">
            <v>CP33 - CRTA_SUR</v>
          </cell>
        </row>
        <row r="180">
          <cell r="C180" t="str">
            <v>CP34 - SEVILLA</v>
          </cell>
        </row>
        <row r="181">
          <cell r="C181" t="str">
            <v>CP41 - MISERICORD</v>
          </cell>
        </row>
        <row r="182">
          <cell r="C182" t="str">
            <v>CP42 - TUBOS_MORE</v>
          </cell>
        </row>
        <row r="183">
          <cell r="C183" t="str">
            <v>CP43 - BALCANES</v>
          </cell>
        </row>
        <row r="184">
          <cell r="C184" t="str">
            <v>CP44 - EDUARDO_ST</v>
          </cell>
        </row>
        <row r="185">
          <cell r="C185" t="str">
            <v>CQ11D - LOCAL_CQ11</v>
          </cell>
        </row>
        <row r="186">
          <cell r="C186" t="str">
            <v>CQ11R - Chingaza</v>
          </cell>
        </row>
        <row r="187">
          <cell r="C187" t="str">
            <v>CQ12D - Caqueza</v>
          </cell>
        </row>
        <row r="188">
          <cell r="C188" t="str">
            <v>CQ13D - Ubaque</v>
          </cell>
        </row>
        <row r="189">
          <cell r="C189" t="str">
            <v>CR11 - PERSEVERAN</v>
          </cell>
        </row>
        <row r="190">
          <cell r="C190" t="str">
            <v>CR12 - CTR_CONVEN</v>
          </cell>
        </row>
        <row r="191">
          <cell r="C191" t="str">
            <v>CR13 - PLANETARIO</v>
          </cell>
        </row>
        <row r="192">
          <cell r="C192" t="str">
            <v>CR14 - COLGAS</v>
          </cell>
        </row>
        <row r="193">
          <cell r="C193" t="str">
            <v>CR15 - ORQUIDEA_R</v>
          </cell>
        </row>
        <row r="194">
          <cell r="C194" t="str">
            <v>CR16 - URANO</v>
          </cell>
        </row>
        <row r="195">
          <cell r="C195" t="str">
            <v>CR21 - COLSUBSIDI</v>
          </cell>
        </row>
        <row r="196">
          <cell r="C196" t="str">
            <v>CR22 - MAGDALENA</v>
          </cell>
        </row>
        <row r="197">
          <cell r="C197" t="str">
            <v>CR23 - HILTON</v>
          </cell>
        </row>
        <row r="198">
          <cell r="C198" t="str">
            <v>CR24 - EDI_BACHUE</v>
          </cell>
        </row>
        <row r="199">
          <cell r="C199" t="str">
            <v>CR25 - TELECOM</v>
          </cell>
        </row>
        <row r="200">
          <cell r="C200" t="str">
            <v>CR26 - PC_BAVARIA</v>
          </cell>
        </row>
        <row r="201">
          <cell r="C201" t="str">
            <v>CS11 - SAN_LUIS</v>
          </cell>
        </row>
        <row r="202">
          <cell r="C202" t="str">
            <v>CS12 - T_CASTILLO</v>
          </cell>
        </row>
        <row r="203">
          <cell r="C203" t="str">
            <v>CS13 - TROLLEY</v>
          </cell>
        </row>
        <row r="204">
          <cell r="C204" t="str">
            <v>CS14 - LOURDES</v>
          </cell>
        </row>
        <row r="205">
          <cell r="C205" t="str">
            <v>CS15 - CARRERA_10</v>
          </cell>
        </row>
        <row r="206">
          <cell r="C206" t="str">
            <v>CS16 - RAFA_URIBE</v>
          </cell>
        </row>
        <row r="207">
          <cell r="C207" t="str">
            <v>CS17 - ALADINO_BC</v>
          </cell>
        </row>
        <row r="208">
          <cell r="C208" t="str">
            <v>CS18 - GRANAHORRA</v>
          </cell>
        </row>
        <row r="209">
          <cell r="C209" t="str">
            <v>CS19 - Libre</v>
          </cell>
        </row>
        <row r="210">
          <cell r="C210" t="str">
            <v>CS21 - G_FEMENINO</v>
          </cell>
        </row>
        <row r="211">
          <cell r="C211" t="str">
            <v>CS22 - PEDAGOGICA</v>
          </cell>
        </row>
        <row r="212">
          <cell r="C212" t="str">
            <v>CS23 - ROYALPLAZA</v>
          </cell>
        </row>
        <row r="213">
          <cell r="C213" t="str">
            <v>CS24 - CHICO</v>
          </cell>
        </row>
        <row r="214">
          <cell r="C214" t="str">
            <v>CS25 - TRANVIA</v>
          </cell>
        </row>
        <row r="215">
          <cell r="C215" t="str">
            <v>CS26 - STA_TERESA</v>
          </cell>
        </row>
        <row r="216">
          <cell r="C216" t="str">
            <v>CS27 - ROSARIO</v>
          </cell>
        </row>
        <row r="217">
          <cell r="C217" t="str">
            <v>CS28 - SEARS</v>
          </cell>
        </row>
        <row r="218">
          <cell r="C218" t="str">
            <v>CT11 - CALLE_90</v>
          </cell>
        </row>
        <row r="219">
          <cell r="C219" t="str">
            <v>CT12 - LA_CABRERA</v>
          </cell>
        </row>
        <row r="220">
          <cell r="C220" t="str">
            <v>CT13 - AVENIDA_38</v>
          </cell>
        </row>
        <row r="221">
          <cell r="C221" t="str">
            <v>CT14 - PASADENA</v>
          </cell>
        </row>
        <row r="222">
          <cell r="C222" t="str">
            <v>CT15 - CENTRO_93</v>
          </cell>
        </row>
        <row r="223">
          <cell r="C223" t="str">
            <v>CT16 - AN_COUNTRY</v>
          </cell>
        </row>
        <row r="224">
          <cell r="C224" t="str">
            <v>CT17 - BARRAQUER</v>
          </cell>
        </row>
        <row r="225">
          <cell r="C225" t="str">
            <v>CT21 - ENTRE_RIOS</v>
          </cell>
        </row>
        <row r="226">
          <cell r="C226" t="str">
            <v>CT22 - ALCAZARES</v>
          </cell>
        </row>
        <row r="227">
          <cell r="C227" t="str">
            <v>CT23 - 7_AGOSTO</v>
          </cell>
        </row>
        <row r="228">
          <cell r="C228" t="str">
            <v>CT24 - AVENIDA_85</v>
          </cell>
        </row>
        <row r="229">
          <cell r="C229" t="str">
            <v>CT25 - POLO_CLUB</v>
          </cell>
        </row>
        <row r="230">
          <cell r="C230" t="str">
            <v>CT26 - NOGAL</v>
          </cell>
        </row>
        <row r="231">
          <cell r="C231" t="str">
            <v>CT27 - STA_PAULA</v>
          </cell>
        </row>
        <row r="232">
          <cell r="C232" t="str">
            <v>CT31 - STA_SOFIA</v>
          </cell>
        </row>
        <row r="233">
          <cell r="C233" t="str">
            <v>CT32 - GAITAN</v>
          </cell>
        </row>
        <row r="234">
          <cell r="C234" t="str">
            <v>CT33 - ANDINO_ETB</v>
          </cell>
        </row>
        <row r="235">
          <cell r="C235" t="str">
            <v>CT34 - MUSEOCHICO</v>
          </cell>
        </row>
        <row r="236">
          <cell r="C236" t="str">
            <v>CT35 - RIONEGRO</v>
          </cell>
        </row>
        <row r="237">
          <cell r="C237" t="str">
            <v>CT36 - RETIRO</v>
          </cell>
        </row>
        <row r="238">
          <cell r="C238" t="str">
            <v>CT37 - EL_LAGO</v>
          </cell>
        </row>
        <row r="239">
          <cell r="C239" t="str">
            <v>CU11 - CL_45_ETB</v>
          </cell>
        </row>
        <row r="240">
          <cell r="C240" t="str">
            <v>CU12 - TELEVISORA</v>
          </cell>
        </row>
        <row r="241">
          <cell r="C241" t="str">
            <v>CU13 - ESPACIO</v>
          </cell>
        </row>
        <row r="242">
          <cell r="C242" t="str">
            <v>CU14 - CAMPIN</v>
          </cell>
        </row>
        <row r="243">
          <cell r="C243" t="str">
            <v>CU15 - RECUERDO</v>
          </cell>
        </row>
        <row r="244">
          <cell r="C244" t="str">
            <v>CU16 - EXPOSICION</v>
          </cell>
        </row>
        <row r="245">
          <cell r="C245" t="str">
            <v>CU17 - U_NACIONAL</v>
          </cell>
        </row>
        <row r="246">
          <cell r="C246" t="str">
            <v>CU18 - TEJADA</v>
          </cell>
        </row>
        <row r="247">
          <cell r="C247" t="str">
            <v>CU19 - ANDINA</v>
          </cell>
        </row>
        <row r="248">
          <cell r="C248" t="str">
            <v>CU1A - Libre</v>
          </cell>
        </row>
        <row r="249">
          <cell r="C249" t="str">
            <v>CU1B - AVENIDA_30</v>
          </cell>
        </row>
        <row r="250">
          <cell r="C250" t="str">
            <v>CX11D - CHINZAQUE</v>
          </cell>
        </row>
        <row r="251">
          <cell r="C251" t="str">
            <v>CX12D - MINA</v>
          </cell>
        </row>
        <row r="252">
          <cell r="C252" t="str">
            <v>CX13D - TARAVITA</v>
          </cell>
        </row>
        <row r="253">
          <cell r="C253" t="str">
            <v>CY11 - CERCA_PIED</v>
          </cell>
        </row>
        <row r="254">
          <cell r="C254" t="str">
            <v>CY12 - FONQUETA</v>
          </cell>
        </row>
        <row r="255">
          <cell r="C255" t="str">
            <v>CY21 - LA_LORENA</v>
          </cell>
        </row>
        <row r="256">
          <cell r="C256" t="str">
            <v>CY22 - LA_BALSA</v>
          </cell>
        </row>
        <row r="257">
          <cell r="C257" t="str">
            <v>EB11D - EL_BOSQUE</v>
          </cell>
        </row>
        <row r="258">
          <cell r="C258" t="str">
            <v>EB21D - SUBIA</v>
          </cell>
        </row>
        <row r="259">
          <cell r="C259" t="str">
            <v>EB22D - TIBACUY</v>
          </cell>
        </row>
        <row r="260">
          <cell r="C260" t="str">
            <v>EPS1R - PENAS_BLAN</v>
          </cell>
        </row>
        <row r="261">
          <cell r="C261" t="str">
            <v>ER11 - 4_ESQUINAS</v>
          </cell>
        </row>
        <row r="262">
          <cell r="C262" t="str">
            <v>ER12 - SABANETA</v>
          </cell>
        </row>
        <row r="263">
          <cell r="C263" t="str">
            <v>ER21 - CRUZ_VERDE</v>
          </cell>
        </row>
        <row r="264">
          <cell r="C264" t="str">
            <v>ER22 - LA_PINUELA</v>
          </cell>
        </row>
        <row r="265">
          <cell r="C265" t="str">
            <v>ES11 - EMCOCABLES</v>
          </cell>
        </row>
        <row r="266">
          <cell r="C266" t="str">
            <v>ES11R - PACHO</v>
          </cell>
        </row>
        <row r="267">
          <cell r="C267" t="str">
            <v>ES12 - REBANO</v>
          </cell>
        </row>
        <row r="268">
          <cell r="C268" t="str">
            <v>ES12R - COLAR</v>
          </cell>
        </row>
        <row r="269">
          <cell r="C269" t="str">
            <v>ES13 - MANAS</v>
          </cell>
        </row>
        <row r="270">
          <cell r="C270" t="str">
            <v>ES13R - VOLMO</v>
          </cell>
        </row>
        <row r="271">
          <cell r="C271" t="str">
            <v>ES14 - PORTACHUEL</v>
          </cell>
        </row>
        <row r="272">
          <cell r="C272" t="str">
            <v>ES21R - EL_POMAR</v>
          </cell>
        </row>
        <row r="273">
          <cell r="C273" t="str">
            <v>ES22R - SOL_TIBITO</v>
          </cell>
        </row>
        <row r="274">
          <cell r="C274" t="str">
            <v>ES23R - APOSENTOS</v>
          </cell>
        </row>
        <row r="275">
          <cell r="C275" t="str">
            <v>FC11D - LA_VEGA</v>
          </cell>
        </row>
        <row r="276">
          <cell r="C276" t="str">
            <v>FC12D - PERICO</v>
          </cell>
        </row>
        <row r="277">
          <cell r="C277" t="str">
            <v>FC13D - SUPATA</v>
          </cell>
        </row>
        <row r="278">
          <cell r="C278" t="str">
            <v>FO11 - SAN_FELIPE</v>
          </cell>
        </row>
        <row r="279">
          <cell r="C279" t="str">
            <v>FO11R - COLFRIGOS</v>
          </cell>
        </row>
        <row r="280">
          <cell r="C280" t="str">
            <v>FO12 - PROTELA</v>
          </cell>
        </row>
        <row r="281">
          <cell r="C281" t="str">
            <v>FO12R - LAFAYETTE</v>
          </cell>
        </row>
        <row r="282">
          <cell r="C282" t="str">
            <v>FO13 - CENTENARIO</v>
          </cell>
        </row>
        <row r="283">
          <cell r="C283" t="str">
            <v>FO13R - AERONAUTIC</v>
          </cell>
        </row>
        <row r="284">
          <cell r="C284" t="str">
            <v>FO14 - BELEN_ETB</v>
          </cell>
        </row>
        <row r="285">
          <cell r="C285" t="str">
            <v>FO15 - VERSALLES</v>
          </cell>
        </row>
        <row r="286">
          <cell r="C286" t="str">
            <v>FO16 - MORAVIA</v>
          </cell>
        </row>
        <row r="287">
          <cell r="C287" t="str">
            <v>FO17 - AVESCO</v>
          </cell>
        </row>
        <row r="288">
          <cell r="C288" t="str">
            <v>FO21 - FERROCAJA</v>
          </cell>
        </row>
        <row r="289">
          <cell r="C289" t="str">
            <v>FO21R - ZF_PRINTER</v>
          </cell>
        </row>
        <row r="290">
          <cell r="C290" t="str">
            <v>FO22 - MODELIA</v>
          </cell>
        </row>
        <row r="291">
          <cell r="C291" t="str">
            <v>FO22R - HILACOL</v>
          </cell>
        </row>
        <row r="292">
          <cell r="C292" t="str">
            <v>FO23 - VILLEMAR</v>
          </cell>
        </row>
        <row r="293">
          <cell r="C293" t="str">
            <v>FO24 - LEVAPAN</v>
          </cell>
        </row>
        <row r="294">
          <cell r="C294" t="str">
            <v>FO25 - AEROCIVIL</v>
          </cell>
        </row>
        <row r="295">
          <cell r="C295" t="str">
            <v>FO26 - EMPAQ_IND</v>
          </cell>
        </row>
        <row r="296">
          <cell r="C296" t="str">
            <v>FO27 - EL_SIGLO</v>
          </cell>
        </row>
        <row r="297">
          <cell r="C297" t="str">
            <v>FO28 - CATAM</v>
          </cell>
        </row>
        <row r="298">
          <cell r="C298" t="str">
            <v>FO31 - TARRAGONA</v>
          </cell>
        </row>
        <row r="299">
          <cell r="C299" t="str">
            <v>FO32 - EMISORAS</v>
          </cell>
        </row>
        <row r="300">
          <cell r="C300" t="str">
            <v>FO33 - LOS_MONJES</v>
          </cell>
        </row>
        <row r="301">
          <cell r="C301" t="str">
            <v>FO34 - URBIZA</v>
          </cell>
        </row>
        <row r="302">
          <cell r="C302" t="str">
            <v>FO35 - FONTIBON_C</v>
          </cell>
        </row>
        <row r="303">
          <cell r="C303" t="str">
            <v>FO36 - PINAR_LT</v>
          </cell>
        </row>
        <row r="304">
          <cell r="C304" t="str">
            <v>FU11R - LA_UNION</v>
          </cell>
        </row>
        <row r="305">
          <cell r="C305" t="str">
            <v>GA11 - EL_ROBLE</v>
          </cell>
        </row>
        <row r="306">
          <cell r="C306" t="str">
            <v>GA21 - AURORA</v>
          </cell>
        </row>
        <row r="307">
          <cell r="C307" t="str">
            <v>GA22 - SAN_JOSE</v>
          </cell>
        </row>
        <row r="308">
          <cell r="C308" t="str">
            <v>GG11 - MULTIPLAST</v>
          </cell>
        </row>
        <row r="309">
          <cell r="C309" t="str">
            <v>GG12 - MARGARITAS</v>
          </cell>
        </row>
        <row r="310">
          <cell r="C310" t="str">
            <v>GG13 - TALLERES_C</v>
          </cell>
        </row>
        <row r="311">
          <cell r="C311" t="str">
            <v>GG14 - BC_GG</v>
          </cell>
        </row>
        <row r="312">
          <cell r="C312" t="str">
            <v>GG15 - SABANA</v>
          </cell>
        </row>
        <row r="313">
          <cell r="C313" t="str">
            <v>GG16 - INDUACERO</v>
          </cell>
        </row>
        <row r="314">
          <cell r="C314" t="str">
            <v>GG17 - MODELO</v>
          </cell>
        </row>
        <row r="315">
          <cell r="C315" t="str">
            <v>GG21 - AUTOMOTRIZ</v>
          </cell>
        </row>
        <row r="316">
          <cell r="C316" t="str">
            <v>GG22 - COGRA</v>
          </cell>
        </row>
        <row r="317">
          <cell r="C317" t="str">
            <v>GG23 - OLIVETTI</v>
          </cell>
        </row>
        <row r="318">
          <cell r="C318" t="str">
            <v>GG24 - ICASA</v>
          </cell>
        </row>
        <row r="319">
          <cell r="C319" t="str">
            <v>GG25 - FISCALIA</v>
          </cell>
        </row>
        <row r="320">
          <cell r="C320" t="str">
            <v>GG26 - COCA_COLA</v>
          </cell>
        </row>
        <row r="321">
          <cell r="C321" t="str">
            <v>GG32 - MOTORCOL</v>
          </cell>
        </row>
        <row r="322">
          <cell r="C322" t="str">
            <v>GG33 - IMPREN_BCO</v>
          </cell>
        </row>
        <row r="323">
          <cell r="C323" t="str">
            <v>GG34 - LITO_COLOM</v>
          </cell>
        </row>
        <row r="324">
          <cell r="C324" t="str">
            <v>GG41 - RAYLAN</v>
          </cell>
        </row>
        <row r="325">
          <cell r="C325" t="str">
            <v>GG42 - DORIA</v>
          </cell>
        </row>
        <row r="326">
          <cell r="C326" t="str">
            <v>GG43 - Q_PAREDES</v>
          </cell>
        </row>
        <row r="327">
          <cell r="C327" t="str">
            <v>GG44 - ORTESAL</v>
          </cell>
        </row>
        <row r="328">
          <cell r="C328" t="str">
            <v>IA11 - STA_LUCIA</v>
          </cell>
        </row>
        <row r="329">
          <cell r="C329" t="str">
            <v>IA12 - CHILACOS</v>
          </cell>
        </row>
        <row r="330">
          <cell r="C330" t="str">
            <v>IA13 - SAMARIA</v>
          </cell>
        </row>
        <row r="331">
          <cell r="C331" t="str">
            <v>IN11 - CIU_LATINA</v>
          </cell>
        </row>
        <row r="332">
          <cell r="C332" t="str">
            <v>IN12 - PREFABRICA</v>
          </cell>
        </row>
        <row r="333">
          <cell r="C333" t="str">
            <v>IN13 - INDUMIL</v>
          </cell>
        </row>
        <row r="334">
          <cell r="C334" t="str">
            <v>JU11D - QUEBRADA</v>
          </cell>
        </row>
        <row r="335">
          <cell r="C335" t="str">
            <v>JU12D - ZUMBE</v>
          </cell>
        </row>
        <row r="336">
          <cell r="C336" t="str">
            <v>LA11R - STNDERCITO</v>
          </cell>
        </row>
        <row r="337">
          <cell r="C337" t="str">
            <v>LB11D - CUMACA</v>
          </cell>
        </row>
        <row r="338">
          <cell r="C338" t="str">
            <v>LB12D - PTO_BRASIL</v>
          </cell>
        </row>
        <row r="339">
          <cell r="C339" t="str">
            <v>LB13D - PUEBLO_NVO</v>
          </cell>
        </row>
        <row r="340">
          <cell r="C340" t="str">
            <v>LD11D - CERINSA</v>
          </cell>
        </row>
        <row r="341">
          <cell r="C341" t="str">
            <v>LD21D - PTE_OLGUIN</v>
          </cell>
        </row>
        <row r="342">
          <cell r="C342" t="str">
            <v>LE11D - ANATOLI</v>
          </cell>
        </row>
        <row r="343">
          <cell r="C343" t="str">
            <v>LE12D - CAMPO_STO</v>
          </cell>
        </row>
        <row r="344">
          <cell r="C344" t="str">
            <v>LE13D - SFERNANDO</v>
          </cell>
        </row>
        <row r="345">
          <cell r="C345" t="str">
            <v>LG13R - Anapoima EEC</v>
          </cell>
        </row>
        <row r="346">
          <cell r="C346" t="str">
            <v>LGEPR - GUA_PAR</v>
          </cell>
        </row>
        <row r="347">
          <cell r="C347" t="str">
            <v>LGMER - GUA_MES</v>
          </cell>
        </row>
        <row r="348">
          <cell r="C348" t="str">
            <v>LM11D - INSFOPAL</v>
          </cell>
        </row>
        <row r="349">
          <cell r="C349" t="str">
            <v>LM12D - MINIPI</v>
          </cell>
        </row>
        <row r="350">
          <cell r="C350" t="str">
            <v>LM13D - YACOPI</v>
          </cell>
        </row>
        <row r="351">
          <cell r="C351" t="str">
            <v>LM21D - LA_QUINTA</v>
          </cell>
        </row>
        <row r="352">
          <cell r="C352" t="str">
            <v>LM22D - TOPAIPI</v>
          </cell>
        </row>
        <row r="353">
          <cell r="C353" t="str">
            <v>LM23D - LA_PENA</v>
          </cell>
        </row>
        <row r="354">
          <cell r="C354" t="str">
            <v>LP11 - AV_COLON</v>
          </cell>
        </row>
        <row r="355">
          <cell r="C355" t="str">
            <v>LP11R - FIBREXA</v>
          </cell>
        </row>
        <row r="356">
          <cell r="C356" t="str">
            <v>LP12 - NAL_CHOCOL</v>
          </cell>
        </row>
        <row r="357">
          <cell r="C357" t="str">
            <v>LP12R - CIPLAS</v>
          </cell>
        </row>
        <row r="358">
          <cell r="C358" t="str">
            <v>LP13 - FADEMPA</v>
          </cell>
        </row>
        <row r="359">
          <cell r="C359" t="str">
            <v>LP13R - TELAS</v>
          </cell>
        </row>
        <row r="360">
          <cell r="C360" t="str">
            <v>LP14 - CICOLAC</v>
          </cell>
        </row>
        <row r="361">
          <cell r="C361" t="str">
            <v>LP15 - VL_ALSACIA</v>
          </cell>
        </row>
        <row r="362">
          <cell r="C362" t="str">
            <v>LP16 - TERMINAL</v>
          </cell>
        </row>
        <row r="363">
          <cell r="C363" t="str">
            <v>LP17 - TEXTILIA</v>
          </cell>
        </row>
        <row r="364">
          <cell r="C364" t="str">
            <v>LP18 - CAFE_COLON</v>
          </cell>
        </row>
        <row r="365">
          <cell r="C365" t="str">
            <v>LP21 - P_MARSELLA</v>
          </cell>
        </row>
        <row r="366">
          <cell r="C366" t="str">
            <v>LP22 - IBM</v>
          </cell>
        </row>
        <row r="367">
          <cell r="C367" t="str">
            <v>LP23 - DISCOSORBE</v>
          </cell>
        </row>
        <row r="368">
          <cell r="C368" t="str">
            <v>LP24 - LA_PRADERA</v>
          </cell>
        </row>
        <row r="369">
          <cell r="C369" t="str">
            <v>LP25 - JOHNS_BC</v>
          </cell>
        </row>
        <row r="370">
          <cell r="C370" t="str">
            <v>LP26 - ALPINA</v>
          </cell>
        </row>
        <row r="371">
          <cell r="C371" t="str">
            <v>LP27 - C_LLERAS</v>
          </cell>
        </row>
        <row r="372">
          <cell r="C372" t="str">
            <v>LP31 - GUTEMBERTO</v>
          </cell>
        </row>
        <row r="373">
          <cell r="C373" t="str">
            <v>LP32 - LEY</v>
          </cell>
        </row>
        <row r="374">
          <cell r="C374" t="str">
            <v>LP33 - IGUALDAD</v>
          </cell>
        </row>
        <row r="375">
          <cell r="C375" t="str">
            <v>LP34 - TINTALITO</v>
          </cell>
        </row>
        <row r="376">
          <cell r="C376" t="str">
            <v>LP35 - EXITO_BC</v>
          </cell>
        </row>
        <row r="377">
          <cell r="C377" t="str">
            <v>LP36 - MONTEVIDEO</v>
          </cell>
        </row>
        <row r="378">
          <cell r="C378" t="str">
            <v>LP37 - PTE_ARANDA</v>
          </cell>
        </row>
        <row r="379">
          <cell r="C379" t="str">
            <v>LU11D - SAN_JUAN</v>
          </cell>
        </row>
        <row r="380">
          <cell r="C380" t="str">
            <v>LU12D - TUNAL</v>
          </cell>
        </row>
        <row r="381">
          <cell r="C381" t="str">
            <v>LU13D - AGUILAS</v>
          </cell>
        </row>
        <row r="382">
          <cell r="C382" t="str">
            <v>LU14D - PUEBLO_VJO</v>
          </cell>
        </row>
        <row r="383">
          <cell r="C383" t="str">
            <v>LV11D - LA_VIRGEN</v>
          </cell>
        </row>
        <row r="384">
          <cell r="C384" t="str">
            <v>MB11D - JAGUA</v>
          </cell>
        </row>
        <row r="385">
          <cell r="C385" t="str">
            <v>MB14D - URBANO</v>
          </cell>
        </row>
        <row r="386">
          <cell r="C386" t="str">
            <v>MB17D - GAZANORE</v>
          </cell>
        </row>
        <row r="387">
          <cell r="C387" t="str">
            <v>ME11D - PTO_LOPEZ</v>
          </cell>
        </row>
        <row r="388">
          <cell r="C388" t="str">
            <v>ME11R - LIBERIA</v>
          </cell>
        </row>
        <row r="389">
          <cell r="C389" t="str">
            <v>ME12R - SHYN</v>
          </cell>
        </row>
        <row r="390">
          <cell r="C390" t="str">
            <v>ME21D - EL_CARMEN</v>
          </cell>
        </row>
        <row r="391">
          <cell r="C391" t="str">
            <v>ME22D - YALCONIA</v>
          </cell>
        </row>
        <row r="392">
          <cell r="C392" t="str">
            <v>ME23D - COOSAMPRA</v>
          </cell>
        </row>
        <row r="393">
          <cell r="C393" t="str">
            <v>MO11 - Libre</v>
          </cell>
        </row>
        <row r="394">
          <cell r="C394" t="str">
            <v>MO11R - HILOS</v>
          </cell>
        </row>
        <row r="395">
          <cell r="C395" t="str">
            <v>MO12 - SAN_ANDRES</v>
          </cell>
        </row>
        <row r="396">
          <cell r="C396" t="str">
            <v>MO12R - AJOVER</v>
          </cell>
        </row>
        <row r="397">
          <cell r="C397" t="str">
            <v>MO13 - MADRID</v>
          </cell>
        </row>
        <row r="398">
          <cell r="C398" t="str">
            <v>MO14 - FUNZA</v>
          </cell>
        </row>
        <row r="399">
          <cell r="C399" t="str">
            <v>MO15 - SERREZUELA</v>
          </cell>
        </row>
        <row r="400">
          <cell r="C400" t="str">
            <v>MO16 - URBANIZAC</v>
          </cell>
        </row>
        <row r="401">
          <cell r="C401" t="str">
            <v>MO17 - TIBAITATA</v>
          </cell>
        </row>
        <row r="402">
          <cell r="C402" t="str">
            <v>MO21 - PLASTIHOGA</v>
          </cell>
        </row>
        <row r="403">
          <cell r="C403" t="str">
            <v>MO22 - TORINO</v>
          </cell>
        </row>
        <row r="404">
          <cell r="C404" t="str">
            <v>MO23 - BOJACA</v>
          </cell>
        </row>
        <row r="405">
          <cell r="C405" t="str">
            <v>MO24 - FLORAMERIC</v>
          </cell>
        </row>
        <row r="406">
          <cell r="C406" t="str">
            <v>MR11 - LAGARTOS</v>
          </cell>
        </row>
        <row r="407">
          <cell r="C407" t="str">
            <v>MR12 - CALATRAVA</v>
          </cell>
        </row>
        <row r="408">
          <cell r="C408" t="str">
            <v>MR13 - PALESTINA</v>
          </cell>
        </row>
        <row r="409">
          <cell r="C409" t="str">
            <v>MR14 - MAYOLICA</v>
          </cell>
        </row>
        <row r="410">
          <cell r="C410" t="str">
            <v>MR15 - FERIAS</v>
          </cell>
        </row>
        <row r="411">
          <cell r="C411" t="str">
            <v>MR16 - PONTEVEDRA</v>
          </cell>
        </row>
        <row r="412">
          <cell r="C412" t="str">
            <v>MR17 - BONANZA</v>
          </cell>
        </row>
        <row r="413">
          <cell r="C413" t="str">
            <v>MR18 - CREAM_HELA</v>
          </cell>
        </row>
        <row r="414">
          <cell r="C414" t="str">
            <v>MR21 - C_MEZCLAS</v>
          </cell>
        </row>
        <row r="415">
          <cell r="C415" t="str">
            <v>MR22 - C_DIAMANTE</v>
          </cell>
        </row>
        <row r="416">
          <cell r="C416" t="str">
            <v>MR23 - HELENITA</v>
          </cell>
        </row>
        <row r="417">
          <cell r="C417" t="str">
            <v>MR24 - NIZA_VIII</v>
          </cell>
        </row>
        <row r="418">
          <cell r="C418" t="str">
            <v>MR25 - SP_CAFAM</v>
          </cell>
        </row>
        <row r="419">
          <cell r="C419" t="str">
            <v>MR26 - LAS_GALIAS</v>
          </cell>
        </row>
        <row r="420">
          <cell r="C420" t="str">
            <v>MR27 - ILARCO</v>
          </cell>
        </row>
        <row r="421">
          <cell r="C421" t="str">
            <v>MR28 - TABORA</v>
          </cell>
        </row>
        <row r="422">
          <cell r="C422" t="str">
            <v>MR29 - AVENIDA_68</v>
          </cell>
        </row>
        <row r="423">
          <cell r="C423" t="str">
            <v>MR2B - CORDOBA</v>
          </cell>
        </row>
        <row r="424">
          <cell r="C424" t="str">
            <v>MR2C - FLORESTA</v>
          </cell>
        </row>
        <row r="425">
          <cell r="C425" t="str">
            <v>MR31 - SOTILEZA</v>
          </cell>
        </row>
        <row r="426">
          <cell r="C426" t="str">
            <v>MR32 - LA_CLARITA</v>
          </cell>
        </row>
        <row r="427">
          <cell r="C427" t="str">
            <v>MR33 - ESTRADA</v>
          </cell>
        </row>
        <row r="428">
          <cell r="C428" t="str">
            <v>MR34 - Libre</v>
          </cell>
        </row>
        <row r="429">
          <cell r="C429" t="str">
            <v>MR35 - Libre</v>
          </cell>
        </row>
        <row r="430">
          <cell r="C430" t="str">
            <v>MR36 - URB_ANDES</v>
          </cell>
        </row>
        <row r="431">
          <cell r="C431" t="str">
            <v>MR37 - Libre</v>
          </cell>
        </row>
        <row r="432">
          <cell r="C432" t="str">
            <v>MR38 - MORISCO</v>
          </cell>
        </row>
        <row r="433">
          <cell r="C433" t="str">
            <v>MU11 - TEXMERALDA</v>
          </cell>
        </row>
        <row r="434">
          <cell r="C434" t="str">
            <v>MU11R - CRYOGA_EEC</v>
          </cell>
        </row>
        <row r="435">
          <cell r="C435" t="str">
            <v>MU12 - ICOLLAN_11</v>
          </cell>
        </row>
        <row r="436">
          <cell r="C436" t="str">
            <v>MU12R - GRANADA</v>
          </cell>
        </row>
        <row r="437">
          <cell r="C437" t="str">
            <v>MU13 - SN_NICOLAS</v>
          </cell>
        </row>
        <row r="438">
          <cell r="C438" t="str">
            <v>MU14 - CARBOGAS</v>
          </cell>
        </row>
        <row r="439">
          <cell r="C439" t="str">
            <v>MU15 - SIBATE</v>
          </cell>
        </row>
        <row r="440">
          <cell r="C440" t="str">
            <v>MU16 - ALICACHIN</v>
          </cell>
        </row>
        <row r="441">
          <cell r="C441" t="str">
            <v>MU17 - STANTON</v>
          </cell>
        </row>
        <row r="442">
          <cell r="C442" t="str">
            <v>MU18 - CHUZACA</v>
          </cell>
        </row>
        <row r="443">
          <cell r="C443" t="str">
            <v>MU21R - LIQUID_GAS</v>
          </cell>
        </row>
        <row r="444">
          <cell r="C444" t="str">
            <v>MU22R - ICOLLANTAS</v>
          </cell>
        </row>
        <row r="445">
          <cell r="C445" t="str">
            <v>MU23R - CONALVIDRI</v>
          </cell>
        </row>
        <row r="446">
          <cell r="C446" t="str">
            <v>MV11D - AGUADITA</v>
          </cell>
        </row>
        <row r="447">
          <cell r="C447" t="str">
            <v>MV12D - GUAVIO</v>
          </cell>
        </row>
        <row r="448">
          <cell r="C448" t="str">
            <v>MZ11 - ALCALA</v>
          </cell>
        </row>
        <row r="449">
          <cell r="C449" t="str">
            <v>MZ12 - SULTANA</v>
          </cell>
        </row>
        <row r="450">
          <cell r="C450" t="str">
            <v>MZ13 - AUTOP_SUR</v>
          </cell>
        </row>
        <row r="451">
          <cell r="C451" t="str">
            <v>MZ14 - VL_MAYOR</v>
          </cell>
        </row>
        <row r="452">
          <cell r="C452" t="str">
            <v>MZ15 - SEVILLANA</v>
          </cell>
        </row>
        <row r="453">
          <cell r="C453" t="str">
            <v>MZ16 - ALQUERIA</v>
          </cell>
        </row>
        <row r="454">
          <cell r="C454" t="str">
            <v>MZ17 - CIU_MONTES</v>
          </cell>
        </row>
        <row r="455">
          <cell r="C455" t="str">
            <v>MZ21 - BRAVO_PAEZ</v>
          </cell>
        </row>
        <row r="456">
          <cell r="C456" t="str">
            <v>MZ22 - LA_FRAGUA</v>
          </cell>
        </row>
        <row r="457">
          <cell r="C457" t="str">
            <v>MZ23 - LIBERTADOR</v>
          </cell>
        </row>
        <row r="458">
          <cell r="C458" t="str">
            <v>MZ24 - VL_SONIA</v>
          </cell>
        </row>
        <row r="459">
          <cell r="C459" t="str">
            <v>MZ25 - CORU¥A</v>
          </cell>
        </row>
        <row r="460">
          <cell r="C460" t="str">
            <v>MZ26 - INGLES_BC</v>
          </cell>
        </row>
        <row r="461">
          <cell r="C461" t="str">
            <v>MZ31 - AVENIDA_27</v>
          </cell>
        </row>
        <row r="462">
          <cell r="C462" t="str">
            <v>MZ32 - DELICIAS</v>
          </cell>
        </row>
        <row r="463">
          <cell r="C463" t="str">
            <v>MZ33 - VENECIA</v>
          </cell>
        </row>
        <row r="464">
          <cell r="C464" t="str">
            <v>MZ34 - SN_VICENTE</v>
          </cell>
        </row>
        <row r="465">
          <cell r="C465" t="str">
            <v>MZ35 - FATIMA</v>
          </cell>
        </row>
        <row r="466">
          <cell r="C466" t="str">
            <v>MZ36 - PL_AMERICA</v>
          </cell>
        </row>
        <row r="467">
          <cell r="C467" t="str">
            <v>NA11 - C_MILITAR</v>
          </cell>
        </row>
        <row r="468">
          <cell r="C468" t="str">
            <v>NA12 - LEONA</v>
          </cell>
        </row>
        <row r="469">
          <cell r="C469" t="str">
            <v>NA22 - AGAFANO</v>
          </cell>
        </row>
        <row r="470">
          <cell r="C470" t="str">
            <v>NC11 - SAN_MARINO</v>
          </cell>
        </row>
        <row r="471">
          <cell r="C471" t="str">
            <v>NC12 - BENILDA</v>
          </cell>
        </row>
        <row r="472">
          <cell r="C472" t="str">
            <v>NC13 - CUBIA</v>
          </cell>
        </row>
        <row r="473">
          <cell r="C473" t="str">
            <v>NC14 - ZIPACON</v>
          </cell>
        </row>
        <row r="474">
          <cell r="C474" t="str">
            <v>NM11D - CHECUA</v>
          </cell>
        </row>
        <row r="475">
          <cell r="C475" t="str">
            <v>NM12D - LA_PUERTA</v>
          </cell>
        </row>
        <row r="476">
          <cell r="C476" t="str">
            <v>NM13D - ZOCAIRE</v>
          </cell>
        </row>
        <row r="477">
          <cell r="C477" t="str">
            <v>NS11D - HACIENDA</v>
          </cell>
        </row>
        <row r="478">
          <cell r="C478" t="str">
            <v>NS12D - CIENAGAA</v>
          </cell>
        </row>
        <row r="479">
          <cell r="C479" t="str">
            <v>NY11D - SIQUIMA</v>
          </cell>
        </row>
        <row r="480">
          <cell r="C480" t="str">
            <v>NY12D - NAMAY</v>
          </cell>
        </row>
        <row r="481">
          <cell r="C481" t="str">
            <v>OT12 - PARCELAS</v>
          </cell>
        </row>
        <row r="482">
          <cell r="C482" t="str">
            <v>OT21 - LA_MOYA</v>
          </cell>
        </row>
        <row r="483">
          <cell r="C483" t="str">
            <v>OT22 - FLORES_RIO</v>
          </cell>
        </row>
        <row r="484">
          <cell r="C484" t="str">
            <v>PE11D - GUAYABAL</v>
          </cell>
        </row>
        <row r="485">
          <cell r="C485" t="str">
            <v>PE12D - PENALOZA</v>
          </cell>
        </row>
        <row r="486">
          <cell r="C486" t="str">
            <v>PE13D - GUANACAS</v>
          </cell>
        </row>
        <row r="487">
          <cell r="C487" t="str">
            <v>PO11D - CABRERA</v>
          </cell>
        </row>
        <row r="488">
          <cell r="C488" t="str">
            <v>PO21D - SBERNARDO</v>
          </cell>
        </row>
        <row r="489">
          <cell r="C489" t="str">
            <v>PO22D - PORTONES</v>
          </cell>
        </row>
        <row r="490">
          <cell r="C490" t="str">
            <v>PT11 - RETEN</v>
          </cell>
        </row>
        <row r="491">
          <cell r="C491" t="str">
            <v>PT12 - PTE_PIEDRA</v>
          </cell>
        </row>
        <row r="492">
          <cell r="C492" t="str">
            <v>PT13 - PALMACERA</v>
          </cell>
        </row>
        <row r="493">
          <cell r="C493" t="str">
            <v>QI11D - QUIPILITO</v>
          </cell>
        </row>
        <row r="494">
          <cell r="C494" t="str">
            <v>QI12D - LIMONAL</v>
          </cell>
        </row>
        <row r="495">
          <cell r="C495" t="str">
            <v>QI21D - Quipile EEC</v>
          </cell>
        </row>
        <row r="496">
          <cell r="C496" t="str">
            <v>QP11 - GUATAVITA</v>
          </cell>
        </row>
        <row r="497">
          <cell r="C497" t="str">
            <v>QP12 - Libre</v>
          </cell>
        </row>
        <row r="498">
          <cell r="C498" t="str">
            <v>QP13 - GUASCA</v>
          </cell>
        </row>
        <row r="499">
          <cell r="C499" t="str">
            <v>QP14 - Libre</v>
          </cell>
        </row>
        <row r="500">
          <cell r="C500" t="str">
            <v>RR11D - CAMBULOS</v>
          </cell>
        </row>
        <row r="501">
          <cell r="C501" t="str">
            <v>RR21D - NORTE</v>
          </cell>
        </row>
        <row r="502">
          <cell r="C502" t="str">
            <v>RR22D - CHAMBACU</v>
          </cell>
        </row>
        <row r="503">
          <cell r="C503" t="str">
            <v>S1S2R - SALTO_1_2</v>
          </cell>
        </row>
        <row r="504">
          <cell r="C504" t="str">
            <v>SA11 - AV_DORADO</v>
          </cell>
        </row>
        <row r="505">
          <cell r="C505" t="str">
            <v>SA12 - RAFA_NUNEZ</v>
          </cell>
        </row>
        <row r="506">
          <cell r="C506" t="str">
            <v>SA13 - ENCANTO</v>
          </cell>
        </row>
        <row r="507">
          <cell r="C507" t="str">
            <v>SA14 - CAN</v>
          </cell>
        </row>
        <row r="508">
          <cell r="C508" t="str">
            <v>SA15 - CAMAVIEJA</v>
          </cell>
        </row>
        <row r="509">
          <cell r="C509" t="str">
            <v>SA16 - JJ_VARGAS</v>
          </cell>
        </row>
        <row r="510">
          <cell r="C510" t="str">
            <v>SA17 - XEROS</v>
          </cell>
        </row>
        <row r="511">
          <cell r="C511" t="str">
            <v>SA18 - EMBAJADA</v>
          </cell>
        </row>
        <row r="512">
          <cell r="C512" t="str">
            <v>SA21 - BQ_POPULAR</v>
          </cell>
        </row>
        <row r="513">
          <cell r="C513" t="str">
            <v>SA22 - ESMERALDA</v>
          </cell>
        </row>
        <row r="514">
          <cell r="C514" t="str">
            <v>SA23 - GRANJAS</v>
          </cell>
        </row>
        <row r="515">
          <cell r="C515" t="str">
            <v>SA24 - NORMANDIA</v>
          </cell>
        </row>
        <row r="516">
          <cell r="C516" t="str">
            <v>SA25 - C_EMPLEADO</v>
          </cell>
        </row>
        <row r="517">
          <cell r="C517" t="str">
            <v>SA26 - PABLO_VI</v>
          </cell>
        </row>
        <row r="518">
          <cell r="C518" t="str">
            <v>SA27 - EL_GRECO</v>
          </cell>
        </row>
        <row r="519">
          <cell r="C519" t="str">
            <v>SA28 - TIEMPO</v>
          </cell>
        </row>
        <row r="520">
          <cell r="C520" t="str">
            <v>SA31 - EEB</v>
          </cell>
        </row>
        <row r="521">
          <cell r="C521" t="str">
            <v>SA32 - GUALI</v>
          </cell>
        </row>
        <row r="522">
          <cell r="C522" t="str">
            <v>SA33 - METROPOLIS</v>
          </cell>
        </row>
        <row r="523">
          <cell r="C523" t="str">
            <v>SA34 - ALAMOS</v>
          </cell>
        </row>
        <row r="524">
          <cell r="C524" t="str">
            <v>SA35 - ST_CECILIA</v>
          </cell>
        </row>
        <row r="525">
          <cell r="C525" t="str">
            <v>SA36 - CIU_SALITR</v>
          </cell>
        </row>
        <row r="526">
          <cell r="C526" t="str">
            <v>SA37 - PETROLERAS</v>
          </cell>
        </row>
        <row r="527">
          <cell r="C527" t="str">
            <v>SA38 - ESPECTADOR</v>
          </cell>
        </row>
        <row r="528">
          <cell r="C528" t="str">
            <v>SC11 - 20_JULIO</v>
          </cell>
        </row>
        <row r="529">
          <cell r="C529" t="str">
            <v>SC12 - ANTONIO_NA</v>
          </cell>
        </row>
        <row r="530">
          <cell r="C530" t="str">
            <v>SC13 - VINAL</v>
          </cell>
        </row>
        <row r="531">
          <cell r="C531" t="str">
            <v>SC14 - SAN_ISIDRO</v>
          </cell>
        </row>
        <row r="532">
          <cell r="C532" t="str">
            <v>SC15 - QUIROGA</v>
          </cell>
        </row>
        <row r="533">
          <cell r="C533" t="str">
            <v>SC21 - PESEBRE</v>
          </cell>
        </row>
        <row r="534">
          <cell r="C534" t="str">
            <v>SC22 - CONSUELO</v>
          </cell>
        </row>
        <row r="535">
          <cell r="C535" t="str">
            <v>SC23 - G_RESTREPO</v>
          </cell>
        </row>
        <row r="536">
          <cell r="C536" t="str">
            <v>SC24 - SOCIEGO</v>
          </cell>
        </row>
        <row r="537">
          <cell r="C537" t="str">
            <v>SC25 - MOCHUELO</v>
          </cell>
        </row>
        <row r="538">
          <cell r="C538" t="str">
            <v>SC31 - COLINAS</v>
          </cell>
        </row>
        <row r="539">
          <cell r="C539" t="str">
            <v>SC32 - TUNJUELITO</v>
          </cell>
        </row>
        <row r="540">
          <cell r="C540" t="str">
            <v>SC33 - LAS_LOMAS</v>
          </cell>
        </row>
        <row r="541">
          <cell r="C541" t="str">
            <v>SC34 - CLARET</v>
          </cell>
        </row>
        <row r="542">
          <cell r="C542" t="str">
            <v>SC35 - OLAYA</v>
          </cell>
        </row>
        <row r="543">
          <cell r="C543" t="str">
            <v>SD11 - YERBABUENA</v>
          </cell>
        </row>
        <row r="544">
          <cell r="C544" t="str">
            <v>SD12 - SAGAMASA</v>
          </cell>
        </row>
        <row r="545">
          <cell r="C545" t="str">
            <v>SF11 - CLI_BEJARA</v>
          </cell>
        </row>
        <row r="546">
          <cell r="C546" t="str">
            <v>SF12 - SANTANDER</v>
          </cell>
        </row>
        <row r="547">
          <cell r="C547" t="str">
            <v>SF13 - Libre</v>
          </cell>
        </row>
        <row r="548">
          <cell r="C548" t="str">
            <v>SF14 - Libre</v>
          </cell>
        </row>
        <row r="549">
          <cell r="C549" t="str">
            <v>SF15 - BCO_COLOMB</v>
          </cell>
        </row>
        <row r="550">
          <cell r="C550" t="str">
            <v>SF16 - ZAPATA_BOL</v>
          </cell>
        </row>
        <row r="551">
          <cell r="C551" t="str">
            <v>SF17 - REY_TIEMPO</v>
          </cell>
        </row>
        <row r="552">
          <cell r="C552" t="str">
            <v>SF18 - SENA</v>
          </cell>
        </row>
        <row r="553">
          <cell r="C553" t="str">
            <v>SF1A - RICAURTE</v>
          </cell>
        </row>
        <row r="554">
          <cell r="C554" t="str">
            <v>SF1B - PAIBA</v>
          </cell>
        </row>
        <row r="555">
          <cell r="C555" t="str">
            <v>SF1C - OXIGENOS</v>
          </cell>
        </row>
        <row r="556">
          <cell r="C556" t="str">
            <v>SF1D - SF1D</v>
          </cell>
        </row>
        <row r="557">
          <cell r="C557" t="str">
            <v>SF1E - COLSEGUROS</v>
          </cell>
        </row>
        <row r="558">
          <cell r="C558" t="str">
            <v>SF1F - Libre</v>
          </cell>
        </row>
        <row r="559">
          <cell r="C559" t="str">
            <v>SF1G - CALLE_21</v>
          </cell>
        </row>
        <row r="560">
          <cell r="C560" t="str">
            <v>SF21 - TEUSAQUILO</v>
          </cell>
        </row>
        <row r="561">
          <cell r="C561" t="str">
            <v>SF22 - CROMOS_BC</v>
          </cell>
        </row>
        <row r="562">
          <cell r="C562" t="str">
            <v>SF23 - CALLE_22</v>
          </cell>
        </row>
        <row r="563">
          <cell r="C563" t="str">
            <v>SF24 - AV_JIMENEZ</v>
          </cell>
        </row>
        <row r="564">
          <cell r="C564" t="str">
            <v>SF25 - C_INTERNAL</v>
          </cell>
        </row>
        <row r="565">
          <cell r="C565" t="str">
            <v>SF26 - BIBLIOTECA</v>
          </cell>
        </row>
        <row r="566">
          <cell r="C566" t="str">
            <v>SF27 - CUNDINAMAR</v>
          </cell>
        </row>
        <row r="567">
          <cell r="C567" t="str">
            <v>SF31 - VICTORINO</v>
          </cell>
        </row>
        <row r="568">
          <cell r="C568" t="str">
            <v>SF32 - USATAMA</v>
          </cell>
        </row>
        <row r="569">
          <cell r="C569" t="str">
            <v>SF33 - ROBLEDO</v>
          </cell>
        </row>
        <row r="570">
          <cell r="C570" t="str">
            <v>SF34 - UNIVERSITA</v>
          </cell>
        </row>
        <row r="571">
          <cell r="C571" t="str">
            <v>SF35 - OSPÖNA</v>
          </cell>
        </row>
        <row r="572">
          <cell r="C572" t="str">
            <v>SF36 - NIEVES</v>
          </cell>
        </row>
        <row r="573">
          <cell r="C573" t="str">
            <v>SG11D - SGABRIEL</v>
          </cell>
        </row>
        <row r="574">
          <cell r="C574" t="str">
            <v>SG12D - ARGENTINA</v>
          </cell>
        </row>
        <row r="575">
          <cell r="C575" t="str">
            <v>SG13D - LAS_PALMAS</v>
          </cell>
        </row>
        <row r="576">
          <cell r="C576" t="str">
            <v>SH11 - PRADERA</v>
          </cell>
        </row>
        <row r="577">
          <cell r="C577" t="str">
            <v>SH12 - TABLAZO</v>
          </cell>
        </row>
        <row r="578">
          <cell r="C578" t="str">
            <v>SH21 - LA_CUESTA</v>
          </cell>
        </row>
        <row r="579">
          <cell r="C579" t="str">
            <v>SH22 - CANICA</v>
          </cell>
        </row>
        <row r="580">
          <cell r="C580" t="str">
            <v>SJ11 - ETB</v>
          </cell>
        </row>
        <row r="581">
          <cell r="C581" t="str">
            <v>SJ12 - CLI_BOGOTA</v>
          </cell>
        </row>
        <row r="582">
          <cell r="C582" t="str">
            <v>SJ13 - BANCO_BTA</v>
          </cell>
        </row>
        <row r="583">
          <cell r="C583" t="str">
            <v>SJ14 - EDI_COLON</v>
          </cell>
        </row>
        <row r="584">
          <cell r="C584" t="str">
            <v>SJ15 - TELEFONOS</v>
          </cell>
        </row>
        <row r="585">
          <cell r="C585" t="str">
            <v>SJ1A - EDITORIAL</v>
          </cell>
        </row>
        <row r="586">
          <cell r="C586" t="str">
            <v>SJ1B - PALETAS_BC</v>
          </cell>
        </row>
        <row r="587">
          <cell r="C587" t="str">
            <v>SJ1C - FERROCARRI</v>
          </cell>
        </row>
        <row r="588">
          <cell r="C588" t="str">
            <v>SJ1D - VOTO_NAL</v>
          </cell>
        </row>
        <row r="589">
          <cell r="C589" t="str">
            <v>SJ1E - TRILLADORA</v>
          </cell>
        </row>
        <row r="590">
          <cell r="C590" t="str">
            <v>SJ1F - ESTANZUELA</v>
          </cell>
        </row>
        <row r="591">
          <cell r="C591" t="str">
            <v>SK11D - SIMIJACA</v>
          </cell>
        </row>
        <row r="592">
          <cell r="C592" t="str">
            <v>SK12D - HATOCHICO</v>
          </cell>
        </row>
        <row r="593">
          <cell r="C593" t="str">
            <v>SK13D - SAN_MIGUEL</v>
          </cell>
        </row>
        <row r="594">
          <cell r="C594" t="str">
            <v>SK14D - SUSA</v>
          </cell>
        </row>
        <row r="595">
          <cell r="C595" t="str">
            <v>SK15D - Libre</v>
          </cell>
        </row>
        <row r="596">
          <cell r="C596" t="str">
            <v>SK16D - LOCAL_SK16</v>
          </cell>
        </row>
        <row r="597">
          <cell r="C597" t="str">
            <v>SL11D - COGUA</v>
          </cell>
        </row>
        <row r="598">
          <cell r="C598" t="str">
            <v>SL12D - SAN_RAFAEL</v>
          </cell>
        </row>
        <row r="599">
          <cell r="C599" t="str">
            <v>SL13D - CEUCO</v>
          </cell>
        </row>
        <row r="600">
          <cell r="C600" t="str">
            <v>SL14D - MORTINO</v>
          </cell>
        </row>
        <row r="601">
          <cell r="C601" t="str">
            <v>SM11 - CANTERAS</v>
          </cell>
        </row>
        <row r="602">
          <cell r="C602" t="str">
            <v>SM12 - PTO_ALEGRE</v>
          </cell>
        </row>
        <row r="603">
          <cell r="C603" t="str">
            <v>SM13 - BARRIO_NVO</v>
          </cell>
        </row>
        <row r="604">
          <cell r="C604" t="str">
            <v>SM14 - SAN_CARLOS</v>
          </cell>
        </row>
        <row r="605">
          <cell r="C605" t="str">
            <v>SM15 - LEON_XIII</v>
          </cell>
        </row>
        <row r="606">
          <cell r="C606" t="str">
            <v>SM16 - C_TORRES</v>
          </cell>
        </row>
        <row r="607">
          <cell r="C607" t="str">
            <v>SM17 - WEST_ARCO</v>
          </cell>
        </row>
        <row r="608">
          <cell r="C608" t="str">
            <v>SM18 - PORVENIR</v>
          </cell>
        </row>
        <row r="609">
          <cell r="C609" t="str">
            <v>SM19 - EL_ATICO</v>
          </cell>
        </row>
        <row r="610">
          <cell r="C610" t="str">
            <v>SM1A - VEREDITA</v>
          </cell>
        </row>
        <row r="611">
          <cell r="C611" t="str">
            <v>SM1B - TERREROS</v>
          </cell>
        </row>
        <row r="612">
          <cell r="C612" t="str">
            <v>SM1C - POLICARPA</v>
          </cell>
        </row>
        <row r="613">
          <cell r="C613" t="str">
            <v>SM21 - RIVELINO</v>
          </cell>
        </row>
        <row r="614">
          <cell r="C614" t="str">
            <v>SM22 - NARANJOS</v>
          </cell>
        </row>
        <row r="615">
          <cell r="C615" t="str">
            <v>SM23 - QUINTANARE</v>
          </cell>
        </row>
        <row r="616">
          <cell r="C616" t="str">
            <v>SM24 - SUCRE</v>
          </cell>
        </row>
        <row r="617">
          <cell r="C617" t="str">
            <v>SM25 - UNISUR</v>
          </cell>
        </row>
        <row r="618">
          <cell r="C618" t="str">
            <v>SM26 - PIAMONTE</v>
          </cell>
        </row>
        <row r="619">
          <cell r="C619" t="str">
            <v>SM27 - CAZUCA</v>
          </cell>
        </row>
        <row r="620">
          <cell r="C620" t="str">
            <v>SM28 - QUESADA</v>
          </cell>
        </row>
        <row r="621">
          <cell r="C621" t="str">
            <v>SM29 - VOGUE</v>
          </cell>
        </row>
        <row r="622">
          <cell r="C622" t="str">
            <v>SM2A - HELIOS</v>
          </cell>
        </row>
        <row r="623">
          <cell r="C623" t="str">
            <v>SP11 - SN_AGUSTIN</v>
          </cell>
        </row>
        <row r="624">
          <cell r="C624" t="str">
            <v>SP12 - CAROLINA</v>
          </cell>
        </row>
        <row r="625">
          <cell r="C625" t="str">
            <v>SP21 - MARQUEZ</v>
          </cell>
        </row>
        <row r="626">
          <cell r="C626" t="str">
            <v>SQ11 - C_NAUTICO</v>
          </cell>
        </row>
        <row r="627">
          <cell r="C627" t="str">
            <v>SQ11R - GACHANCIPA</v>
          </cell>
        </row>
        <row r="628">
          <cell r="C628" t="str">
            <v>SQ12R - VILLAPINZO</v>
          </cell>
        </row>
        <row r="629">
          <cell r="C629" t="str">
            <v>SQ13R - TOMINE</v>
          </cell>
        </row>
        <row r="630">
          <cell r="C630" t="str">
            <v>SR11 - CACERIO</v>
          </cell>
        </row>
        <row r="631">
          <cell r="C631" t="str">
            <v>SR12 - BETANIA</v>
          </cell>
        </row>
        <row r="632">
          <cell r="C632" t="str">
            <v>SR13 - NAZARET</v>
          </cell>
        </row>
        <row r="633">
          <cell r="C633" t="str">
            <v>SS11D - ESPIGAS</v>
          </cell>
        </row>
        <row r="634">
          <cell r="C634" t="str">
            <v>SS12D - PALMIRA</v>
          </cell>
        </row>
        <row r="635">
          <cell r="C635" t="str">
            <v>SS21D - CACICAZGO</v>
          </cell>
        </row>
        <row r="636">
          <cell r="C636" t="str">
            <v>ST11 - SALTOCADEN</v>
          </cell>
        </row>
        <row r="637">
          <cell r="C637" t="str">
            <v>ST12 - TEQUENDAMA</v>
          </cell>
        </row>
        <row r="638">
          <cell r="C638" t="str">
            <v>ST13 - LAGUNETA</v>
          </cell>
        </row>
        <row r="639">
          <cell r="C639" t="str">
            <v>SU11 - MAZUREN</v>
          </cell>
        </row>
        <row r="640">
          <cell r="C640" t="str">
            <v>SU12 - PROVENZA</v>
          </cell>
        </row>
        <row r="641">
          <cell r="C641" t="str">
            <v>SU13 - BOSTON</v>
          </cell>
        </row>
        <row r="642">
          <cell r="C642" t="str">
            <v>SU14 - MIRANDELA</v>
          </cell>
        </row>
        <row r="643">
          <cell r="C643" t="str">
            <v>SU15 - PORTALES</v>
          </cell>
        </row>
        <row r="644">
          <cell r="C644" t="str">
            <v>SU16 - LINCOLN</v>
          </cell>
        </row>
        <row r="645">
          <cell r="C645" t="str">
            <v>SU17 - CALLE_170</v>
          </cell>
        </row>
        <row r="646">
          <cell r="C646" t="str">
            <v>SU18 - VL_MAGDALA</v>
          </cell>
        </row>
        <row r="647">
          <cell r="C647" t="str">
            <v>SU21 - LA_CAMPINA</v>
          </cell>
        </row>
        <row r="648">
          <cell r="C648" t="str">
            <v>SU22 - BACATA</v>
          </cell>
        </row>
        <row r="649">
          <cell r="C649" t="str">
            <v>SU23 - STA_MONICA</v>
          </cell>
        </row>
        <row r="650">
          <cell r="C650" t="str">
            <v>SU24 - CAMPANELA</v>
          </cell>
        </row>
        <row r="651">
          <cell r="C651" t="str">
            <v>SU25 - PARCELACIO</v>
          </cell>
        </row>
        <row r="652">
          <cell r="C652" t="str">
            <v>SU26 - J_N_CORPAS</v>
          </cell>
        </row>
        <row r="653">
          <cell r="C653" t="str">
            <v>SU27 - VL_PRADO</v>
          </cell>
        </row>
        <row r="654">
          <cell r="C654" t="str">
            <v>SU28 - SN_CIPRIAN</v>
          </cell>
        </row>
        <row r="655">
          <cell r="C655" t="str">
            <v>SY11D - CAMANCHA</v>
          </cell>
        </row>
        <row r="656">
          <cell r="C656" t="str">
            <v>SY12D - PINIPAY</v>
          </cell>
        </row>
        <row r="657">
          <cell r="C657" t="str">
            <v>SY13D - PARAMOALTO</v>
          </cell>
        </row>
        <row r="658">
          <cell r="C658" t="str">
            <v>TB11 - COSTA_AZUL</v>
          </cell>
        </row>
        <row r="659">
          <cell r="C659" t="str">
            <v>TB12 - VL_MARIA</v>
          </cell>
        </row>
        <row r="660">
          <cell r="C660" t="str">
            <v>TB13 - URB_LAROSA</v>
          </cell>
        </row>
        <row r="661">
          <cell r="C661" t="str">
            <v>TB14 - RINCON</v>
          </cell>
        </row>
        <row r="662">
          <cell r="C662" t="str">
            <v>TB15 - SANTA_INES</v>
          </cell>
        </row>
        <row r="663">
          <cell r="C663" t="str">
            <v>TB16 - BQE_SUBA</v>
          </cell>
        </row>
        <row r="664">
          <cell r="C664" t="str">
            <v>TB17 - LOCAL_TB17</v>
          </cell>
        </row>
        <row r="665">
          <cell r="C665" t="str">
            <v>TB18 - LINDARAJA</v>
          </cell>
        </row>
        <row r="666">
          <cell r="C666" t="str">
            <v>TB21 - PORTAL</v>
          </cell>
        </row>
        <row r="667">
          <cell r="C667" t="str">
            <v>TB22 - RUBI_NORTE</v>
          </cell>
        </row>
        <row r="668">
          <cell r="C668" t="str">
            <v>TB23 - NVA_TIBABU</v>
          </cell>
        </row>
        <row r="669">
          <cell r="C669" t="str">
            <v>TB24 - JAPON</v>
          </cell>
        </row>
        <row r="670">
          <cell r="C670" t="str">
            <v>TB25 - TOSCANA</v>
          </cell>
        </row>
        <row r="671">
          <cell r="C671" t="str">
            <v>TB26 - BERLIN</v>
          </cell>
        </row>
        <row r="672">
          <cell r="C672" t="str">
            <v>TB27 - ALCAPARROS</v>
          </cell>
        </row>
        <row r="673">
          <cell r="C673" t="str">
            <v>TB28 - PIEDRA_VER</v>
          </cell>
        </row>
        <row r="674">
          <cell r="C674" t="str">
            <v>TB31 - J_AMARILLO</v>
          </cell>
        </row>
        <row r="675">
          <cell r="C675" t="str">
            <v>TB32 - LA_GAITANA</v>
          </cell>
        </row>
        <row r="676">
          <cell r="C676" t="str">
            <v>TB33 - MANUELITA</v>
          </cell>
        </row>
        <row r="677">
          <cell r="C677" t="str">
            <v>TB34 - PUERTO_SOL</v>
          </cell>
        </row>
        <row r="678">
          <cell r="C678" t="str">
            <v>TB35 - BOCHALEMA</v>
          </cell>
        </row>
        <row r="679">
          <cell r="C679" t="str">
            <v>TB36 - LAS_FLORES</v>
          </cell>
        </row>
        <row r="680">
          <cell r="C680" t="str">
            <v>TB37 - CTRO_SUBA</v>
          </cell>
        </row>
        <row r="681">
          <cell r="C681" t="str">
            <v>TB38 - ALMENDROS</v>
          </cell>
        </row>
        <row r="682">
          <cell r="C682" t="str">
            <v>TC11 - LA_FUENTE</v>
          </cell>
        </row>
        <row r="683">
          <cell r="C683" t="str">
            <v>TC21 - MANZANOS</v>
          </cell>
        </row>
        <row r="684">
          <cell r="C684" t="str">
            <v>TC22 - VERGANZO</v>
          </cell>
        </row>
        <row r="685">
          <cell r="C685" t="str">
            <v>TE11 - SINAI</v>
          </cell>
        </row>
        <row r="686">
          <cell r="C686" t="str">
            <v>TE12 - AYACUCHO</v>
          </cell>
        </row>
        <row r="687">
          <cell r="C687" t="str">
            <v>TE13 - KENNEDY</v>
          </cell>
        </row>
        <row r="688">
          <cell r="C688" t="str">
            <v>TE14 - BRASIL</v>
          </cell>
        </row>
        <row r="689">
          <cell r="C689" t="str">
            <v>TE15 - BANDERAS</v>
          </cell>
        </row>
        <row r="690">
          <cell r="C690" t="str">
            <v>TE16 - HORIZONTE</v>
          </cell>
        </row>
        <row r="691">
          <cell r="C691" t="str">
            <v>TE17 - PTE_CALDAS</v>
          </cell>
        </row>
        <row r="692">
          <cell r="C692" t="str">
            <v>TE18 - CORABASTOS</v>
          </cell>
        </row>
        <row r="693">
          <cell r="C693" t="str">
            <v>TE21 - LLANO_GRAN</v>
          </cell>
        </row>
        <row r="694">
          <cell r="C694" t="str">
            <v>TE22 - ETB_BC</v>
          </cell>
        </row>
        <row r="695">
          <cell r="C695" t="str">
            <v>TE23 - DIONISIO</v>
          </cell>
        </row>
        <row r="696">
          <cell r="C696" t="str">
            <v>TE24 - MARIA_PAZ</v>
          </cell>
        </row>
        <row r="697">
          <cell r="C697" t="str">
            <v>TE25 - ESCOCIA</v>
          </cell>
        </row>
        <row r="698">
          <cell r="C698" t="str">
            <v>TE26 - EM_MARIANA</v>
          </cell>
        </row>
        <row r="699">
          <cell r="C699" t="str">
            <v>TE27 - HIPODROMO</v>
          </cell>
        </row>
        <row r="700">
          <cell r="C700" t="str">
            <v>TE28 - CHICALA</v>
          </cell>
        </row>
        <row r="701">
          <cell r="C701" t="str">
            <v>TE31 - PROVIVIEND</v>
          </cell>
        </row>
        <row r="702">
          <cell r="C702" t="str">
            <v>TE32 - AV_BOYACA</v>
          </cell>
        </row>
        <row r="703">
          <cell r="C703" t="str">
            <v>TE33 - TINTALA</v>
          </cell>
        </row>
        <row r="704">
          <cell r="C704" t="str">
            <v>TE34 - MANDALAY</v>
          </cell>
        </row>
        <row r="705">
          <cell r="C705" t="str">
            <v>TE35 - CASTILLA</v>
          </cell>
        </row>
        <row r="706">
          <cell r="C706" t="str">
            <v>TE36 - 2_AVENIDAS</v>
          </cell>
        </row>
        <row r="707">
          <cell r="C707" t="str">
            <v>TE37 - ANDALUCIA</v>
          </cell>
        </row>
        <row r="708">
          <cell r="C708" t="str">
            <v>TE38 - AV_1_MAYO</v>
          </cell>
        </row>
        <row r="709">
          <cell r="C709" t="str">
            <v>TE41 - PQE_TINTAL</v>
          </cell>
        </row>
        <row r="710">
          <cell r="C710" t="str">
            <v>TE42 - PTO_BONITO</v>
          </cell>
        </row>
        <row r="711">
          <cell r="C711" t="str">
            <v>TE43 - PANTANOS</v>
          </cell>
        </row>
        <row r="712">
          <cell r="C712" t="str">
            <v>TE44 - ALTAMAR</v>
          </cell>
        </row>
        <row r="713">
          <cell r="C713" t="str">
            <v>TI11 - BARBARA</v>
          </cell>
        </row>
        <row r="714">
          <cell r="C714" t="str">
            <v>TI21 - VIRGINIA</v>
          </cell>
        </row>
        <row r="715">
          <cell r="C715" t="str">
            <v>TI22 - TERMALES</v>
          </cell>
        </row>
        <row r="716">
          <cell r="C716" t="str">
            <v>TJ11R - BIMBO</v>
          </cell>
        </row>
        <row r="717">
          <cell r="C717" t="str">
            <v>TJ12R - LAMINADOS</v>
          </cell>
        </row>
        <row r="718">
          <cell r="C718" t="str">
            <v>TJ21R - CARRASQUIL</v>
          </cell>
        </row>
        <row r="719">
          <cell r="C719" t="str">
            <v>TJ22R - VALVANERA</v>
          </cell>
        </row>
        <row r="720">
          <cell r="C720" t="str">
            <v>TN12 - CHACAL</v>
          </cell>
        </row>
        <row r="721">
          <cell r="C721" t="str">
            <v>TN21 - CHINCE</v>
          </cell>
        </row>
        <row r="722">
          <cell r="C722" t="str">
            <v>TN22 - ESTANCO</v>
          </cell>
        </row>
        <row r="723">
          <cell r="C723" t="str">
            <v>TO11 - ARRAYANES</v>
          </cell>
        </row>
        <row r="724">
          <cell r="C724" t="str">
            <v>TO12 - GUAYMARAL</v>
          </cell>
        </row>
        <row r="725">
          <cell r="C725" t="str">
            <v>TO13 - MARANTA</v>
          </cell>
        </row>
        <row r="726">
          <cell r="C726" t="str">
            <v>TO14 - VERBENAL</v>
          </cell>
        </row>
        <row r="727">
          <cell r="C727" t="str">
            <v>TO15 - AMER_PIPE</v>
          </cell>
        </row>
        <row r="728">
          <cell r="C728" t="str">
            <v>TO16 - EL_GUAVIO</v>
          </cell>
        </row>
        <row r="729">
          <cell r="C729" t="str">
            <v>TO17 - S_BOLIVAR</v>
          </cell>
        </row>
        <row r="730">
          <cell r="C730" t="str">
            <v>TO18 - HATOGRANDE</v>
          </cell>
        </row>
        <row r="731">
          <cell r="C731" t="str">
            <v>TO21 - JORDAN</v>
          </cell>
        </row>
        <row r="732">
          <cell r="C732" t="str">
            <v>TO22 - BIMA</v>
          </cell>
        </row>
        <row r="733">
          <cell r="C733" t="str">
            <v>TO23 - SONORA</v>
          </cell>
        </row>
        <row r="734">
          <cell r="C734" t="str">
            <v>TO24 - CAOBOS</v>
          </cell>
        </row>
        <row r="735">
          <cell r="C735" t="str">
            <v>TO25 - CAPRI</v>
          </cell>
        </row>
        <row r="736">
          <cell r="C736" t="str">
            <v>TO26 - BELMIRA</v>
          </cell>
        </row>
        <row r="737">
          <cell r="C737" t="str">
            <v>TO27 - TEJARES</v>
          </cell>
        </row>
        <row r="738">
          <cell r="C738" t="str">
            <v>TO28 - MAICAO_ETB</v>
          </cell>
        </row>
        <row r="739">
          <cell r="C739" t="str">
            <v>TR11D - NARANJAL</v>
          </cell>
        </row>
        <row r="740">
          <cell r="C740" t="str">
            <v>TR12D - TERRAZAS</v>
          </cell>
        </row>
        <row r="741">
          <cell r="C741" t="str">
            <v>TS11D - MINERO</v>
          </cell>
        </row>
        <row r="742">
          <cell r="C742" t="str">
            <v>TS12D - NEUSA</v>
          </cell>
        </row>
        <row r="743">
          <cell r="C743" t="str">
            <v>TS13D - PEDREGAL</v>
          </cell>
        </row>
        <row r="744">
          <cell r="C744" t="str">
            <v>TU11 - INEM</v>
          </cell>
        </row>
        <row r="745">
          <cell r="C745" t="str">
            <v>TU12 - CIU_BOLIVA</v>
          </cell>
        </row>
        <row r="746">
          <cell r="C746" t="str">
            <v>TU13 - NVO_LUCERO</v>
          </cell>
        </row>
        <row r="747">
          <cell r="C747" t="str">
            <v>TU14 - MARANDU</v>
          </cell>
        </row>
        <row r="748">
          <cell r="C748" t="str">
            <v>TU15 - SAN_BENITO</v>
          </cell>
        </row>
        <row r="749">
          <cell r="C749" t="str">
            <v>TU16 - MARISCAL</v>
          </cell>
        </row>
        <row r="750">
          <cell r="C750" t="str">
            <v>TU17 - ONTARIO</v>
          </cell>
        </row>
        <row r="751">
          <cell r="C751" t="str">
            <v>TU18 - MEISSEN</v>
          </cell>
        </row>
        <row r="752">
          <cell r="C752" t="str">
            <v>TU19 - JALISCO</v>
          </cell>
        </row>
        <row r="753">
          <cell r="C753" t="str">
            <v>TU1A - JERUSALEN</v>
          </cell>
        </row>
        <row r="754">
          <cell r="C754" t="str">
            <v>TU22 - OKAL_MUZU</v>
          </cell>
        </row>
        <row r="755">
          <cell r="C755" t="str">
            <v>TU23 - JJ_RONDON</v>
          </cell>
        </row>
        <row r="756">
          <cell r="C756" t="str">
            <v>TU24 - LOCAL_ETB</v>
          </cell>
        </row>
        <row r="757">
          <cell r="C757" t="str">
            <v>TU25 - ARBORIZADO</v>
          </cell>
        </row>
        <row r="758">
          <cell r="C758" t="str">
            <v>TU26 - ATLANTA</v>
          </cell>
        </row>
        <row r="759">
          <cell r="C759" t="str">
            <v>TU27 - GUIPARMA</v>
          </cell>
        </row>
        <row r="760">
          <cell r="C760" t="str">
            <v>TU28 - FRANCISCO</v>
          </cell>
        </row>
        <row r="761">
          <cell r="C761" t="str">
            <v>TU29 - J_PABLO_II</v>
          </cell>
        </row>
        <row r="762">
          <cell r="C762" t="str">
            <v>TU2A - CROYDON</v>
          </cell>
        </row>
        <row r="763">
          <cell r="C763" t="str">
            <v>TZ12R - TERMOZIAUX</v>
          </cell>
        </row>
        <row r="764">
          <cell r="C764" t="str">
            <v>TZ13R - TERMOTIBIT</v>
          </cell>
        </row>
        <row r="765">
          <cell r="C765" t="str">
            <v>TZ14R - MALTERIAS</v>
          </cell>
        </row>
        <row r="766">
          <cell r="C766" t="str">
            <v>TZ15R - CANAVITA</v>
          </cell>
        </row>
        <row r="767">
          <cell r="C767" t="str">
            <v>TZ16R - RURALES</v>
          </cell>
        </row>
        <row r="768">
          <cell r="C768" t="str">
            <v>UB11D - UBATE_LCAL</v>
          </cell>
        </row>
        <row r="769">
          <cell r="C769" t="str">
            <v>UB11R - CAPELLANIA</v>
          </cell>
        </row>
        <row r="770">
          <cell r="C770" t="str">
            <v>UB12D - CARUPA</v>
          </cell>
        </row>
        <row r="771">
          <cell r="C771" t="str">
            <v>UB12R - ORIENTE</v>
          </cell>
        </row>
        <row r="772">
          <cell r="C772" t="str">
            <v>UB13D - CUCUNUBA</v>
          </cell>
        </row>
        <row r="773">
          <cell r="C773" t="str">
            <v>UB13R - TAUSA</v>
          </cell>
        </row>
        <row r="774">
          <cell r="C774" t="str">
            <v>UB14D - LENGUAZAQ</v>
          </cell>
        </row>
        <row r="775">
          <cell r="C775" t="str">
            <v>UB15D - SUTATAUSA</v>
          </cell>
        </row>
        <row r="776">
          <cell r="C776" t="str">
            <v>UB16D - FUQUENE</v>
          </cell>
        </row>
        <row r="777">
          <cell r="C777" t="str">
            <v>UL13D - UBALA</v>
          </cell>
        </row>
        <row r="778">
          <cell r="C778" t="str">
            <v>UL14D - TUNJA</v>
          </cell>
        </row>
        <row r="779">
          <cell r="C779" t="str">
            <v>UL15D - CASCADAS</v>
          </cell>
        </row>
        <row r="780">
          <cell r="C780" t="str">
            <v>UM11 - Libre</v>
          </cell>
        </row>
        <row r="781">
          <cell r="C781" t="str">
            <v>UM12 - LA_CABANA</v>
          </cell>
        </row>
        <row r="782">
          <cell r="C782" t="str">
            <v>UM13 - CHUNIZA</v>
          </cell>
        </row>
        <row r="783">
          <cell r="C783" t="str">
            <v>UM14 - PICOTA</v>
          </cell>
        </row>
        <row r="784">
          <cell r="C784" t="str">
            <v>UM15 - TESORO</v>
          </cell>
        </row>
        <row r="785">
          <cell r="C785" t="str">
            <v>UM16 - Libre</v>
          </cell>
        </row>
        <row r="786">
          <cell r="C786" t="str">
            <v>UM17 - SERRANIAS</v>
          </cell>
        </row>
        <row r="787">
          <cell r="C787" t="str">
            <v>UM18 - MARICHUELA</v>
          </cell>
        </row>
        <row r="788">
          <cell r="C788" t="str">
            <v>UM21 - VALLE</v>
          </cell>
        </row>
        <row r="789">
          <cell r="C789" t="str">
            <v>UM22 - LADRILLERA</v>
          </cell>
        </row>
        <row r="790">
          <cell r="C790" t="str">
            <v>UM23 - TIGUAQUE</v>
          </cell>
        </row>
        <row r="791">
          <cell r="C791" t="str">
            <v>UM24 - TENERIFE</v>
          </cell>
        </row>
        <row r="792">
          <cell r="C792" t="str">
            <v>UM25 - NACIONES_U</v>
          </cell>
        </row>
        <row r="793">
          <cell r="C793" t="str">
            <v>UM26 - MTE_BLANCO</v>
          </cell>
        </row>
        <row r="794">
          <cell r="C794" t="str">
            <v>UM27 - LUCERO</v>
          </cell>
        </row>
        <row r="795">
          <cell r="C795" t="str">
            <v>UM28 - ALFO_LOPEZ</v>
          </cell>
        </row>
        <row r="796">
          <cell r="C796" t="str">
            <v>UM31 - CIU_USME</v>
          </cell>
        </row>
        <row r="797">
          <cell r="C797" t="str">
            <v>UM32 - VENEZUELA</v>
          </cell>
        </row>
        <row r="798">
          <cell r="C798" t="str">
            <v>UM33 - PASQUILLA</v>
          </cell>
        </row>
        <row r="799">
          <cell r="C799" t="str">
            <v>UM34 - EL_UVAL</v>
          </cell>
        </row>
        <row r="800">
          <cell r="C800" t="str">
            <v>UM35 - BOQUERON</v>
          </cell>
        </row>
        <row r="801">
          <cell r="C801" t="str">
            <v>UM36 - VIVIENDAS</v>
          </cell>
        </row>
        <row r="802">
          <cell r="C802" t="str">
            <v>US11 - TUNEL</v>
          </cell>
        </row>
        <row r="803">
          <cell r="C803" t="str">
            <v>US12 - CANTON_NTE</v>
          </cell>
        </row>
        <row r="804">
          <cell r="C804" t="str">
            <v>US13 - TEATRO_PAT</v>
          </cell>
        </row>
        <row r="805">
          <cell r="C805" t="str">
            <v>US14 - FUNDACION</v>
          </cell>
        </row>
        <row r="806">
          <cell r="C806" t="str">
            <v>US15 - BATAN</v>
          </cell>
        </row>
        <row r="807">
          <cell r="C807" t="str">
            <v>US16 - CALERA</v>
          </cell>
        </row>
        <row r="808">
          <cell r="C808" t="str">
            <v>US17 - WORL_TRADE</v>
          </cell>
        </row>
        <row r="809">
          <cell r="C809" t="str">
            <v>US18 - PATRICIO</v>
          </cell>
        </row>
        <row r="810">
          <cell r="C810" t="str">
            <v>US21 - REFUGIO</v>
          </cell>
        </row>
        <row r="811">
          <cell r="C811" t="str">
            <v>US22 - BELLASUIZA</v>
          </cell>
        </row>
        <row r="812">
          <cell r="C812" t="str">
            <v>US23 - CALLE_117</v>
          </cell>
        </row>
        <row r="813">
          <cell r="C813" t="str">
            <v>US24 - CARRETERA</v>
          </cell>
        </row>
        <row r="814">
          <cell r="C814" t="str">
            <v>US25 - BARCELONA</v>
          </cell>
        </row>
        <row r="815">
          <cell r="C815" t="str">
            <v>US26 - PEPESIERRA</v>
          </cell>
        </row>
        <row r="816">
          <cell r="C816" t="str">
            <v>US27 - POMONA</v>
          </cell>
        </row>
        <row r="817">
          <cell r="C817" t="str">
            <v>US28 - MOLINOS</v>
          </cell>
        </row>
        <row r="818">
          <cell r="C818" t="str">
            <v>US31 - CALLE_98</v>
          </cell>
        </row>
        <row r="819">
          <cell r="C819" t="str">
            <v>US32 - ST_BEATRIZ</v>
          </cell>
        </row>
        <row r="820">
          <cell r="C820" t="str">
            <v>US33 - BQE_MEDINA</v>
          </cell>
        </row>
        <row r="821">
          <cell r="C821" t="str">
            <v>US34 - LACAROLINA</v>
          </cell>
        </row>
        <row r="822">
          <cell r="C822" t="str">
            <v>VA11D - SN_ANTONIO</v>
          </cell>
        </row>
        <row r="823">
          <cell r="C823" t="str">
            <v>VA12D - EL_TRIUNFO</v>
          </cell>
        </row>
        <row r="824">
          <cell r="C824" t="str">
            <v>VA13D - VIOTA</v>
          </cell>
        </row>
        <row r="825">
          <cell r="C825" t="str">
            <v>VC11D - JAVA</v>
          </cell>
        </row>
        <row r="826">
          <cell r="C826" t="str">
            <v>VC12D - LAVICTORIA</v>
          </cell>
        </row>
        <row r="827">
          <cell r="C827" t="str">
            <v>VC21D - EL_PIN</v>
          </cell>
        </row>
        <row r="828">
          <cell r="C828" t="str">
            <v>VE11 - DERSA</v>
          </cell>
        </row>
        <row r="829">
          <cell r="C829" t="str">
            <v>VE12 - STA_ISABEL</v>
          </cell>
        </row>
        <row r="830">
          <cell r="C830" t="str">
            <v>VE13 - BC_VE_1</v>
          </cell>
        </row>
        <row r="831">
          <cell r="C831" t="str">
            <v>VE14 - GRASCO</v>
          </cell>
        </row>
        <row r="832">
          <cell r="C832" t="str">
            <v>VE15 - TEJAR</v>
          </cell>
        </row>
        <row r="833">
          <cell r="C833" t="str">
            <v>VE16 - MILENTA</v>
          </cell>
        </row>
        <row r="834">
          <cell r="C834" t="str">
            <v>VE17 - COLORTEX</v>
          </cell>
        </row>
        <row r="835">
          <cell r="C835" t="str">
            <v>VE18 - TIBANA</v>
          </cell>
        </row>
        <row r="836">
          <cell r="C836" t="str">
            <v>VE21 - BC_VE_2</v>
          </cell>
        </row>
        <row r="837">
          <cell r="C837" t="str">
            <v>VE22 - VILLA_INES</v>
          </cell>
        </row>
        <row r="838">
          <cell r="C838" t="str">
            <v>VE23 - CAMELIA</v>
          </cell>
        </row>
        <row r="839">
          <cell r="C839" t="str">
            <v>VE24 - METALES</v>
          </cell>
        </row>
        <row r="840">
          <cell r="C840" t="str">
            <v>VE25 - AVENIDA_3</v>
          </cell>
        </row>
        <row r="841">
          <cell r="C841" t="str">
            <v>VE26 - CANALINDUS</v>
          </cell>
        </row>
        <row r="842">
          <cell r="C842" t="str">
            <v>VE27 - COMUNEROS</v>
          </cell>
        </row>
        <row r="843">
          <cell r="C843" t="str">
            <v>VE28 - ACEITALES</v>
          </cell>
        </row>
        <row r="844">
          <cell r="C844" t="str">
            <v>VE31 - PRIMAVERA</v>
          </cell>
        </row>
        <row r="845">
          <cell r="C845" t="str">
            <v>VE32 - ST_MATILDE</v>
          </cell>
        </row>
        <row r="846">
          <cell r="C846" t="str">
            <v>VE33 - BQE_COMUN</v>
          </cell>
        </row>
        <row r="847">
          <cell r="C847" t="str">
            <v>VE34 - OBRAS_ETB</v>
          </cell>
        </row>
        <row r="848">
          <cell r="C848" t="str">
            <v>VE35 - GALAN</v>
          </cell>
        </row>
        <row r="849">
          <cell r="C849" t="str">
            <v>VE36 - SECRESALUD</v>
          </cell>
        </row>
        <row r="850">
          <cell r="C850" t="str">
            <v>VG11D - PASUNCHA</v>
          </cell>
        </row>
        <row r="851">
          <cell r="C851" t="str">
            <v>VG12D - PAIME</v>
          </cell>
        </row>
        <row r="852">
          <cell r="C852" t="str">
            <v>VG13D - CAMPAMENTO</v>
          </cell>
        </row>
        <row r="853">
          <cell r="C853" t="str">
            <v>VI11 - Libre</v>
          </cell>
        </row>
        <row r="854">
          <cell r="C854" t="str">
            <v>VI11R - USME</v>
          </cell>
        </row>
        <row r="855">
          <cell r="C855" t="str">
            <v>VI12 - EL_PARAISO</v>
          </cell>
        </row>
        <row r="856">
          <cell r="C856" t="str">
            <v>VI12R - ACUEDUCTO</v>
          </cell>
        </row>
        <row r="857">
          <cell r="C857" t="str">
            <v>VI13 - STA_MARTA</v>
          </cell>
        </row>
        <row r="858">
          <cell r="C858" t="str">
            <v>VI14 - EL_MIRADOR</v>
          </cell>
        </row>
        <row r="859">
          <cell r="C859" t="str">
            <v>VI15 - DANUBIO</v>
          </cell>
        </row>
        <row r="860">
          <cell r="C860" t="str">
            <v>VI16 - ST_LIBRADA</v>
          </cell>
        </row>
        <row r="861">
          <cell r="C861" t="str">
            <v>VI17 - ACUEDUC_11</v>
          </cell>
        </row>
        <row r="862">
          <cell r="C862" t="str">
            <v>VI18 - MARRUECOS</v>
          </cell>
        </row>
        <row r="863">
          <cell r="C863" t="str">
            <v>VI21 - ATENAS</v>
          </cell>
        </row>
        <row r="864">
          <cell r="C864" t="str">
            <v>VI22 - MERCEDES</v>
          </cell>
        </row>
        <row r="865">
          <cell r="C865" t="str">
            <v>VI23 - D_TURBAY</v>
          </cell>
        </row>
        <row r="866">
          <cell r="C866" t="str">
            <v>VI24 - SANTA_RITA</v>
          </cell>
        </row>
        <row r="867">
          <cell r="C867" t="str">
            <v>VI25 - SIDEL</v>
          </cell>
        </row>
        <row r="868">
          <cell r="C868" t="str">
            <v>VI26 - COLUMNAS</v>
          </cell>
        </row>
        <row r="869">
          <cell r="C869" t="str">
            <v>VI27 - EL_ZUQUE</v>
          </cell>
        </row>
        <row r="870">
          <cell r="C870" t="str">
            <v>VI28 - LOS_ALPES</v>
          </cell>
        </row>
        <row r="871">
          <cell r="C871" t="str">
            <v>VI31 - MALVINAS</v>
          </cell>
        </row>
        <row r="872">
          <cell r="C872" t="str">
            <v>VI33 - FISCALA</v>
          </cell>
        </row>
        <row r="873">
          <cell r="C873" t="str">
            <v>VI34 - REP_CANADA</v>
          </cell>
        </row>
        <row r="874">
          <cell r="C874" t="str">
            <v>VI35 - JUAN_REY</v>
          </cell>
        </row>
        <row r="875">
          <cell r="C875" t="str">
            <v>VI36 - MOLINO_SUR</v>
          </cell>
        </row>
        <row r="876">
          <cell r="C876" t="str">
            <v>VI37 - GUACAMAYAS</v>
          </cell>
        </row>
        <row r="877">
          <cell r="C877" t="str">
            <v>VN11D - Vian¡</v>
          </cell>
        </row>
        <row r="878">
          <cell r="C878" t="str">
            <v>VN12D - LA_SIERRA</v>
          </cell>
        </row>
        <row r="879">
          <cell r="C879" t="str">
            <v>VN13D - CAMBAO</v>
          </cell>
        </row>
        <row r="880">
          <cell r="C880" t="str">
            <v>VP11D - HOSPITAL</v>
          </cell>
        </row>
        <row r="881">
          <cell r="C881" t="str">
            <v>VP12D - GUANGUITA</v>
          </cell>
        </row>
        <row r="882">
          <cell r="C882" t="str">
            <v>VP13D - SAN_PEDRO</v>
          </cell>
        </row>
        <row r="883">
          <cell r="C883" t="str">
            <v>VT11R - LA_PALMA</v>
          </cell>
        </row>
        <row r="884">
          <cell r="C884" t="str">
            <v>VT12R - VILLEPETRO</v>
          </cell>
        </row>
        <row r="885">
          <cell r="C885" t="str">
            <v>VT21R - ALBAN</v>
          </cell>
        </row>
        <row r="886">
          <cell r="C886" t="str">
            <v>VT22R - VILLETA</v>
          </cell>
        </row>
        <row r="887">
          <cell r="C887" t="str">
            <v>ZP12D - SAN_JORGE</v>
          </cell>
        </row>
        <row r="888">
          <cell r="C888" t="str">
            <v>ZP13D - PARAMO</v>
          </cell>
        </row>
        <row r="889">
          <cell r="C889" t="str">
            <v>ZP14D - CENTRO</v>
          </cell>
        </row>
        <row r="890">
          <cell r="C890" t="str">
            <v>ZP17D - SAN_PABLO</v>
          </cell>
        </row>
        <row r="891">
          <cell r="C891" t="str">
            <v>ZP18D - LOCAL_ZP18</v>
          </cell>
        </row>
      </sheetData>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sheetData sheetId="22"/>
      <sheetData sheetId="23"/>
      <sheetData sheetId="24"/>
      <sheetData sheetId="25"/>
      <sheetData sheetId="26"/>
      <sheetData sheetId="27" refreshError="1"/>
      <sheetData sheetId="28"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sta de actividades Zona 1 "/>
      <sheetName val="Cuadro Comparativo "/>
      <sheetName val="Presupuesto"/>
      <sheetName val="A.P.U"/>
      <sheetName val="Insumos"/>
      <sheetName val="Cuadrillas"/>
      <sheetName val="Hoja1"/>
    </sheetNames>
    <sheetDataSet>
      <sheetData sheetId="0" refreshError="1"/>
      <sheetData sheetId="1" refreshError="1"/>
      <sheetData sheetId="2" refreshError="1"/>
      <sheetData sheetId="3" refreshError="1"/>
      <sheetData sheetId="4" refreshError="1">
        <row r="4">
          <cell r="A4" t="str">
            <v>A</v>
          </cell>
        </row>
        <row r="1813">
          <cell r="B1813" t="str">
            <v>ANDES</v>
          </cell>
        </row>
        <row r="1814">
          <cell r="B1814" t="str">
            <v>APIAY</v>
          </cell>
        </row>
        <row r="1815">
          <cell r="B1815" t="str">
            <v>ARAUCA</v>
          </cell>
        </row>
        <row r="1816">
          <cell r="B1816" t="str">
            <v>ARMENIA</v>
          </cell>
        </row>
        <row r="1817">
          <cell r="B1817" t="str">
            <v>BARANCABERMEGA</v>
          </cell>
        </row>
        <row r="1818">
          <cell r="B1818" t="str">
            <v>BARRANQUILLA</v>
          </cell>
        </row>
        <row r="1819">
          <cell r="B1819" t="str">
            <v>BELLO</v>
          </cell>
        </row>
        <row r="1820">
          <cell r="B1820" t="str">
            <v>BOGOTA</v>
          </cell>
        </row>
        <row r="1821">
          <cell r="B1821" t="str">
            <v>BUCARAMANGA</v>
          </cell>
        </row>
        <row r="1822">
          <cell r="B1822" t="str">
            <v>BUENAVISTA</v>
          </cell>
        </row>
        <row r="1823">
          <cell r="B1823" t="str">
            <v>BUGA</v>
          </cell>
        </row>
        <row r="1824">
          <cell r="B1824" t="str">
            <v>CALAMAR</v>
          </cell>
        </row>
        <row r="1825">
          <cell r="B1825" t="str">
            <v>CALI</v>
          </cell>
        </row>
        <row r="1826">
          <cell r="B1826" t="str">
            <v>CAREPA</v>
          </cell>
        </row>
        <row r="1827">
          <cell r="B1827" t="str">
            <v>CARTAGO</v>
          </cell>
        </row>
        <row r="1828">
          <cell r="B1828" t="str">
            <v>CHAPARRAL</v>
          </cell>
        </row>
        <row r="1829">
          <cell r="B1829" t="str">
            <v>CHIQUINQUIRA</v>
          </cell>
        </row>
        <row r="1830">
          <cell r="B1830" t="str">
            <v>CIENAGA</v>
          </cell>
        </row>
        <row r="1831">
          <cell r="B1831" t="str">
            <v>CUCUTA</v>
          </cell>
        </row>
        <row r="1832">
          <cell r="B1832" t="str">
            <v>CUMARIO</v>
          </cell>
        </row>
        <row r="1833">
          <cell r="B1833" t="str">
            <v>DUITAMA</v>
          </cell>
        </row>
        <row r="1834">
          <cell r="B1834" t="str">
            <v>FLORENCIA</v>
          </cell>
        </row>
        <row r="1835">
          <cell r="B1835" t="str">
            <v>FUSAGASUGA</v>
          </cell>
        </row>
        <row r="1836">
          <cell r="B1836" t="str">
            <v>GARZON</v>
          </cell>
        </row>
        <row r="1837">
          <cell r="B1837" t="str">
            <v>GRANADA</v>
          </cell>
        </row>
        <row r="1838">
          <cell r="B1838" t="str">
            <v>HONDA</v>
          </cell>
        </row>
        <row r="1839">
          <cell r="B1839" t="str">
            <v>IBAGUE</v>
          </cell>
        </row>
        <row r="1840">
          <cell r="B1840" t="str">
            <v>IPIALES</v>
          </cell>
        </row>
        <row r="1841">
          <cell r="B1841" t="str">
            <v>LA PLATA</v>
          </cell>
        </row>
        <row r="1842">
          <cell r="B1842" t="str">
            <v>LARANDIA</v>
          </cell>
        </row>
        <row r="1843">
          <cell r="B1843" t="str">
            <v>LETICIA</v>
          </cell>
        </row>
        <row r="1844">
          <cell r="B1844" t="str">
            <v>LOS FARALLONES</v>
          </cell>
        </row>
        <row r="1845">
          <cell r="B1845" t="str">
            <v>MALAMBO</v>
          </cell>
        </row>
        <row r="1846">
          <cell r="B1846" t="str">
            <v>MANIZALES</v>
          </cell>
        </row>
        <row r="1847">
          <cell r="B1847" t="str">
            <v>MEDELLIN</v>
          </cell>
        </row>
        <row r="1848">
          <cell r="B1848" t="str">
            <v>MELGAR</v>
          </cell>
        </row>
        <row r="1849">
          <cell r="B1849" t="str">
            <v>MITU</v>
          </cell>
        </row>
        <row r="1850">
          <cell r="B1850" t="str">
            <v>MOCOA</v>
          </cell>
        </row>
        <row r="1851">
          <cell r="B1851" t="str">
            <v>MONTENEGRO</v>
          </cell>
        </row>
        <row r="1852">
          <cell r="B1852" t="str">
            <v>MONTERIA</v>
          </cell>
        </row>
        <row r="1853">
          <cell r="B1853" t="str">
            <v>NEIVA</v>
          </cell>
        </row>
        <row r="1854">
          <cell r="B1854" t="str">
            <v>OCAÑA</v>
          </cell>
        </row>
        <row r="1855">
          <cell r="B1855" t="str">
            <v>PALMIRA</v>
          </cell>
        </row>
        <row r="1856">
          <cell r="B1856" t="str">
            <v>PAMPLONA</v>
          </cell>
        </row>
        <row r="1857">
          <cell r="B1857" t="str">
            <v>PASTO</v>
          </cell>
        </row>
        <row r="1858">
          <cell r="B1858" t="str">
            <v>PELAYA</v>
          </cell>
        </row>
        <row r="1859">
          <cell r="B1859" t="str">
            <v>PEREIRA</v>
          </cell>
        </row>
        <row r="1860">
          <cell r="B1860" t="str">
            <v>PITALITO</v>
          </cell>
        </row>
        <row r="1861">
          <cell r="B1861" t="str">
            <v>POPAYAN</v>
          </cell>
        </row>
        <row r="1862">
          <cell r="B1862" t="str">
            <v>PUERTO ASIS</v>
          </cell>
        </row>
        <row r="1863">
          <cell r="B1863" t="str">
            <v>PUERTO BERRIO</v>
          </cell>
        </row>
        <row r="1864">
          <cell r="B1864" t="str">
            <v>PUERTO CARREÑO</v>
          </cell>
        </row>
        <row r="1865">
          <cell r="B1865" t="str">
            <v>PUERTO INIRIDA</v>
          </cell>
        </row>
        <row r="1866">
          <cell r="B1866" t="str">
            <v>PUERTO RICO</v>
          </cell>
        </row>
        <row r="1867">
          <cell r="B1867" t="str">
            <v>QUIBDO</v>
          </cell>
        </row>
        <row r="1868">
          <cell r="B1868" t="str">
            <v>RIOHACHA</v>
          </cell>
        </row>
        <row r="1869">
          <cell r="B1869" t="str">
            <v>RIONEGRO</v>
          </cell>
        </row>
        <row r="1870">
          <cell r="B1870" t="str">
            <v>SAMORE</v>
          </cell>
        </row>
        <row r="1871">
          <cell r="B1871" t="str">
            <v>SAN JOSE DEL GUAVIARE</v>
          </cell>
        </row>
        <row r="1872">
          <cell r="B1872" t="str">
            <v>SAN PEDRO DE URABA</v>
          </cell>
        </row>
        <row r="1873">
          <cell r="B1873" t="str">
            <v>SAN RAFAEL</v>
          </cell>
        </row>
        <row r="1874">
          <cell r="B1874" t="str">
            <v>SAN VICENTE CHUCURRI</v>
          </cell>
        </row>
        <row r="1875">
          <cell r="B1875" t="str">
            <v>SAN VICENTE DEL CAGUAN</v>
          </cell>
        </row>
        <row r="1876">
          <cell r="B1876" t="str">
            <v>SANTA MARTA</v>
          </cell>
        </row>
        <row r="1877">
          <cell r="B1877" t="str">
            <v>SARAVENA</v>
          </cell>
        </row>
        <row r="1878">
          <cell r="B1878" t="str">
            <v>SOCORRO</v>
          </cell>
        </row>
        <row r="1879">
          <cell r="B1879" t="str">
            <v>SOGAMOSO</v>
          </cell>
        </row>
        <row r="1880">
          <cell r="B1880" t="str">
            <v>SUMAPAZ</v>
          </cell>
        </row>
        <row r="1881">
          <cell r="B1881" t="str">
            <v>TAME</v>
          </cell>
        </row>
        <row r="1882">
          <cell r="B1882" t="str">
            <v>TAURAMENA</v>
          </cell>
        </row>
        <row r="1883">
          <cell r="B1883" t="str">
            <v>TIBU</v>
          </cell>
        </row>
        <row r="1884">
          <cell r="B1884" t="str">
            <v>TUNJA</v>
          </cell>
        </row>
        <row r="1885">
          <cell r="B1885" t="str">
            <v>UBALA</v>
          </cell>
        </row>
        <row r="1886">
          <cell r="B1886" t="str">
            <v>VALLEDUPAR</v>
          </cell>
        </row>
        <row r="1887">
          <cell r="B1887" t="str">
            <v>VENECIA</v>
          </cell>
        </row>
        <row r="1888">
          <cell r="B1888" t="str">
            <v>VILLAVICENCIO</v>
          </cell>
        </row>
        <row r="1889">
          <cell r="B1889" t="str">
            <v>YOPAL</v>
          </cell>
        </row>
        <row r="1890">
          <cell r="B1890" t="str">
            <v>ZARAGOZA</v>
          </cell>
        </row>
      </sheetData>
      <sheetData sheetId="5" refreshError="1"/>
      <sheetData sheetId="6"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ecciones"/>
      <sheetName val="Datos básicos"/>
      <sheetName val="Banderas"/>
      <sheetName val="valor m2"/>
      <sheetName val="Norte"/>
      <sheetName val="Banderas (2)"/>
      <sheetName val="Banderas (3)"/>
      <sheetName val="codigos"/>
    </sheetNames>
    <sheetDataSet>
      <sheetData sheetId="0"/>
      <sheetData sheetId="1"/>
      <sheetData sheetId="2" refreshError="1">
        <row r="1">
          <cell r="A1" t="str">
            <v>Int1</v>
          </cell>
        </row>
        <row r="5">
          <cell r="A5">
            <v>1</v>
          </cell>
        </row>
        <row r="6">
          <cell r="A6" t="str">
            <v>G1</v>
          </cell>
        </row>
        <row r="7">
          <cell r="A7" t="str">
            <v>G1</v>
          </cell>
        </row>
        <row r="8">
          <cell r="A8">
            <v>2</v>
          </cell>
        </row>
        <row r="9">
          <cell r="A9" t="str">
            <v>G2</v>
          </cell>
        </row>
        <row r="10">
          <cell r="A10" t="str">
            <v>G2</v>
          </cell>
        </row>
        <row r="11">
          <cell r="A11" t="str">
            <v>G2</v>
          </cell>
        </row>
        <row r="12">
          <cell r="A12" t="str">
            <v>G2</v>
          </cell>
        </row>
        <row r="13">
          <cell r="A13">
            <v>3</v>
          </cell>
        </row>
        <row r="14">
          <cell r="A14" t="str">
            <v>G3</v>
          </cell>
        </row>
        <row r="15">
          <cell r="A15" t="str">
            <v>G3</v>
          </cell>
        </row>
        <row r="16">
          <cell r="A16" t="str">
            <v>G1</v>
          </cell>
        </row>
        <row r="17">
          <cell r="A17" t="str">
            <v>GG1</v>
          </cell>
        </row>
        <row r="18">
          <cell r="A18" t="str">
            <v>GG1</v>
          </cell>
        </row>
        <row r="19">
          <cell r="A19" t="str">
            <v>GG1</v>
          </cell>
        </row>
        <row r="20">
          <cell r="A20" t="str">
            <v>GG1</v>
          </cell>
        </row>
        <row r="21">
          <cell r="A21" t="str">
            <v>GG1</v>
          </cell>
        </row>
        <row r="22">
          <cell r="A22" t="str">
            <v>GG1</v>
          </cell>
        </row>
        <row r="23">
          <cell r="A23" t="str">
            <v>GG1</v>
          </cell>
        </row>
        <row r="24">
          <cell r="A24" t="str">
            <v>GG1</v>
          </cell>
        </row>
        <row r="25">
          <cell r="A25" t="str">
            <v>GG1</v>
          </cell>
        </row>
        <row r="26">
          <cell r="A26" t="str">
            <v>GG1</v>
          </cell>
        </row>
        <row r="27">
          <cell r="A27" t="str">
            <v>GG1</v>
          </cell>
        </row>
        <row r="28">
          <cell r="A28" t="str">
            <v>GG1</v>
          </cell>
        </row>
        <row r="29">
          <cell r="A29" t="str">
            <v>GG1</v>
          </cell>
        </row>
        <row r="30">
          <cell r="A30" t="str">
            <v>GG1</v>
          </cell>
        </row>
      </sheetData>
      <sheetData sheetId="3"/>
      <sheetData sheetId="4" refreshError="1"/>
      <sheetData sheetId="5" refreshError="1"/>
      <sheetData sheetId="6" refreshError="1"/>
      <sheetData sheetId="7"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PRESUPUESTO"/>
      <sheetName val="AIU"/>
      <sheetName val="APU-1301"/>
      <sheetName val="APU-1228"/>
      <sheetName val="APU-1227"/>
      <sheetName val="APU-1226"/>
      <sheetName val="APU-1225"/>
      <sheetName val="APU-1224"/>
      <sheetName val="APU-1223"/>
      <sheetName val="APU-1222"/>
      <sheetName val="APU-1221"/>
      <sheetName val="APU-1212"/>
      <sheetName val="APU-1211"/>
      <sheetName val="APU-1104"/>
      <sheetName val="APU-1103"/>
      <sheetName val="APU-1102"/>
      <sheetName val="APU-1101"/>
      <sheetName val="APU-10423"/>
      <sheetName val="APU-10422"/>
      <sheetName val="APU-10421"/>
      <sheetName val="APU-10420"/>
      <sheetName val="APU-10419"/>
      <sheetName val="APU-10418"/>
      <sheetName val="APU-10417"/>
      <sheetName val="APU-10416"/>
      <sheetName val="APU-10415"/>
      <sheetName val="APU-10414"/>
      <sheetName val="APU-10413"/>
      <sheetName val="APU-10412"/>
      <sheetName val="APU-10411"/>
      <sheetName val="APU-10410"/>
      <sheetName val="APU-1049"/>
      <sheetName val="APU-1048"/>
      <sheetName val="APU-1047"/>
      <sheetName val="APU-1046"/>
      <sheetName val="APU-1045"/>
      <sheetName val="APU-1044"/>
      <sheetName val="APU-1043"/>
      <sheetName val="APU-1042"/>
      <sheetName val="APU-1041"/>
      <sheetName val="APU-1032"/>
      <sheetName val="APU-1031"/>
      <sheetName val="APU-1022"/>
      <sheetName val="APU-1021"/>
      <sheetName val="APU-1012"/>
      <sheetName val="APU-1011"/>
      <sheetName val="APU-9910"/>
      <sheetName val="APU-999"/>
      <sheetName val="APU-998"/>
      <sheetName val="APU-997"/>
      <sheetName val="APU-996"/>
      <sheetName val="APU-995"/>
      <sheetName val="APU-994"/>
      <sheetName val="APU-993"/>
      <sheetName val="APU-992"/>
      <sheetName val="APU-991"/>
      <sheetName val="APU-985"/>
      <sheetName val="APU-984"/>
      <sheetName val="APU-983"/>
      <sheetName val="APU-982"/>
      <sheetName val="APU-981"/>
      <sheetName val="APU-972"/>
      <sheetName val="APU-971"/>
      <sheetName val="APU-962"/>
      <sheetName val="APU-961"/>
      <sheetName val="APU-952"/>
      <sheetName val="APU-951"/>
      <sheetName val="APU-946"/>
      <sheetName val="APU-945"/>
      <sheetName val="APU-944"/>
      <sheetName val="APU-943"/>
      <sheetName val="APU-942"/>
      <sheetName val="APU-941"/>
      <sheetName val="APU-936"/>
      <sheetName val="APU-935"/>
      <sheetName val="APU-934"/>
      <sheetName val="APU-933"/>
      <sheetName val="APU-932"/>
      <sheetName val="APU-931"/>
      <sheetName val="APU-926"/>
      <sheetName val="APU-925"/>
      <sheetName val="APU-924"/>
      <sheetName val="APU-923"/>
      <sheetName val="APU-922"/>
      <sheetName val="APU-921"/>
      <sheetName val="APU-914"/>
      <sheetName val="APU-913"/>
      <sheetName val="APU-912"/>
      <sheetName val="APU-911"/>
      <sheetName val="APU-853"/>
      <sheetName val="APU-852"/>
      <sheetName val="APU-851"/>
      <sheetName val="APU-841"/>
      <sheetName val="APU-839"/>
      <sheetName val="APU-838"/>
      <sheetName val="APU-837"/>
      <sheetName val="APU-836"/>
      <sheetName val="APU-835"/>
      <sheetName val="APU-834"/>
      <sheetName val="APU-833"/>
      <sheetName val="APU-832"/>
      <sheetName val="APU-831"/>
      <sheetName val="APU-824"/>
      <sheetName val="APU-823"/>
      <sheetName val="APU-822"/>
      <sheetName val="APU-821"/>
      <sheetName val="APU-812"/>
      <sheetName val="APU-811"/>
      <sheetName val="APU-707"/>
      <sheetName val="APU-706"/>
      <sheetName val="APU-705"/>
      <sheetName val="APU-704"/>
      <sheetName val="APU-703"/>
      <sheetName val="APU-702"/>
      <sheetName val="APU-701"/>
      <sheetName val="APU-609"/>
      <sheetName val="APU-608"/>
      <sheetName val="APU-607"/>
      <sheetName val="APU-606"/>
      <sheetName val="APU-605"/>
      <sheetName val="APU-604"/>
      <sheetName val="APU-603"/>
      <sheetName val="APU-602"/>
      <sheetName val="APU-601"/>
      <sheetName val="APU-507"/>
      <sheetName val="APU-506"/>
      <sheetName val="APU-505"/>
      <sheetName val="APU-504"/>
      <sheetName val="APU-503"/>
      <sheetName val="APU-502"/>
      <sheetName val="APU-501"/>
      <sheetName val="APU-402"/>
      <sheetName val="APU-401"/>
      <sheetName val="APU-304"/>
      <sheetName val="APU-303"/>
      <sheetName val="APU-302"/>
      <sheetName val="APU-301"/>
      <sheetName val="APU-201"/>
      <sheetName val="APU-103"/>
      <sheetName val="APU-102"/>
      <sheetName val="APU-101"/>
      <sheetName val="Consolidado T2"/>
      <sheetName val="Mz Av.15-Tv.18 - CN"/>
      <sheetName val="Mz Tv.18-Tv.19 - CN"/>
      <sheetName val="Mz Tv.19-Tv.19A - CN"/>
      <sheetName val="Mz Tv.19A-Tv.20 - CN"/>
      <sheetName val="Mz Tv.20-Tv.21 - CN"/>
      <sheetName val="Mz Tv.21-Av.19 - CN"/>
      <sheetName val="Mz Av.15-Tv.17 - CS"/>
      <sheetName val="Mz Tv.17-Tv.19 - CS"/>
      <sheetName val="Mz Tv.19-Tv.19A - CS"/>
      <sheetName val="Mz Tv.19A-Tv.20 - CS"/>
      <sheetName val="Mz Tv.20-Tv.23 - CS"/>
      <sheetName val="Mz Tv.23-Av.19 - CS"/>
      <sheetName val="Separador T2"/>
      <sheetName val="TARIFAS MINTRANSPORTE"/>
      <sheetName val="TARIFAS DIARIO OF 2007"/>
      <sheetName val="COSTOS OFICINA"/>
      <sheetName val="COSTOS CAMPAMENTO"/>
      <sheetName val="UTILIDAD"/>
      <sheetName val="Datos"/>
      <sheetName val="Insum"/>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refreshError="1">
        <row r="1">
          <cell r="B1" t="str">
            <v>ESTUDIOS Y DISEÑOS DE LA CICLORUTA Y ESPACIO PUBLICO COMPLEMENTARIO DEL EJE VIAL DE LA CALLE 116 ENTRE LA CARRERA 11 Y LA AUTOPISTA NORTE INCLUYENDO SEPARADOR Y ANTEJARDINES EN LA CIUDAD DE BOGOTA D.C.</v>
          </cell>
        </row>
        <row r="2">
          <cell r="B2" t="str">
            <v>IDU-202-05</v>
          </cell>
        </row>
        <row r="3">
          <cell r="B3" t="str">
            <v>INARE LTDA</v>
          </cell>
        </row>
        <row r="5">
          <cell r="B5" t="str">
            <v>CONSORCIO AVENIDA 116</v>
          </cell>
        </row>
        <row r="6">
          <cell r="B6" t="str">
            <v>ARQ. SANDRA CAICEDO</v>
          </cell>
        </row>
        <row r="7">
          <cell r="B7">
            <v>39315</v>
          </cell>
        </row>
      </sheetData>
      <sheetData sheetId="16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3"/>
      <sheetName val="TarifaMT (2)"/>
      <sheetName val="TarifaMT"/>
      <sheetName val="RESUMEN"/>
      <sheetName val="ANALISIS PREV"/>
      <sheetName val="CONSULTORÍA "/>
      <sheetName val="INTERVE."/>
      <sheetName val="SUPERV."/>
      <sheetName val="AIU"/>
      <sheetName val="COSTEO TOTAL OBRA"/>
      <sheetName val="Componente minimo"/>
      <sheetName val="IPC"/>
      <sheetName val="Ensayos Laboratorio"/>
      <sheetName val="proyecc desembol"/>
      <sheetName val="Top_Y_Batimetria"/>
      <sheetName val="PLAN.CAR-"/>
      <sheetName val="F.M. VIA"/>
      <sheetName val="TABLA Honorarios"/>
    </sheetNames>
    <sheetDataSet>
      <sheetData sheetId="0" refreshError="1"/>
      <sheetData sheetId="1" refreshError="1"/>
      <sheetData sheetId="2" refreshError="1"/>
      <sheetData sheetId="3" refreshError="1"/>
      <sheetData sheetId="4"/>
      <sheetData sheetId="5">
        <row r="11">
          <cell r="G11">
            <v>1162336.32</v>
          </cell>
        </row>
      </sheetData>
      <sheetData sheetId="6">
        <row r="46">
          <cell r="H46">
            <v>6658336</v>
          </cell>
        </row>
      </sheetData>
      <sheetData sheetId="7">
        <row r="27">
          <cell r="G27">
            <v>8058900</v>
          </cell>
        </row>
      </sheetData>
      <sheetData sheetId="8">
        <row r="15">
          <cell r="G15">
            <v>6072000</v>
          </cell>
        </row>
      </sheetData>
      <sheetData sheetId="9" refreshError="1"/>
      <sheetData sheetId="10">
        <row r="7">
          <cell r="D7" t="e">
            <v>#REF!</v>
          </cell>
        </row>
      </sheetData>
      <sheetData sheetId="11" refreshError="1"/>
      <sheetData sheetId="12" refreshError="1"/>
      <sheetData sheetId="13" refreshError="1"/>
      <sheetData sheetId="14" refreshError="1"/>
      <sheetData sheetId="15" refreshError="1"/>
      <sheetData sheetId="16">
        <row r="23">
          <cell r="D23">
            <v>7264602</v>
          </cell>
        </row>
      </sheetData>
      <sheetData sheetId="17" refreshError="1"/>
      <sheetData sheetId="18"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valuación Financiera"/>
      <sheetName val="Escenario1"/>
      <sheetName val="Modelo"/>
      <sheetName val="Parámetros"/>
      <sheetName val="Factorcarga y pérdidas"/>
      <sheetName val="Cálculo FCC"/>
      <sheetName val="S_E y trafo"/>
      <sheetName val="Módulo Línea B. sencilla"/>
      <sheetName val="Módulo Barraje Tipo 2"/>
      <sheetName val="Módulo Común Tipo2"/>
      <sheetName val="Costo Subestación"/>
      <sheetName val="Costo línea AT"/>
      <sheetName val="Costos RED MT y BT"/>
      <sheetName val="Cálculo pérdidas"/>
      <sheetName val="Cond. económico"/>
      <sheetName val="Costos Red"/>
      <sheetName val="Al_Alma_Ace_desn"/>
      <sheetName val="Cable_subte"/>
      <sheetName val="Costos Conductores"/>
      <sheetName val="AAAC"/>
      <sheetName val="ASC-AAC"/>
      <sheetName val="ACAR"/>
      <sheetName val="ACSR-COMPLE"/>
      <sheetName val="Cable_subte1"/>
      <sheetName val="Validación"/>
      <sheetName val="ipp"/>
    </sheetNames>
    <sheetDataSet>
      <sheetData sheetId="0" refreshError="1"/>
      <sheetData sheetId="1" refreshError="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INSUMOS"/>
      <sheetName val="XComponentes"/>
      <sheetName val="XActividades"/>
      <sheetName val="AIU Nuevo"/>
      <sheetName val="ANALISIS DE AIU"/>
      <sheetName val="Cuadro Resumen"/>
      <sheetName val="Resumen m2"/>
      <sheetName val="DOTACIÓN"/>
      <sheetName val="Datos entrada"/>
      <sheetName val="Salarios"/>
      <sheetName val="Cuadrillas"/>
      <sheetName val="Trans"/>
      <sheetName val="Equ"/>
      <sheetName val="Mat"/>
      <sheetName val="Hoja Base"/>
      <sheetName val="Mort 1-3"/>
      <sheetName val="Mort 1-3 Imper"/>
      <sheetName val="Mort 1-4"/>
      <sheetName val="Mort 1-4 Imper"/>
      <sheetName val="Mort 1-5"/>
      <sheetName val="Mort 1-7"/>
      <sheetName val="Concr 1,500"/>
      <sheetName val="Concr 2,000"/>
      <sheetName val="Concr 2,500"/>
      <sheetName val="Concr 3,000"/>
      <sheetName val="Concr 3,500"/>
      <sheetName val="Concr 4,000 "/>
      <sheetName val=" Acero 60000 Refuerzo "/>
      <sheetName val=" Malla Electrosoldada "/>
      <sheetName val="P Eléctrico"/>
      <sheetName val="P Agua Fria"/>
      <sheetName val="P Sanitario"/>
      <sheetName val="Granito pulido "/>
      <sheetName val="Marcos puerta"/>
      <sheetName val="Marcos ventana"/>
      <sheetName val="1,1,1 Campamt"/>
      <sheetName val="1,1,2 Alquiler Campameto"/>
      <sheetName val="1,1,3 Limpieza"/>
      <sheetName val="1,1,4 Localización y replanteo"/>
      <sheetName val="1,1,6 Cerramiento Lona"/>
      <sheetName val="1,1,7 Locali Manual"/>
      <sheetName val="1,2,1 Provicional agua"/>
      <sheetName val="1,2,2 Provicional luz"/>
      <sheetName val="1,3,1 Desmonte cubierta"/>
      <sheetName val="1,3,2 Demoliciòn muro"/>
      <sheetName val="1,3,3  Dm enchape"/>
      <sheetName val="1,3,4 Dm cimiento"/>
      <sheetName val="1,3,5 Dm Vig-colum"/>
      <sheetName val="1,3,6 Demolicion placa"/>
      <sheetName val="1,3,7  Dm Aparatos"/>
      <sheetName val="1,4,2 Traslado postes"/>
      <sheetName val="1,4,3 Arb 5"/>
      <sheetName val="1,4,4 Arb 10"/>
      <sheetName val="1,4,5 Arb 15"/>
      <sheetName val="1,4,6 Arb 20"/>
      <sheetName val="1,4,7 Arb +20"/>
      <sheetName val="1,4,8 Traslado Arb"/>
      <sheetName val="2,1,1 Exc Mec"/>
      <sheetName val="2,1,2 Exc Man"/>
      <sheetName val="2,1,3 Exc M Sub base"/>
      <sheetName val="2,1,5 Relleno M Común"/>
      <sheetName val="2,1,6  Rellenos M Selec"/>
      <sheetName val="2,1,7  Sub base Recebo "/>
      <sheetName val="2,1,8 Geotextil NT"/>
      <sheetName val="2,1,9 Geotextil Tejido"/>
      <sheetName val="2,1,10 Relleno Recebo"/>
      <sheetName val="2,2,1 Concr pobre"/>
      <sheetName val="2,2,2 Concr Ciclopeo"/>
      <sheetName val="2,2,3 Muros de contencion"/>
      <sheetName val="2,2,4 Concreto Zapatas"/>
      <sheetName val="2,2,5 Vigas de cimentación"/>
      <sheetName val="2,2,6,1 Pilotes 0,30"/>
      <sheetName val="2,2,6,2 Pilotes 0,40"/>
      <sheetName val="2,2,6,3 Pilotes 0,60"/>
      <sheetName val="2,2,6,4 Pilotes 0,80"/>
      <sheetName val="2,2,6,5 Pilotes 0,90 "/>
      <sheetName val="2,2,7 Dados en concreto"/>
      <sheetName val="2,2,8 Placa Flotante 0,60"/>
      <sheetName val="2,2,9 Placas cont= 0,1"/>
      <sheetName val="2,2,10 Placas cont= 0,125"/>
      <sheetName val="2,2,11 Placas cont= 0,15"/>
      <sheetName val="2,3,1 Acero 37000 "/>
      <sheetName val="2,3,2 Acero 60000 Refuerzo"/>
      <sheetName val="2,3,3 Malla Electrosoldada"/>
      <sheetName val="2,4,1 Gaviones"/>
      <sheetName val="2,4,2 Cajon aislamiento vigas"/>
      <sheetName val="2,4,3 Icopor Aislante ciment. "/>
      <sheetName val="2,4,4 Pañete Taludes "/>
      <sheetName val="3,1,1 Novafort A.LL. 4&quot; 110mm "/>
      <sheetName val="3,1,2 Novafort A.LL.6&quot; 160mm  "/>
      <sheetName val="3,1,3 Novafort A.LL 8&quot;200 mm   "/>
      <sheetName val="3,1,4 Novafort 10&quot;A.LL. 255mm "/>
      <sheetName val="3,1,5 Novafort A.LL.12&quot; 315mm  "/>
      <sheetName val="3,1,6  Acc. Novafort. A.LL"/>
      <sheetName val="3,2,1 Novafort A.N. 4&quot; 110 "/>
      <sheetName val="3,2,2 Novafort A.N.6&quot; 160m "/>
      <sheetName val="3,2,3 Novafort A.N. 8&quot;200 mm"/>
      <sheetName val="3,2,4 Novafort 10&quot;A.N. 255 mm"/>
      <sheetName val="3,2,5 Novafort A.N.12&quot; 315mm"/>
      <sheetName val="3,2,6  Acc. Novafort. A.N."/>
      <sheetName val="3,3,1 Tuberia drenaje PVC 4&quot;"/>
      <sheetName val="3,3,2 Tuberia drenaje PVC 4&quot;"/>
      <sheetName val="3,3,3 Accesorio drenaje PVC 3&quot;"/>
      <sheetName val="3,3,4 Accesorio drenaje PVC 4&quot;"/>
      <sheetName val="3,3,5 Filtros Escorrentias"/>
      <sheetName val="3,4,1 Caja inspección 0,60 "/>
      <sheetName val="3,4,2 Caja inspección 0,80"/>
      <sheetName val="3,4,3 Caja inspección 1,00"/>
      <sheetName val="3,4,6 Carcamo"/>
      <sheetName val="3,4,7 Trampa de grasas"/>
      <sheetName val="3,4,8 Pozo Septico"/>
      <sheetName val="3,5,1 Exc Man "/>
      <sheetName val="3,5,2 Exc en recebo comp."/>
      <sheetName val="3,5,3  Relleno M seleccionado"/>
      <sheetName val="3,5,4 Relleno M Común "/>
      <sheetName val="3,5,5 Retiro sobrantes"/>
      <sheetName val="3,3,6 POZO INFILTRACIÓN"/>
      <sheetName val="3,4,4 Caja Distribuciòn 0,40  "/>
      <sheetName val="3,4,9 Caja discipadora"/>
      <sheetName val="3,6,2 Cabezal descarga"/>
      <sheetName val="4,1,1 Columnas"/>
      <sheetName val="4,1,2 Pantalla en concreto"/>
      <sheetName val="4,1,3 Muros"/>
      <sheetName val="4,2,1 Vigas aéreas"/>
      <sheetName val="4,2,2 Viga canal"/>
      <sheetName val="4,2,3  Vigas Prefabricadas"/>
      <sheetName val="4,3,1 Placa alig. Caseton 60"/>
      <sheetName val="4,3,2 Caseton 50 cm"/>
      <sheetName val="4,3,3 Caseton 45 cm"/>
      <sheetName val="4,3,4 Caseton 40 cm "/>
      <sheetName val="4,3,6 Placa maciza 0,20"/>
      <sheetName val="4,3,7 Placa maciza 0,125"/>
      <sheetName val="4,3,8 Placa maciza 0,10"/>
      <sheetName val="4,3,9 Placa maciza 0,15"/>
      <sheetName val="4,4,1 Escalera"/>
      <sheetName val="4,4,2 Rampas"/>
      <sheetName val="4,4,3 POZO CONCRETO 20 M3"/>
      <sheetName val="4,4,4 POZO CONCRETO"/>
      <sheetName val="4,4,5 Graderias en concreto"/>
      <sheetName val="4,5,1 Acero 37000  "/>
      <sheetName val="4,5,2 Acero 60000 est"/>
      <sheetName val="4,5,3 Malla Electrosoldada est"/>
      <sheetName val="4,6,1,1 Est Cubierta"/>
      <sheetName val="4,6,2,3 Cerrchas  Metàlica"/>
      <sheetName val="4,6,2,4 Perfil "/>
      <sheetName val="4,6,2,5 Templete"/>
      <sheetName val="5,1,1 Bloq Conc Estruc 0,12"/>
      <sheetName val="5,1,2 Bloque concreto divisorio"/>
      <sheetName val="5,1,3 Bloq tipo piedra"/>
      <sheetName val="5,1,5  Calados en Concreto"/>
      <sheetName val="5,1,6 Bloq Conc Estruc 014"/>
      <sheetName val="5,1,7 Bloq Conc Estruc 019"/>
      <sheetName val="5,2,1 Ladrillo común"/>
      <sheetName val="5,2,2 Ladrillo estructural"/>
      <sheetName val="5,2,3 Ladrillo común sobrecimie"/>
      <sheetName val="5,2,4 Ladrillo Prensado portant"/>
      <sheetName val="5,2,6 Muro en bloque No 4"/>
      <sheetName val="5,3,1 Enchape ladrillo arcilla"/>
      <sheetName val="5,3,3 Alfagias ladrillo arcilla"/>
      <sheetName val="5,3,4 Remate ladrillo arcilla"/>
      <sheetName val="5,4,1 Grouting-Concreto fluido"/>
      <sheetName val="5,4,2 Remates"/>
      <sheetName val="5,5,1 Anclajes Epoxicos"/>
      <sheetName val="5,5,2 Acero 37000 mamp"/>
      <sheetName val="5,5,3 Malla Electrosoldada "/>
      <sheetName val="5,5,4 Grafiles 6 mm"/>
      <sheetName val="5,6,1 Instalaciòn carpint. Meta"/>
      <sheetName val="6,1,1 Alfajias"/>
      <sheetName val="6,1,2 Dinteles"/>
      <sheetName val="6,1,3 Remates sobre mamposteria"/>
      <sheetName val="6.1.8 Pergolas"/>
      <sheetName val="6.1.9 Gargolas"/>
      <sheetName val="6,1,10 Gradas en Concreto"/>
      <sheetName val="6,1,11 PLAQUETAS"/>
      <sheetName val="6,1,15 Bordillos ducha y aseo"/>
      <sheetName val="6,1,17 Carcamo"/>
      <sheetName val="6,1,18 Cañuela Per"/>
      <sheetName val="6,2,1 Mesones en concreto"/>
      <sheetName val="6,2,2 Mesones lavamanos"/>
      <sheetName val="6,2,3 Mesones laboratorios"/>
      <sheetName val="6,2,5 Bancas Concreto"/>
      <sheetName val="6,2,8 Alfajias 2"/>
      <sheetName val="7,1,1,1 Acometida PVC-P 2&quot;"/>
      <sheetName val="7,1,1,2 Accesorio PVC-P 2&quot; "/>
      <sheetName val="7,1,1,5 Bajantes A.N.  PVC 3&quot;"/>
      <sheetName val="7,1,1,6 Bajantes A.N 4&quot;"/>
      <sheetName val="7,1,2,1 Tuberia H.G. 1&quot;"/>
      <sheetName val="7,1,2,2  Accesorio H.G. 1&quot; "/>
      <sheetName val="7,1,2,3 Flotador 1"/>
      <sheetName val="7,1,2,4 Tanque Plastico"/>
      <sheetName val="7,1,3,1 Tuberia H.G. 1&quot;cuarto "/>
      <sheetName val="7,1,3,2  Accesorio H.G.1&quot;cuarto"/>
      <sheetName val="7,1,3,3  Registro R. W. 1&quot;"/>
      <sheetName val="7,1,3,4  Cheque Helber 1&quot;"/>
      <sheetName val="7,1,3,7  Tanque Subterrraneo"/>
      <sheetName val="7,1,4,1 Tuberia H.G. 1 1.2&quot;"/>
      <sheetName val="7,1,4,2  Accesorio H.G.1 1.2&quot;"/>
      <sheetName val="7,1,4,3  Registro R. W. 1. 1.2&quot;"/>
      <sheetName val="7,1,4,4  Cheque  Helber 1 1.2&quot;"/>
      <sheetName val="7,1,5,1 Registro 1.2&quot;"/>
      <sheetName val="7,1,5,2 Registro 3 4"/>
      <sheetName val="7,1,5,3 Registro 1 "/>
      <sheetName val="7,1,5,4 Registro 114"/>
      <sheetName val="7,1,5,5 Registro 1 12"/>
      <sheetName val="7,1,5,6 Registro 2 "/>
      <sheetName val="7,1,5,8 Caja registro "/>
      <sheetName val="7,1,6,1 Acometida media"/>
      <sheetName val="7,1,6,2 Acometida 1PL"/>
      <sheetName val="7,1,6,3 Registro PD media"/>
      <sheetName val="7,1,6,4 Acometida 1 14"/>
      <sheetName val="7,1,6,5 Tuberia 1 12"/>
      <sheetName val="7,1,6,6 Acometida 2"/>
      <sheetName val="7,1,6,7 Tubo UZ 2&quot;"/>
      <sheetName val="7,1,6,8 Acometida 1 12"/>
      <sheetName val="7,1,6,9 Tuberia UZ 3&quot;"/>
      <sheetName val="7,1,6,10 Accesorio UZ  2&quot;"/>
      <sheetName val="7,1,6,11 Accesorio UZ 3&quot;"/>
      <sheetName val="7,1,7,1 Tuberia H.G. 1.2&quot;"/>
      <sheetName val="7,1,7,2  Accesorio H.G.1.2&quot;"/>
      <sheetName val="7,1,7,3 Registro Corte 1.2&quot; "/>
      <sheetName val="7,1,7,4 Registro 1.2&quot;"/>
      <sheetName val="7,1,7,5 Caja para medidor"/>
      <sheetName val="7,1,8,1 P Agua Fria Lavamanos"/>
      <sheetName val="7,1,8,2 Punto  Agua Fria 1 1.2&quot;"/>
      <sheetName val="7,1,8,3 P Agua Fria Sanitarios"/>
      <sheetName val="7,1,8,4 P Agua Fria Orinales"/>
      <sheetName val="7,1,8,5 P Agua Fria pocetas lab"/>
      <sheetName val="7,1,8,6 P Agua Fria Ducha"/>
      <sheetName val="7,1,8,7 P Agua Fria Pocetas"/>
      <sheetName val="7,1,8,8 Llave  Manguera 1.2&quot;"/>
      <sheetName val="7,1,8,10  Tapòn H.G.1.2&quot;"/>
      <sheetName val="7,1,8,11  Tapòn P.V.C.1.2&quot; "/>
      <sheetName val="7,1,8,12  Camara aire H.G.1.2&quot;"/>
      <sheetName val="7,1,8,13  Camara aire P.V.C.P "/>
      <sheetName val="7,1,9,1 P Sanitario lavamanos"/>
      <sheetName val="7,1,9,3 P Sanitario Sanit"/>
      <sheetName val="7,1,9,4 P Sanitario Orinales"/>
      <sheetName val="7,1,9,5  P Sifòn PVC-S 4&quot;"/>
      <sheetName val="7,1,9,6  P Sifòn PVC-S 2&quot; "/>
      <sheetName val="7,1,9,7 P Sanitario Pocetas"/>
      <sheetName val="7,1,9,9 P Sanitario sifon"/>
      <sheetName val="7,1,10,1 Acomet sanit"/>
      <sheetName val="7,1,10,2 Pto 3&quot;"/>
      <sheetName val="7,1,10,2 Punto Vent 3&quot;"/>
      <sheetName val="7,1,10,3  Sanit 2"/>
      <sheetName val="6,1,19 Carcamo IDRD Tipo 5"/>
      <sheetName val="7,1,10,4 Sanit 3"/>
      <sheetName val="7,1,10,5 4pLG S"/>
      <sheetName val="7,1,11,1 Acomet lluvia"/>
      <sheetName val="7,1,11,2 Acomet lluvia 2"/>
      <sheetName val="7,1,11,3 3plg"/>
      <sheetName val="7,1,11,4&quot;"/>
      <sheetName val="7,1,11,5 Bajante PVC "/>
      <sheetName val="7,1,11,6 Accesorios PVC"/>
      <sheetName val="7,1,12,1 Instalaciòn Lavamanos"/>
      <sheetName val="7,1,12,2 Instalaciòn Sanitario "/>
      <sheetName val="7,1,12,8 Llave  Manguera 1.2 "/>
      <sheetName val="7,1,12,9 Acoflex lav.sant."/>
      <sheetName val="7,1,14 Lavado Tanque"/>
      <sheetName val="7,1,15 Desinfecciòn tanque"/>
      <sheetName val="7,1,16,2 Bomba"/>
      <sheetName val="7,2,1,1 Punto de gas"/>
      <sheetName val="7,2,1,2 Preinstalación gas"/>
      <sheetName val="7,2,1,3 Tuberia  tipo L 1.2&quot;"/>
      <sheetName val="7,2,1,4 Tuberia  tipo L 1&quot;"/>
      <sheetName val="7,2,1,5  Registro bola 1&quot; "/>
      <sheetName val="7,2,1,7  Rejilla vent. plastica"/>
      <sheetName val="8,1,1"/>
      <sheetName val="8,1,2"/>
      <sheetName val="8,1,3"/>
      <sheetName val="8,1,4"/>
      <sheetName val="8,2,1"/>
      <sheetName val="8,2,2"/>
      <sheetName val="8,2,3"/>
      <sheetName val="8,2,4"/>
      <sheetName val="8,3,1"/>
      <sheetName val="8,3,2"/>
      <sheetName val="8,3,3"/>
      <sheetName val="8,4,1"/>
      <sheetName val="8,5,1"/>
      <sheetName val="8,5,2"/>
      <sheetName val="8,5,3"/>
      <sheetName val="8,5,4"/>
      <sheetName val="8,5,5"/>
      <sheetName val="8,16"/>
      <sheetName val="8,17"/>
      <sheetName val="8,18"/>
      <sheetName val="8,21"/>
      <sheetName val="8,22"/>
      <sheetName val="8,23"/>
      <sheetName val="8,24"/>
      <sheetName val="8,25"/>
      <sheetName val="8,26"/>
      <sheetName val="8,27"/>
      <sheetName val="8,28"/>
      <sheetName val="8,29"/>
      <sheetName val="8,30"/>
      <sheetName val="8,31"/>
      <sheetName val="8,32"/>
      <sheetName val="8,33"/>
      <sheetName val="8,34"/>
      <sheetName val="8,35"/>
      <sheetName val="8,36"/>
      <sheetName val="8,37"/>
      <sheetName val="8,38"/>
      <sheetName val="8,39"/>
      <sheetName val="8,40"/>
      <sheetName val="8,41"/>
      <sheetName val="8,42"/>
      <sheetName val="8,43"/>
      <sheetName val="8,44"/>
      <sheetName val="8,45"/>
      <sheetName val="8,46"/>
      <sheetName val="8,47"/>
      <sheetName val="8,48"/>
      <sheetName val="8,49"/>
      <sheetName val="8,50"/>
      <sheetName val="8,51"/>
      <sheetName val="8,52"/>
      <sheetName val="8,53"/>
      <sheetName val="8,54"/>
      <sheetName val="8,55"/>
      <sheetName val="8,56"/>
      <sheetName val="8,57"/>
      <sheetName val="8,58"/>
      <sheetName val="8,59"/>
      <sheetName val="8,60"/>
      <sheetName val="8,61"/>
      <sheetName val="8,62"/>
      <sheetName val="8,63"/>
      <sheetName val="8,64"/>
      <sheetName val="8,65"/>
      <sheetName val="8,66"/>
      <sheetName val="8,67"/>
      <sheetName val="8,68"/>
      <sheetName val="8,69"/>
      <sheetName val="8,70"/>
      <sheetName val="8,71"/>
      <sheetName val="8,72"/>
      <sheetName val="8,73"/>
      <sheetName val="8,74"/>
      <sheetName val="8,75"/>
      <sheetName val="8,76"/>
      <sheetName val="8,77"/>
      <sheetName val="8,78"/>
      <sheetName val="8,79"/>
      <sheetName val="8,80"/>
      <sheetName val="8,81"/>
      <sheetName val="8,82"/>
      <sheetName val="8,83"/>
      <sheetName val="8,84"/>
      <sheetName val="8,85"/>
      <sheetName val="8,86"/>
      <sheetName val="8,87"/>
      <sheetName val="8,88"/>
      <sheetName val="8,89"/>
      <sheetName val="8,90"/>
      <sheetName val="8,91"/>
      <sheetName val="8,92"/>
      <sheetName val="8,93"/>
      <sheetName val="8,94"/>
      <sheetName val="9,1,1 Pañete impermeabilizado"/>
      <sheetName val="9,1,2 Pañete muros interiores"/>
      <sheetName val="9,1,3 Pañete Exteriores"/>
      <sheetName val="9,2,1 Pañete bajo placa"/>
      <sheetName val="10,1,1 base mueble concreto"/>
      <sheetName val="10,1,3 Alistado pisos"/>
      <sheetName val="10,1,4 Mortero afinado"/>
      <sheetName val="10,1,6 Acabado Escobeado"/>
      <sheetName val="10,2,1,3 Ceramica 0,20 x 0,20 "/>
      <sheetName val="10,2,2,3 Piso tablòn ges 0,30 "/>
      <sheetName val="10,2,4,1 Baldosin granito"/>
      <sheetName val="10,2,4,3 gravilla m2"/>
      <sheetName val="10,3,1,1 Tablòn cuarto 26"/>
      <sheetName val="10,3,2,1 Guardaescoba"/>
      <sheetName val="10,3,2,3 Media Caña"/>
      <sheetName val="10,3,2,5 Gravilla "/>
      <sheetName val="10,3,2,6 Granito"/>
      <sheetName val="10,4,2 Escalera en Granito"/>
      <sheetName val="10,5,3 Cenefas Gravilla "/>
      <sheetName val="11,1,1 Afinado Mortero"/>
      <sheetName val="11,1,2 Media Caña"/>
      <sheetName val="11,1,3 Afinado Viga canales"/>
      <sheetName val="11,1,4 foil aluminio"/>
      <sheetName val="11,2,2,1 Caballete"/>
      <sheetName val="11,2,2,2 remate"/>
      <sheetName val="11,2,3,1 Domo acrílico"/>
      <sheetName val="11,2,3,2 Acrilico transparente"/>
      <sheetName val="11,2,3,3 Teja trapezoidal Plast"/>
      <sheetName val="11,2,4,1  teja acero"/>
      <sheetName val="11,2,4,2 Tejaluz"/>
      <sheetName val="11,2,5,1 Teja Barro"/>
      <sheetName val="11,2,5,2 Limahoyas"/>
      <sheetName val="11,3,1 Canal Lámina"/>
      <sheetName val="11,3,2 Flashing"/>
      <sheetName val="11,3,3 Tragante 5x3"/>
      <sheetName val="11,3,4 Tragante 6x4"/>
      <sheetName val="11,3,5 Canal PVC"/>
      <sheetName val="12,1,1 Ventanas aluminio "/>
      <sheetName val="12,1,2 Ventanas aluminio reja"/>
      <sheetName val="12,1,3 Puerta aluminio sencillo"/>
      <sheetName val="12,1,4 Puert Alum dob reja"/>
      <sheetName val="12,1,5 Puerta aluminio doble"/>
      <sheetName val="12,1,6 Puert baños"/>
      <sheetName val="12,1,7 PERGOLAS ALUM"/>
      <sheetName val="12,1,8 Puertas discapacitados"/>
      <sheetName val="12,1,9 BARANDA EN ALUMINIO"/>
      <sheetName val="12,2,1,1 Marcos puerta"/>
      <sheetName val="12,2,1,2 Puerta Sencilla"/>
      <sheetName val="12,2,1,3 Ventana"/>
      <sheetName val="12,2,1,5 Puertas Emtamborada"/>
      <sheetName val="12,2,2,1 Pasamanos "/>
      <sheetName val="12,2,2,2 Pasamanos"/>
      <sheetName val="12,2,2,3 Baranda Malla"/>
      <sheetName val=" 12,2,2,4 Cerramiento acrílilco"/>
      <sheetName val="12,2,3,1 Rejas en varilla cuadr"/>
      <sheetName val="12,2,3,2 Rejas ventana"/>
      <sheetName val="12,2,3,3 Rejas Puerta baño"/>
      <sheetName val="12,2,3,4 Reja Ventilación"/>
      <sheetName val="12,2,4,1 CORTASOL"/>
      <sheetName val="12,2,4,4 Ventana Malla"/>
      <sheetName val="13,1,2"/>
      <sheetName val="13,1,5"/>
      <sheetName val="13,1,6"/>
      <sheetName val="13,4,1"/>
      <sheetName val=" 12,2,2,5 Baranda M80"/>
      <sheetName val="14,1,1 Ceramica 20 "/>
      <sheetName val="15,1,3 Lampara Fluorecente 2x32"/>
      <sheetName val="16,1,3 Sanitarios tanque"/>
      <sheetName val="16,1,4 Orinal "/>
      <sheetName val="16,1,5 Lavamanos Sobreponer"/>
      <sheetName val="16,1,7 Lavamanos de colgar"/>
      <sheetName val="16,1,8 Sanit Disc"/>
      <sheetName val="16,1,9 Duchas"/>
      <sheetName val="16,1,11 POCETA"/>
      <sheetName val="16,2,1 Pocetas Aseo"/>
      <sheetName val="16,2,5 Llave Terminal"/>
      <sheetName val="16,2,6 Incrustaciones"/>
      <sheetName val="16,2,7 Barras disc"/>
      <sheetName val="17,2,1 Puerta Vidrio"/>
      <sheetName val="17,2,2 Puerta PVC Baterias"/>
      <sheetName val="17,2,3 Divisiones 0,06"/>
      <sheetName val="17,2,4 Divisiones baños "/>
      <sheetName val="18,1,1 pintura koraza"/>
      <sheetName val="18,1,2 pintura plastica"/>
      <sheetName val="18,1,3 Vinilo con estuco"/>
      <sheetName val="18,1,4 Vinilo sin estuco "/>
      <sheetName val="18,1,5 Vinilo Cielos "/>
      <sheetName val="19,1,1 Cerraduras"/>
      <sheetName val="19,4,1 Espejo"/>
      <sheetName val="19,4,2 Vidrio Crudo"/>
      <sheetName val="20,1,2 Exc Man"/>
      <sheetName val="20,1,5 Subbase recebo"/>
      <sheetName val="20,2,1 Andenes"/>
      <sheetName val="20,2,2 Sardinel"/>
      <sheetName val="20,2,3"/>
      <sheetName val="20,2,4 Banca"/>
      <sheetName val="20,2,5 Adoquin"/>
      <sheetName val="20,3,1 Solado esp= 0,05"/>
      <sheetName val="20,3,2 Concreto Ciclopeo "/>
      <sheetName val="20,3,3 Vigas de Amarre"/>
      <sheetName val="20,3,5  Cerramiento Malla Esla"/>
      <sheetName val="20,3,6  Muros de contencion "/>
      <sheetName val="20,4,1 Mov Tierras"/>
      <sheetName val="20,2,13 Escalinatas"/>
      <sheetName val="20,2,6 Adoquin Arcilla"/>
      <sheetName val="20,2,7 Loseta A-50"/>
      <sheetName val="20,4,2 Pradización"/>
      <sheetName val="20.2.10 Bordillo A-80"/>
      <sheetName val="20,4,4 Arborización"/>
      <sheetName val="20,5,1 Gaviones en piedra"/>
      <sheetName val="20,5,2 PERGOLA  METALICA"/>
      <sheetName val="20,5,3  Acero 37000  Ext."/>
      <sheetName val="20,5,4 Acero 60000 psi"/>
      <sheetName val="20,5,5 Malla Electrosoldada  "/>
      <sheetName val="21,1,1 Lavada ladrillo "/>
      <sheetName val="21,1,3 Aseo"/>
      <sheetName val="21,1,4 Retiro Escombros"/>
      <sheetName val="Pasamanos "/>
      <sheetName val="Hoja1"/>
      <sheetName val="Hoja31"/>
      <sheetName val="Hoja3"/>
    </sheetNames>
    <sheetDataSet>
      <sheetData sheetId="0">
        <row r="10">
          <cell r="A10">
            <v>1</v>
          </cell>
          <cell r="B10" t="str">
            <v>PRELIMINARES</v>
          </cell>
          <cell r="C10">
            <v>0</v>
          </cell>
          <cell r="D10">
            <v>0</v>
          </cell>
          <cell r="E10">
            <v>0</v>
          </cell>
          <cell r="F10">
            <v>0</v>
          </cell>
          <cell r="G10">
            <v>0</v>
          </cell>
        </row>
        <row r="11">
          <cell r="A11" t="str">
            <v>1.1</v>
          </cell>
          <cell r="B11" t="str">
            <v>OBRAS PRELIMINARES</v>
          </cell>
          <cell r="C11">
            <v>0</v>
          </cell>
          <cell r="D11">
            <v>0</v>
          </cell>
          <cell r="E11">
            <v>0</v>
          </cell>
          <cell r="F11">
            <v>0</v>
          </cell>
          <cell r="G11">
            <v>0</v>
          </cell>
        </row>
        <row r="12">
          <cell r="A12" t="str">
            <v>1.1.2</v>
          </cell>
          <cell r="B12" t="str">
            <v>ALQUILER CAMPAMENTO</v>
          </cell>
          <cell r="C12" t="str">
            <v>MES</v>
          </cell>
          <cell r="D12">
            <v>0</v>
          </cell>
          <cell r="E12">
            <v>0</v>
          </cell>
          <cell r="F12">
            <v>0</v>
          </cell>
          <cell r="G12">
            <v>0</v>
          </cell>
        </row>
        <row r="13">
          <cell r="A13" t="str">
            <v>1.1.3</v>
          </cell>
          <cell r="B13" t="str">
            <v>LIMPIEZA Y DESCAPOTE</v>
          </cell>
          <cell r="C13" t="str">
            <v>M2</v>
          </cell>
          <cell r="D13">
            <v>0</v>
          </cell>
          <cell r="E13">
            <v>0</v>
          </cell>
          <cell r="F13">
            <v>0</v>
          </cell>
          <cell r="G13">
            <v>0</v>
          </cell>
        </row>
        <row r="14">
          <cell r="A14" t="str">
            <v>1.1.4</v>
          </cell>
          <cell r="B14" t="str">
            <v>LOCALIZACIÓN Y REPLANTEO</v>
          </cell>
          <cell r="C14" t="str">
            <v>M2</v>
          </cell>
          <cell r="D14">
            <v>0</v>
          </cell>
          <cell r="E14">
            <v>0</v>
          </cell>
          <cell r="F14">
            <v>0</v>
          </cell>
          <cell r="G14">
            <v>0</v>
          </cell>
        </row>
        <row r="15">
          <cell r="A15" t="str">
            <v>1.1.6</v>
          </cell>
          <cell r="B15" t="str">
            <v>CERRAMIENTO PROVISIONAL EN LONA VERDE H=2,00 M</v>
          </cell>
          <cell r="C15" t="str">
            <v>ML</v>
          </cell>
          <cell r="D15">
            <v>0</v>
          </cell>
          <cell r="E15">
            <v>0</v>
          </cell>
          <cell r="F15">
            <v>0</v>
          </cell>
          <cell r="G15">
            <v>0</v>
          </cell>
        </row>
        <row r="16">
          <cell r="A16" t="str">
            <v>1.1.7</v>
          </cell>
          <cell r="B16" t="str">
            <v>DEMOLICION Y RETIRO DE ESCOMBROS</v>
          </cell>
          <cell r="C16" t="str">
            <v>ML</v>
          </cell>
          <cell r="D16">
            <v>0</v>
          </cell>
          <cell r="E16">
            <v>0</v>
          </cell>
          <cell r="F16">
            <v>0</v>
          </cell>
          <cell r="G16">
            <v>0</v>
          </cell>
        </row>
        <row r="17">
          <cell r="A17" t="str">
            <v>1.1.7</v>
          </cell>
          <cell r="B17" t="str">
            <v>VALLA INFORMATIVA DE ACUERDO A LAS ESPECIFICACIONES DADAS POR LA ENTIDAD CONTRATANTE (incluye estructura e instalación).</v>
          </cell>
          <cell r="C17" t="str">
            <v>UN</v>
          </cell>
          <cell r="D17">
            <v>0</v>
          </cell>
          <cell r="E17">
            <v>0</v>
          </cell>
          <cell r="F17">
            <v>0</v>
          </cell>
          <cell r="G17">
            <v>0</v>
          </cell>
        </row>
        <row r="18">
          <cell r="A18" t="str">
            <v>1.3</v>
          </cell>
          <cell r="B18" t="str">
            <v>DEMOLICIONES</v>
          </cell>
          <cell r="C18">
            <v>0</v>
          </cell>
          <cell r="D18">
            <v>0</v>
          </cell>
          <cell r="E18">
            <v>0</v>
          </cell>
          <cell r="F18">
            <v>0</v>
          </cell>
          <cell r="G18">
            <v>0</v>
          </cell>
        </row>
        <row r="19">
          <cell r="A19" t="str">
            <v>1.3.1</v>
          </cell>
          <cell r="B19" t="str">
            <v>DESMONTE DE CUBIERTA</v>
          </cell>
          <cell r="C19" t="str">
            <v>M2</v>
          </cell>
          <cell r="D19">
            <v>0</v>
          </cell>
          <cell r="E19">
            <v>0</v>
          </cell>
          <cell r="F19">
            <v>0</v>
          </cell>
          <cell r="G19">
            <v>0</v>
          </cell>
        </row>
        <row r="20">
          <cell r="A20" t="str">
            <v>1.3.2</v>
          </cell>
          <cell r="B20" t="str">
            <v>DEMOLICION DE MUROS DE 0,10 A 0,30 MTS</v>
          </cell>
          <cell r="C20" t="str">
            <v>M2</v>
          </cell>
          <cell r="D20">
            <v>0</v>
          </cell>
          <cell r="E20">
            <v>0</v>
          </cell>
          <cell r="F20">
            <v>0</v>
          </cell>
          <cell r="G20">
            <v>0</v>
          </cell>
        </row>
        <row r="21">
          <cell r="A21" t="str">
            <v>1.3.3</v>
          </cell>
          <cell r="B21" t="str">
            <v>DEMOLICION DE ENCHAPE MUROS</v>
          </cell>
          <cell r="C21" t="str">
            <v>M2</v>
          </cell>
          <cell r="D21">
            <v>0</v>
          </cell>
          <cell r="E21">
            <v>0</v>
          </cell>
          <cell r="F21">
            <v>0</v>
          </cell>
          <cell r="G21">
            <v>0</v>
          </cell>
        </row>
        <row r="22">
          <cell r="A22" t="str">
            <v>1.3.4</v>
          </cell>
          <cell r="B22" t="str">
            <v>DEMOLICION DE CIMIENTOS</v>
          </cell>
          <cell r="C22" t="str">
            <v>M3</v>
          </cell>
          <cell r="D22">
            <v>0</v>
          </cell>
          <cell r="E22">
            <v>0</v>
          </cell>
          <cell r="F22">
            <v>0</v>
          </cell>
          <cell r="G22">
            <v>0</v>
          </cell>
        </row>
        <row r="23">
          <cell r="A23" t="str">
            <v>1.3.5</v>
          </cell>
          <cell r="B23" t="str">
            <v>DEMOLICION DE VIGAS Y COLUMNAS</v>
          </cell>
          <cell r="C23" t="str">
            <v>M3</v>
          </cell>
          <cell r="D23">
            <v>0</v>
          </cell>
          <cell r="E23">
            <v>0</v>
          </cell>
          <cell r="F23">
            <v>0</v>
          </cell>
          <cell r="G23">
            <v>0</v>
          </cell>
        </row>
        <row r="24">
          <cell r="A24" t="str">
            <v>1.3.6</v>
          </cell>
          <cell r="B24" t="str">
            <v>DEMOLICIÓN DE PLACA MACIZA</v>
          </cell>
          <cell r="C24" t="str">
            <v>M2</v>
          </cell>
          <cell r="D24">
            <v>0</v>
          </cell>
          <cell r="E24">
            <v>0</v>
          </cell>
          <cell r="F24">
            <v>0</v>
          </cell>
          <cell r="G24">
            <v>0</v>
          </cell>
        </row>
        <row r="25">
          <cell r="A25" t="str">
            <v>1.3.7</v>
          </cell>
          <cell r="B25" t="str">
            <v>DESMONTE DE APARATOS SANITARIOS</v>
          </cell>
          <cell r="C25" t="str">
            <v>M2</v>
          </cell>
          <cell r="D25">
            <v>0</v>
          </cell>
          <cell r="E25">
            <v>0</v>
          </cell>
          <cell r="F25">
            <v>0</v>
          </cell>
          <cell r="G25">
            <v>0</v>
          </cell>
        </row>
        <row r="26">
          <cell r="A26" t="str">
            <v>1.4</v>
          </cell>
          <cell r="B26" t="str">
            <v>VARIOS</v>
          </cell>
          <cell r="C26">
            <v>0</v>
          </cell>
          <cell r="D26">
            <v>0</v>
          </cell>
          <cell r="E26">
            <v>0</v>
          </cell>
          <cell r="F26">
            <v>0</v>
          </cell>
          <cell r="G26">
            <v>0</v>
          </cell>
        </row>
        <row r="27">
          <cell r="A27" t="str">
            <v>1.4.1</v>
          </cell>
          <cell r="B27" t="str">
            <v>TALA DE ÁRBOLES</v>
          </cell>
          <cell r="C27" t="str">
            <v>UN</v>
          </cell>
          <cell r="D27">
            <v>0</v>
          </cell>
          <cell r="E27">
            <v>0</v>
          </cell>
          <cell r="F27">
            <v>0</v>
          </cell>
          <cell r="G27">
            <v>0</v>
          </cell>
        </row>
        <row r="28">
          <cell r="A28" t="str">
            <v>1.4.2</v>
          </cell>
          <cell r="B28" t="str">
            <v>TRASLADO DE POSTES</v>
          </cell>
          <cell r="C28" t="str">
            <v>UN</v>
          </cell>
          <cell r="D28">
            <v>0</v>
          </cell>
          <cell r="E28">
            <v>0</v>
          </cell>
          <cell r="F28">
            <v>0</v>
          </cell>
          <cell r="G28">
            <v>0</v>
          </cell>
        </row>
        <row r="29">
          <cell r="A29" t="str">
            <v>1.4.3</v>
          </cell>
          <cell r="B29" t="str">
            <v>TALA DE ÁRBOLES DE 1 A  5 MTS</v>
          </cell>
          <cell r="C29" t="str">
            <v>UN</v>
          </cell>
          <cell r="D29">
            <v>0</v>
          </cell>
          <cell r="E29">
            <v>0</v>
          </cell>
          <cell r="F29">
            <v>0</v>
          </cell>
          <cell r="G29">
            <v>0</v>
          </cell>
        </row>
        <row r="30">
          <cell r="A30" t="str">
            <v>1.4.4</v>
          </cell>
          <cell r="B30" t="str">
            <v>TALA DE ÁRBOLES DE 5,01 A 10 MTS</v>
          </cell>
          <cell r="C30" t="str">
            <v>UN</v>
          </cell>
          <cell r="D30">
            <v>0</v>
          </cell>
          <cell r="E30">
            <v>0</v>
          </cell>
          <cell r="F30">
            <v>0</v>
          </cell>
          <cell r="G30">
            <v>0</v>
          </cell>
        </row>
        <row r="31">
          <cell r="A31" t="str">
            <v>1.4.5</v>
          </cell>
          <cell r="B31" t="str">
            <v>TRASLADO DE ARBOLES DE 5 A 10 MTS</v>
          </cell>
          <cell r="C31" t="str">
            <v>UN</v>
          </cell>
          <cell r="D31">
            <v>0</v>
          </cell>
          <cell r="E31">
            <v>0</v>
          </cell>
          <cell r="F31">
            <v>0</v>
          </cell>
          <cell r="G31">
            <v>0</v>
          </cell>
        </row>
        <row r="32">
          <cell r="A32">
            <v>0</v>
          </cell>
          <cell r="B32">
            <v>0</v>
          </cell>
          <cell r="C32">
            <v>0</v>
          </cell>
          <cell r="D32">
            <v>0</v>
          </cell>
          <cell r="E32">
            <v>0</v>
          </cell>
          <cell r="F32">
            <v>0</v>
          </cell>
          <cell r="G32">
            <v>0</v>
          </cell>
        </row>
        <row r="33">
          <cell r="A33">
            <v>2</v>
          </cell>
          <cell r="B33" t="str">
            <v>CIMENTACION</v>
          </cell>
          <cell r="C33">
            <v>0</v>
          </cell>
          <cell r="D33">
            <v>0</v>
          </cell>
          <cell r="E33">
            <v>0</v>
          </cell>
          <cell r="F33">
            <v>0</v>
          </cell>
          <cell r="G33">
            <v>0</v>
          </cell>
        </row>
        <row r="34">
          <cell r="A34" t="str">
            <v>2.1</v>
          </cell>
          <cell r="B34" t="str">
            <v>EXCAVACIONES, RELLENOS Y REEMPLAZOS</v>
          </cell>
          <cell r="C34">
            <v>0</v>
          </cell>
          <cell r="D34">
            <v>0</v>
          </cell>
          <cell r="E34">
            <v>0</v>
          </cell>
          <cell r="F34">
            <v>0</v>
          </cell>
          <cell r="G34">
            <v>0</v>
          </cell>
        </row>
        <row r="35">
          <cell r="A35" t="str">
            <v>2.1.1</v>
          </cell>
          <cell r="B35" t="str">
            <v>EXCAVACIÓN MECÁNICA EN MATERIAL COMÚN</v>
          </cell>
          <cell r="C35" t="str">
            <v>M3</v>
          </cell>
          <cell r="D35">
            <v>0</v>
          </cell>
          <cell r="E35">
            <v>0</v>
          </cell>
          <cell r="F35">
            <v>0</v>
          </cell>
          <cell r="G35">
            <v>0</v>
          </cell>
        </row>
        <row r="36">
          <cell r="A36" t="str">
            <v>2.1.2</v>
          </cell>
          <cell r="B36" t="str">
            <v>EXCAVACIÓN MANUAL EN MATERIAL COMÚN</v>
          </cell>
          <cell r="C36" t="str">
            <v>M3</v>
          </cell>
          <cell r="D36">
            <v>0</v>
          </cell>
          <cell r="E36">
            <v>0</v>
          </cell>
          <cell r="F36">
            <v>0</v>
          </cell>
          <cell r="G36">
            <v>0</v>
          </cell>
        </row>
        <row r="37">
          <cell r="A37" t="str">
            <v>2.1.3</v>
          </cell>
          <cell r="B37" t="str">
            <v>EXCAVACIÓN MANUAL EN SUBBASE DE RECEBO</v>
          </cell>
          <cell r="C37" t="str">
            <v>M3</v>
          </cell>
          <cell r="D37">
            <v>0</v>
          </cell>
          <cell r="E37">
            <v>0</v>
          </cell>
          <cell r="F37">
            <v>0</v>
          </cell>
          <cell r="G37">
            <v>0</v>
          </cell>
        </row>
        <row r="38">
          <cell r="A38" t="str">
            <v>2.1.4</v>
          </cell>
          <cell r="B38" t="str">
            <v>EXCAVACIÓN MANUAL CAISSONS</v>
          </cell>
          <cell r="C38" t="str">
            <v>M3</v>
          </cell>
          <cell r="D38">
            <v>0</v>
          </cell>
          <cell r="E38">
            <v>0</v>
          </cell>
          <cell r="F38">
            <v>0</v>
          </cell>
          <cell r="G38">
            <v>0</v>
          </cell>
        </row>
        <row r="39">
          <cell r="A39" t="str">
            <v>2.1.5</v>
          </cell>
          <cell r="B39" t="str">
            <v>RELLENOS EN MATERIAL COMÚN SIN SELECCIONAR DE OBRA</v>
          </cell>
          <cell r="C39" t="str">
            <v>M3</v>
          </cell>
          <cell r="D39">
            <v>0</v>
          </cell>
          <cell r="E39">
            <v>0</v>
          </cell>
          <cell r="F39">
            <v>0</v>
          </cell>
          <cell r="G39">
            <v>0</v>
          </cell>
        </row>
        <row r="40">
          <cell r="A40" t="str">
            <v>2.1.6</v>
          </cell>
          <cell r="B40" t="str">
            <v>RELLENOS SELECCIONADO EN OBRA</v>
          </cell>
          <cell r="C40" t="str">
            <v>M3</v>
          </cell>
          <cell r="D40">
            <v>0</v>
          </cell>
          <cell r="E40">
            <v>0</v>
          </cell>
          <cell r="F40">
            <v>0</v>
          </cell>
          <cell r="G40">
            <v>0</v>
          </cell>
        </row>
        <row r="41">
          <cell r="A41" t="str">
            <v>2.1.7</v>
          </cell>
          <cell r="B41" t="str">
            <v>SUBBASE EN RECEBO COMPACTADO</v>
          </cell>
          <cell r="C41" t="str">
            <v>M3</v>
          </cell>
          <cell r="D41">
            <v>0</v>
          </cell>
          <cell r="E41">
            <v>0</v>
          </cell>
          <cell r="F41">
            <v>0</v>
          </cell>
          <cell r="G41">
            <v>0</v>
          </cell>
        </row>
        <row r="42">
          <cell r="A42" t="str">
            <v>2.1.8</v>
          </cell>
          <cell r="B42" t="str">
            <v>GEOTEXTIL NT</v>
          </cell>
          <cell r="C42" t="str">
            <v>M2</v>
          </cell>
          <cell r="D42">
            <v>0</v>
          </cell>
          <cell r="E42">
            <v>0</v>
          </cell>
          <cell r="F42">
            <v>0</v>
          </cell>
          <cell r="G42">
            <v>0</v>
          </cell>
        </row>
        <row r="43">
          <cell r="A43" t="str">
            <v>2.1.9</v>
          </cell>
          <cell r="B43" t="str">
            <v xml:space="preserve">GEOTEXTIL TEJIDO </v>
          </cell>
          <cell r="C43" t="str">
            <v>M2</v>
          </cell>
          <cell r="D43">
            <v>0</v>
          </cell>
          <cell r="E43">
            <v>0</v>
          </cell>
          <cell r="F43">
            <v>0</v>
          </cell>
          <cell r="G43">
            <v>0</v>
          </cell>
        </row>
        <row r="44">
          <cell r="A44" t="str">
            <v>2,1,10</v>
          </cell>
          <cell r="B44" t="str">
            <v xml:space="preserve">RELLENOS EN RECEBO COMPACTADO AL 90% </v>
          </cell>
          <cell r="C44" t="str">
            <v>M3</v>
          </cell>
          <cell r="D44">
            <v>0</v>
          </cell>
          <cell r="E44">
            <v>0</v>
          </cell>
          <cell r="F44">
            <v>0</v>
          </cell>
          <cell r="G44">
            <v>0</v>
          </cell>
        </row>
        <row r="45">
          <cell r="A45" t="str">
            <v>2.2</v>
          </cell>
          <cell r="B45" t="str">
            <v>CONCRETOS DE CIMENTACIÓN</v>
          </cell>
          <cell r="C45">
            <v>0</v>
          </cell>
          <cell r="D45">
            <v>0</v>
          </cell>
          <cell r="E45">
            <v>0</v>
          </cell>
          <cell r="F45">
            <v>0</v>
          </cell>
          <cell r="G45">
            <v>0</v>
          </cell>
        </row>
        <row r="46">
          <cell r="A46" t="str">
            <v>2.2.1</v>
          </cell>
          <cell r="B46" t="str">
            <v xml:space="preserve">CONCRETO POBRE DE LIMPIEZA </v>
          </cell>
          <cell r="C46" t="str">
            <v>M3</v>
          </cell>
          <cell r="D46">
            <v>0</v>
          </cell>
          <cell r="E46">
            <v>0</v>
          </cell>
          <cell r="F46">
            <v>0</v>
          </cell>
          <cell r="G46">
            <v>0</v>
          </cell>
        </row>
        <row r="47">
          <cell r="A47" t="str">
            <v>2.2.2</v>
          </cell>
          <cell r="B47" t="str">
            <v>CONCRETO CICLÓPEO (60% concreto y 40% rajón)</v>
          </cell>
          <cell r="C47" t="str">
            <v>M3</v>
          </cell>
          <cell r="D47">
            <v>0</v>
          </cell>
          <cell r="E47">
            <v>0</v>
          </cell>
          <cell r="F47">
            <v>0</v>
          </cell>
          <cell r="G47">
            <v>0</v>
          </cell>
        </row>
        <row r="48">
          <cell r="A48" t="str">
            <v>2.2.3</v>
          </cell>
          <cell r="B48" t="str">
            <v>MUROS DE CONTENCIÓN</v>
          </cell>
          <cell r="C48" t="str">
            <v>M3</v>
          </cell>
          <cell r="D48">
            <v>0</v>
          </cell>
          <cell r="E48">
            <v>0</v>
          </cell>
          <cell r="F48">
            <v>0</v>
          </cell>
          <cell r="G48">
            <v>0</v>
          </cell>
        </row>
        <row r="49">
          <cell r="A49" t="str">
            <v>2.2.4</v>
          </cell>
          <cell r="B49" t="str">
            <v>CONCRETO PARA ZAPATAS</v>
          </cell>
          <cell r="C49" t="str">
            <v>M3</v>
          </cell>
          <cell r="D49">
            <v>0</v>
          </cell>
          <cell r="E49">
            <v>0</v>
          </cell>
          <cell r="F49">
            <v>0</v>
          </cell>
          <cell r="G49">
            <v>0</v>
          </cell>
        </row>
        <row r="50">
          <cell r="A50" t="str">
            <v>2.2.5</v>
          </cell>
          <cell r="B50" t="str">
            <v>VIGAS DE CIMENTACIÓN</v>
          </cell>
          <cell r="C50" t="str">
            <v>M3</v>
          </cell>
          <cell r="D50">
            <v>0</v>
          </cell>
          <cell r="E50">
            <v>0</v>
          </cell>
          <cell r="F50">
            <v>0</v>
          </cell>
          <cell r="G50">
            <v>0</v>
          </cell>
        </row>
        <row r="51">
          <cell r="A51" t="str">
            <v>2.2.6</v>
          </cell>
          <cell r="B51" t="str">
            <v>PILOTES</v>
          </cell>
          <cell r="C51">
            <v>0</v>
          </cell>
          <cell r="D51">
            <v>0</v>
          </cell>
          <cell r="E51">
            <v>0</v>
          </cell>
          <cell r="F51">
            <v>0</v>
          </cell>
          <cell r="G51">
            <v>0</v>
          </cell>
        </row>
        <row r="52">
          <cell r="A52" t="str">
            <v>2.2.6.1</v>
          </cell>
          <cell r="B52" t="str">
            <v>PILOTES PREEXCAVADOS DE 0,30 mts</v>
          </cell>
          <cell r="C52" t="str">
            <v>ML</v>
          </cell>
          <cell r="D52">
            <v>0</v>
          </cell>
          <cell r="E52">
            <v>0</v>
          </cell>
          <cell r="F52">
            <v>0</v>
          </cell>
          <cell r="G52">
            <v>0</v>
          </cell>
        </row>
        <row r="53">
          <cell r="A53" t="str">
            <v>2.2.6.2</v>
          </cell>
          <cell r="B53" t="str">
            <v>PILOTES PREEXCAVADOS DE 0,40 mts</v>
          </cell>
          <cell r="C53" t="str">
            <v>ML</v>
          </cell>
          <cell r="D53">
            <v>0</v>
          </cell>
          <cell r="E53">
            <v>0</v>
          </cell>
          <cell r="F53">
            <v>0</v>
          </cell>
          <cell r="G53">
            <v>0</v>
          </cell>
        </row>
        <row r="54">
          <cell r="A54" t="str">
            <v>2.2.6.3</v>
          </cell>
          <cell r="B54" t="str">
            <v>PILOTES PREEXCAVADOS DE 0,60 mts</v>
          </cell>
          <cell r="C54" t="str">
            <v>ML</v>
          </cell>
          <cell r="D54">
            <v>0</v>
          </cell>
          <cell r="E54">
            <v>0</v>
          </cell>
          <cell r="F54">
            <v>0</v>
          </cell>
          <cell r="G54">
            <v>0</v>
          </cell>
        </row>
        <row r="55">
          <cell r="A55" t="str">
            <v>2.2.6.4</v>
          </cell>
          <cell r="B55" t="str">
            <v>PILOTES PREEXCAVADOS DE 0,80 mts</v>
          </cell>
          <cell r="C55" t="str">
            <v>ML</v>
          </cell>
          <cell r="D55">
            <v>0</v>
          </cell>
          <cell r="E55">
            <v>0</v>
          </cell>
          <cell r="F55">
            <v>0</v>
          </cell>
          <cell r="G55">
            <v>0</v>
          </cell>
        </row>
        <row r="56">
          <cell r="A56" t="str">
            <v>2.2.6.5</v>
          </cell>
          <cell r="B56" t="str">
            <v>PILOTES PREEXCAVADOS DE 0,90 MTS</v>
          </cell>
          <cell r="C56" t="str">
            <v>ML</v>
          </cell>
          <cell r="D56">
            <v>0</v>
          </cell>
          <cell r="E56">
            <v>0</v>
          </cell>
          <cell r="F56">
            <v>0</v>
          </cell>
          <cell r="G56">
            <v>0</v>
          </cell>
        </row>
        <row r="57">
          <cell r="A57" t="str">
            <v>2.2.7</v>
          </cell>
          <cell r="B57" t="str">
            <v>DADOS EN CONCRETO</v>
          </cell>
          <cell r="C57" t="str">
            <v>M3</v>
          </cell>
          <cell r="D57">
            <v>0</v>
          </cell>
          <cell r="E57">
            <v>0</v>
          </cell>
          <cell r="F57">
            <v>0</v>
          </cell>
          <cell r="G57">
            <v>0</v>
          </cell>
        </row>
        <row r="58">
          <cell r="A58" t="str">
            <v>2.2.8</v>
          </cell>
          <cell r="B58" t="str">
            <v>LOSA DE CIMENTACIÓN ALIGERADA h= 0,60</v>
          </cell>
          <cell r="C58" t="str">
            <v>M2</v>
          </cell>
          <cell r="D58">
            <v>0</v>
          </cell>
          <cell r="E58">
            <v>0</v>
          </cell>
          <cell r="F58">
            <v>0</v>
          </cell>
          <cell r="G58">
            <v>0</v>
          </cell>
        </row>
        <row r="59">
          <cell r="A59" t="str">
            <v>2.2.9</v>
          </cell>
          <cell r="B59" t="str">
            <v>PLACAS DE CONTRAPISO E = 0,10 M</v>
          </cell>
          <cell r="C59" t="str">
            <v>M2</v>
          </cell>
          <cell r="D59">
            <v>0</v>
          </cell>
          <cell r="E59">
            <v>0</v>
          </cell>
          <cell r="F59">
            <v>0</v>
          </cell>
          <cell r="G59">
            <v>0</v>
          </cell>
        </row>
        <row r="60">
          <cell r="A60" t="str">
            <v>2.2.10</v>
          </cell>
          <cell r="B60" t="str">
            <v>PLACAS DE CONTRAPISO E = 0,125 M</v>
          </cell>
          <cell r="C60" t="str">
            <v>M2</v>
          </cell>
          <cell r="D60">
            <v>0</v>
          </cell>
          <cell r="E60">
            <v>0</v>
          </cell>
          <cell r="F60">
            <v>0</v>
          </cell>
          <cell r="G60">
            <v>0</v>
          </cell>
        </row>
        <row r="61">
          <cell r="A61" t="str">
            <v>2.2.11</v>
          </cell>
          <cell r="B61" t="str">
            <v>PLACAS DE CONTRAPISO E = 0,15 M</v>
          </cell>
          <cell r="C61" t="str">
            <v>M2</v>
          </cell>
          <cell r="D61">
            <v>0</v>
          </cell>
          <cell r="E61">
            <v>0</v>
          </cell>
          <cell r="F61">
            <v>0</v>
          </cell>
          <cell r="G61">
            <v>0</v>
          </cell>
        </row>
        <row r="62">
          <cell r="A62" t="str">
            <v>2.3</v>
          </cell>
          <cell r="B62" t="str">
            <v>REFUERZOS DE CIMENTACIÓN</v>
          </cell>
          <cell r="C62">
            <v>0</v>
          </cell>
          <cell r="D62">
            <v>0</v>
          </cell>
          <cell r="E62">
            <v>0</v>
          </cell>
          <cell r="F62">
            <v>0</v>
          </cell>
          <cell r="G62">
            <v>0</v>
          </cell>
        </row>
        <row r="63">
          <cell r="A63" t="str">
            <v>2.3.1</v>
          </cell>
          <cell r="B63" t="str">
            <v xml:space="preserve">ACERO DE REFUERZO 37000 </v>
          </cell>
          <cell r="C63" t="str">
            <v>KG</v>
          </cell>
          <cell r="D63">
            <v>0</v>
          </cell>
          <cell r="E63">
            <v>0</v>
          </cell>
          <cell r="F63">
            <v>0</v>
          </cell>
          <cell r="G63">
            <v>0</v>
          </cell>
        </row>
        <row r="64">
          <cell r="A64" t="str">
            <v>2.3.2</v>
          </cell>
          <cell r="B64" t="str">
            <v xml:space="preserve">ACERO DE REFUERZO 60000 </v>
          </cell>
          <cell r="C64" t="str">
            <v>KG</v>
          </cell>
          <cell r="D64">
            <v>0</v>
          </cell>
          <cell r="E64">
            <v>0</v>
          </cell>
          <cell r="F64">
            <v>0</v>
          </cell>
          <cell r="G64">
            <v>0</v>
          </cell>
        </row>
        <row r="65">
          <cell r="A65" t="str">
            <v>2.3.3</v>
          </cell>
          <cell r="B65" t="str">
            <v>MALLAS ELECTROSOLDADAS</v>
          </cell>
          <cell r="C65" t="str">
            <v>KG</v>
          </cell>
          <cell r="D65">
            <v>0</v>
          </cell>
          <cell r="E65">
            <v>0</v>
          </cell>
          <cell r="F65">
            <v>0</v>
          </cell>
          <cell r="G65">
            <v>0</v>
          </cell>
        </row>
        <row r="66">
          <cell r="A66" t="str">
            <v>2.4</v>
          </cell>
          <cell r="B66" t="str">
            <v>VARIOS</v>
          </cell>
          <cell r="C66">
            <v>0</v>
          </cell>
          <cell r="D66">
            <v>0</v>
          </cell>
          <cell r="E66">
            <v>0</v>
          </cell>
          <cell r="F66">
            <v>0</v>
          </cell>
          <cell r="G66">
            <v>0</v>
          </cell>
        </row>
        <row r="67">
          <cell r="A67" t="str">
            <v>2.4.1</v>
          </cell>
          <cell r="B67" t="str">
            <v>GAVIONES EN PIEDRA</v>
          </cell>
          <cell r="C67" t="str">
            <v>M3</v>
          </cell>
          <cell r="D67">
            <v>0</v>
          </cell>
          <cell r="E67">
            <v>0</v>
          </cell>
          <cell r="F67">
            <v>0</v>
          </cell>
          <cell r="G67">
            <v>0</v>
          </cell>
        </row>
        <row r="68">
          <cell r="A68" t="str">
            <v>2.4.4</v>
          </cell>
          <cell r="B68" t="str">
            <v>PAÑETES TALUDES EXCAVACIÓN</v>
          </cell>
          <cell r="C68" t="str">
            <v>M2</v>
          </cell>
          <cell r="D68">
            <v>0</v>
          </cell>
          <cell r="E68">
            <v>0</v>
          </cell>
          <cell r="F68">
            <v>0</v>
          </cell>
          <cell r="G68">
            <v>0</v>
          </cell>
        </row>
        <row r="69">
          <cell r="G69">
            <v>0</v>
          </cell>
        </row>
        <row r="70">
          <cell r="A70">
            <v>3</v>
          </cell>
          <cell r="B70" t="str">
            <v>PLACA CANCHA MULTIPLE</v>
          </cell>
          <cell r="C70">
            <v>0</v>
          </cell>
          <cell r="D70">
            <v>0</v>
          </cell>
          <cell r="E70">
            <v>0</v>
          </cell>
          <cell r="F70">
            <v>0</v>
          </cell>
          <cell r="G70">
            <v>0</v>
          </cell>
        </row>
        <row r="71">
          <cell r="A71" t="str">
            <v>3.1</v>
          </cell>
          <cell r="B71" t="str">
            <v>OBRA CIVIL</v>
          </cell>
          <cell r="C71">
            <v>0</v>
          </cell>
          <cell r="D71">
            <v>0</v>
          </cell>
          <cell r="E71">
            <v>0</v>
          </cell>
          <cell r="F71">
            <v>0</v>
          </cell>
          <cell r="G71">
            <v>0</v>
          </cell>
        </row>
        <row r="72">
          <cell r="A72" t="str">
            <v>3.1.1</v>
          </cell>
          <cell r="B72" t="str">
            <v>IMPRIMACION</v>
          </cell>
          <cell r="C72" t="str">
            <v>M2</v>
          </cell>
          <cell r="D72">
            <v>0</v>
          </cell>
          <cell r="E72">
            <v>0</v>
          </cell>
          <cell r="F72">
            <v>0</v>
          </cell>
          <cell r="G72">
            <v>0</v>
          </cell>
        </row>
        <row r="73">
          <cell r="A73">
            <v>0</v>
          </cell>
          <cell r="B73">
            <v>0</v>
          </cell>
          <cell r="C73">
            <v>0</v>
          </cell>
          <cell r="D73">
            <v>0</v>
          </cell>
          <cell r="E73">
            <v>0</v>
          </cell>
          <cell r="F73">
            <v>0</v>
          </cell>
          <cell r="G73">
            <v>0</v>
          </cell>
        </row>
        <row r="74">
          <cell r="A74" t="str">
            <v>3.1.2</v>
          </cell>
          <cell r="B74" t="str">
            <v>PLACA DE CONTRAPISO PARA CANCHA EN CONCRETO e=00cm</v>
          </cell>
          <cell r="C74" t="str">
            <v>M2</v>
          </cell>
          <cell r="D74">
            <v>0</v>
          </cell>
          <cell r="E74">
            <v>0</v>
          </cell>
          <cell r="F74">
            <v>0</v>
          </cell>
          <cell r="G74">
            <v>0</v>
          </cell>
        </row>
        <row r="75">
          <cell r="A75" t="str">
            <v>3.1.3</v>
          </cell>
          <cell r="B75">
            <v>0</v>
          </cell>
          <cell r="C75">
            <v>0</v>
          </cell>
          <cell r="D75">
            <v>0</v>
          </cell>
          <cell r="E75">
            <v>0</v>
          </cell>
          <cell r="F75">
            <v>0</v>
          </cell>
          <cell r="G75">
            <v>0</v>
          </cell>
        </row>
        <row r="76">
          <cell r="A76">
            <v>0</v>
          </cell>
          <cell r="B76">
            <v>0</v>
          </cell>
          <cell r="C76">
            <v>0</v>
          </cell>
          <cell r="D76">
            <v>0</v>
          </cell>
          <cell r="E76">
            <v>0</v>
          </cell>
          <cell r="F76">
            <v>0</v>
          </cell>
          <cell r="G76">
            <v>0</v>
          </cell>
        </row>
        <row r="77">
          <cell r="A77" t="str">
            <v>3.1.4</v>
          </cell>
          <cell r="B77">
            <v>0</v>
          </cell>
          <cell r="C77">
            <v>0</v>
          </cell>
          <cell r="D77">
            <v>0</v>
          </cell>
          <cell r="E77">
            <v>0</v>
          </cell>
          <cell r="F77">
            <v>0</v>
          </cell>
          <cell r="G77">
            <v>0</v>
          </cell>
        </row>
        <row r="78">
          <cell r="A78" t="str">
            <v>3.1.5</v>
          </cell>
          <cell r="B78">
            <v>0</v>
          </cell>
          <cell r="C78">
            <v>0</v>
          </cell>
          <cell r="D78">
            <v>0</v>
          </cell>
          <cell r="E78">
            <v>0</v>
          </cell>
          <cell r="F78">
            <v>0</v>
          </cell>
          <cell r="G78">
            <v>0</v>
          </cell>
        </row>
        <row r="79">
          <cell r="A79">
            <v>0</v>
          </cell>
          <cell r="B79">
            <v>0</v>
          </cell>
          <cell r="C79">
            <v>0</v>
          </cell>
          <cell r="D79">
            <v>0</v>
          </cell>
          <cell r="E79">
            <v>0</v>
          </cell>
          <cell r="F79">
            <v>0</v>
          </cell>
          <cell r="G79">
            <v>0</v>
          </cell>
        </row>
        <row r="80">
          <cell r="A80" t="str">
            <v>3.1.6</v>
          </cell>
          <cell r="B80">
            <v>0</v>
          </cell>
          <cell r="C80">
            <v>0</v>
          </cell>
          <cell r="D80">
            <v>0</v>
          </cell>
          <cell r="E80">
            <v>0</v>
          </cell>
          <cell r="F80">
            <v>0</v>
          </cell>
          <cell r="G80">
            <v>0</v>
          </cell>
        </row>
        <row r="81">
          <cell r="A81" t="str">
            <v>3.1.7</v>
          </cell>
          <cell r="B81">
            <v>0</v>
          </cell>
          <cell r="C81">
            <v>0</v>
          </cell>
          <cell r="D81">
            <v>0</v>
          </cell>
          <cell r="E81">
            <v>0</v>
          </cell>
          <cell r="F81">
            <v>0</v>
          </cell>
          <cell r="G81">
            <v>0</v>
          </cell>
        </row>
        <row r="82">
          <cell r="A82">
            <v>0</v>
          </cell>
          <cell r="B82">
            <v>0</v>
          </cell>
          <cell r="C82">
            <v>0</v>
          </cell>
          <cell r="D82">
            <v>0</v>
          </cell>
          <cell r="E82">
            <v>0</v>
          </cell>
          <cell r="F82">
            <v>0</v>
          </cell>
          <cell r="G82">
            <v>0</v>
          </cell>
        </row>
        <row r="83">
          <cell r="A83" t="str">
            <v>3.1.8</v>
          </cell>
          <cell r="B83">
            <v>0</v>
          </cell>
          <cell r="C83">
            <v>0</v>
          </cell>
          <cell r="D83">
            <v>0</v>
          </cell>
          <cell r="E83">
            <v>0</v>
          </cell>
          <cell r="F83">
            <v>0</v>
          </cell>
          <cell r="G83">
            <v>0</v>
          </cell>
        </row>
        <row r="84">
          <cell r="A84" t="str">
            <v>3.1.9</v>
          </cell>
          <cell r="B84">
            <v>0</v>
          </cell>
          <cell r="C84">
            <v>0</v>
          </cell>
          <cell r="D84">
            <v>0</v>
          </cell>
          <cell r="E84">
            <v>0</v>
          </cell>
          <cell r="F84">
            <v>0</v>
          </cell>
          <cell r="G84">
            <v>0</v>
          </cell>
        </row>
        <row r="85">
          <cell r="A85">
            <v>0</v>
          </cell>
          <cell r="B85">
            <v>0</v>
          </cell>
          <cell r="C85">
            <v>0</v>
          </cell>
          <cell r="D85">
            <v>0</v>
          </cell>
          <cell r="E85">
            <v>0</v>
          </cell>
          <cell r="F85">
            <v>0</v>
          </cell>
          <cell r="G85">
            <v>0</v>
          </cell>
        </row>
        <row r="86">
          <cell r="A86" t="str">
            <v>3.1.10</v>
          </cell>
          <cell r="B86">
            <v>0</v>
          </cell>
          <cell r="C86">
            <v>0</v>
          </cell>
          <cell r="D86">
            <v>0</v>
          </cell>
          <cell r="E86">
            <v>0</v>
          </cell>
          <cell r="F86">
            <v>0</v>
          </cell>
          <cell r="G86">
            <v>0</v>
          </cell>
        </row>
        <row r="87">
          <cell r="A87" t="str">
            <v>3.1.11</v>
          </cell>
          <cell r="B87">
            <v>0</v>
          </cell>
          <cell r="C87">
            <v>0</v>
          </cell>
          <cell r="D87">
            <v>0</v>
          </cell>
          <cell r="E87">
            <v>0</v>
          </cell>
          <cell r="F87">
            <v>0</v>
          </cell>
          <cell r="G87">
            <v>0</v>
          </cell>
        </row>
        <row r="88">
          <cell r="A88">
            <v>0</v>
          </cell>
          <cell r="B88">
            <v>0</v>
          </cell>
          <cell r="C88">
            <v>0</v>
          </cell>
          <cell r="D88">
            <v>0</v>
          </cell>
          <cell r="E88">
            <v>0</v>
          </cell>
          <cell r="F88">
            <v>0</v>
          </cell>
          <cell r="G88">
            <v>0</v>
          </cell>
        </row>
        <row r="89">
          <cell r="A89" t="str">
            <v>3.1.12</v>
          </cell>
          <cell r="B89">
            <v>0</v>
          </cell>
          <cell r="C89">
            <v>0</v>
          </cell>
          <cell r="D89">
            <v>0</v>
          </cell>
          <cell r="E89">
            <v>0</v>
          </cell>
          <cell r="F89">
            <v>0</v>
          </cell>
          <cell r="G89">
            <v>0</v>
          </cell>
        </row>
        <row r="90">
          <cell r="A90" t="str">
            <v>3.1.13</v>
          </cell>
          <cell r="B90">
            <v>0</v>
          </cell>
          <cell r="C90">
            <v>0</v>
          </cell>
          <cell r="D90">
            <v>0</v>
          </cell>
          <cell r="E90">
            <v>0</v>
          </cell>
          <cell r="F90">
            <v>0</v>
          </cell>
          <cell r="G90">
            <v>0</v>
          </cell>
        </row>
        <row r="91">
          <cell r="A91">
            <v>0</v>
          </cell>
          <cell r="B91">
            <v>0</v>
          </cell>
          <cell r="C91">
            <v>0</v>
          </cell>
          <cell r="D91">
            <v>0</v>
          </cell>
          <cell r="E91">
            <v>0</v>
          </cell>
          <cell r="F91">
            <v>0</v>
          </cell>
          <cell r="G91">
            <v>0</v>
          </cell>
        </row>
        <row r="92">
          <cell r="A92" t="str">
            <v>3.1.14</v>
          </cell>
          <cell r="B92">
            <v>0</v>
          </cell>
          <cell r="C92">
            <v>0</v>
          </cell>
          <cell r="D92">
            <v>0</v>
          </cell>
          <cell r="E92">
            <v>0</v>
          </cell>
          <cell r="F92">
            <v>0</v>
          </cell>
          <cell r="G92">
            <v>0</v>
          </cell>
        </row>
        <row r="93">
          <cell r="A93" t="str">
            <v>3.1.3</v>
          </cell>
          <cell r="B93" t="str">
            <v>PLACA DE CONTRAPISO PARA CANCHA EN CONCRETO ASLFALTICO e=0,04m</v>
          </cell>
          <cell r="C93" t="str">
            <v>M2</v>
          </cell>
          <cell r="D93">
            <v>0</v>
          </cell>
          <cell r="E93">
            <v>0</v>
          </cell>
          <cell r="F93">
            <v>0</v>
          </cell>
          <cell r="G93">
            <v>0</v>
          </cell>
        </row>
        <row r="94">
          <cell r="A94" t="str">
            <v>3.1.4</v>
          </cell>
          <cell r="B94" t="str">
            <v>RETIRO DE TORRES CANCHA MULTIPLES</v>
          </cell>
          <cell r="C94" t="str">
            <v>UN</v>
          </cell>
          <cell r="D94">
            <v>0</v>
          </cell>
          <cell r="E94">
            <v>0</v>
          </cell>
          <cell r="F94">
            <v>0</v>
          </cell>
          <cell r="G94">
            <v>0</v>
          </cell>
        </row>
        <row r="95">
          <cell r="A95" t="str">
            <v>3.1.5</v>
          </cell>
          <cell r="B95" t="str">
            <v>SUMINISTRO E INSTALACION DE TORRES CANCHAS MULTIPLES</v>
          </cell>
          <cell r="C95" t="str">
            <v>UN</v>
          </cell>
          <cell r="D95">
            <v>0</v>
          </cell>
          <cell r="E95">
            <v>0</v>
          </cell>
          <cell r="F95">
            <v>0</v>
          </cell>
          <cell r="G95">
            <v>0</v>
          </cell>
        </row>
        <row r="96">
          <cell r="A96" t="str">
            <v>3.1.6</v>
          </cell>
          <cell r="B96" t="str">
            <v>BASES PARA TORRES MULTIPLES FIJAS</v>
          </cell>
          <cell r="C96" t="str">
            <v>UN</v>
          </cell>
          <cell r="D96">
            <v>0</v>
          </cell>
          <cell r="E96">
            <v>0</v>
          </cell>
          <cell r="F96">
            <v>0</v>
          </cell>
          <cell r="G96">
            <v>0</v>
          </cell>
        </row>
        <row r="97">
          <cell r="A97" t="str">
            <v>3.1.7</v>
          </cell>
          <cell r="B97" t="str">
            <v>BASES PARA TRINQUETES DE VOLEIBOL</v>
          </cell>
          <cell r="C97" t="str">
            <v>UN</v>
          </cell>
          <cell r="D97">
            <v>0</v>
          </cell>
          <cell r="E97">
            <v>0</v>
          </cell>
          <cell r="F97">
            <v>0</v>
          </cell>
          <cell r="G97">
            <v>0</v>
          </cell>
        </row>
        <row r="98">
          <cell r="A98" t="str">
            <v>3.1.22</v>
          </cell>
          <cell r="B98">
            <v>0</v>
          </cell>
          <cell r="C98">
            <v>0</v>
          </cell>
          <cell r="D98">
            <v>0</v>
          </cell>
          <cell r="E98">
            <v>0</v>
          </cell>
          <cell r="F98">
            <v>0</v>
          </cell>
          <cell r="G98">
            <v>0</v>
          </cell>
        </row>
        <row r="99">
          <cell r="A99" t="str">
            <v>3.1.23</v>
          </cell>
          <cell r="B99">
            <v>0</v>
          </cell>
          <cell r="C99">
            <v>0</v>
          </cell>
          <cell r="D99">
            <v>0</v>
          </cell>
          <cell r="E99">
            <v>0</v>
          </cell>
          <cell r="F99">
            <v>0</v>
          </cell>
          <cell r="G99">
            <v>0</v>
          </cell>
        </row>
        <row r="100">
          <cell r="A100">
            <v>0</v>
          </cell>
          <cell r="B100">
            <v>0</v>
          </cell>
          <cell r="C100">
            <v>0</v>
          </cell>
          <cell r="D100">
            <v>0</v>
          </cell>
          <cell r="E100">
            <v>0</v>
          </cell>
          <cell r="F100">
            <v>0</v>
          </cell>
          <cell r="G100">
            <v>0</v>
          </cell>
        </row>
        <row r="101">
          <cell r="A101" t="str">
            <v>3.1.24</v>
          </cell>
          <cell r="B101">
            <v>0</v>
          </cell>
          <cell r="C101">
            <v>0</v>
          </cell>
          <cell r="D101">
            <v>0</v>
          </cell>
          <cell r="E101">
            <v>0</v>
          </cell>
          <cell r="F101">
            <v>0</v>
          </cell>
          <cell r="G101">
            <v>0</v>
          </cell>
        </row>
        <row r="102">
          <cell r="A102" t="str">
            <v>3.1.25</v>
          </cell>
          <cell r="B102">
            <v>0</v>
          </cell>
          <cell r="C102">
            <v>0</v>
          </cell>
          <cell r="D102">
            <v>0</v>
          </cell>
          <cell r="E102">
            <v>0</v>
          </cell>
          <cell r="F102">
            <v>0</v>
          </cell>
          <cell r="G102">
            <v>0</v>
          </cell>
        </row>
        <row r="103">
          <cell r="A103">
            <v>0</v>
          </cell>
          <cell r="B103">
            <v>0</v>
          </cell>
          <cell r="C103">
            <v>0</v>
          </cell>
          <cell r="D103">
            <v>0</v>
          </cell>
          <cell r="E103">
            <v>0</v>
          </cell>
          <cell r="F103">
            <v>0</v>
          </cell>
          <cell r="G103">
            <v>0</v>
          </cell>
        </row>
        <row r="104">
          <cell r="A104" t="str">
            <v>3.2</v>
          </cell>
          <cell r="B104" t="str">
            <v>RECUBIMIENTO SINTETICO</v>
          </cell>
          <cell r="C104">
            <v>0</v>
          </cell>
          <cell r="D104">
            <v>0</v>
          </cell>
          <cell r="E104">
            <v>0</v>
          </cell>
          <cell r="F104">
            <v>0</v>
          </cell>
          <cell r="G104">
            <v>0</v>
          </cell>
        </row>
        <row r="105">
          <cell r="A105" t="str">
            <v>3.1.27</v>
          </cell>
          <cell r="B105">
            <v>0</v>
          </cell>
          <cell r="C105">
            <v>0</v>
          </cell>
          <cell r="D105">
            <v>0</v>
          </cell>
          <cell r="E105">
            <v>0</v>
          </cell>
          <cell r="F105">
            <v>0</v>
          </cell>
          <cell r="G105">
            <v>0</v>
          </cell>
        </row>
        <row r="106">
          <cell r="A106" t="str">
            <v>3.2.1</v>
          </cell>
          <cell r="B106" t="str">
            <v>SISTEMA PLEXIFLOR O SIMILAR</v>
          </cell>
          <cell r="C106" t="str">
            <v>M2</v>
          </cell>
          <cell r="D106">
            <v>0</v>
          </cell>
          <cell r="E106">
            <v>0</v>
          </cell>
          <cell r="F106">
            <v>0</v>
          </cell>
          <cell r="G106">
            <v>0</v>
          </cell>
        </row>
        <row r="107">
          <cell r="A107">
            <v>0</v>
          </cell>
          <cell r="B107">
            <v>0</v>
          </cell>
          <cell r="C107">
            <v>0</v>
          </cell>
          <cell r="D107">
            <v>0</v>
          </cell>
          <cell r="E107">
            <v>0</v>
          </cell>
          <cell r="F107">
            <v>0</v>
          </cell>
          <cell r="G107">
            <v>0</v>
          </cell>
        </row>
        <row r="108">
          <cell r="A108" t="str">
            <v>3.2.2</v>
          </cell>
          <cell r="B108" t="str">
            <v>DEMARCACION</v>
          </cell>
          <cell r="C108" t="str">
            <v>ML</v>
          </cell>
          <cell r="D108">
            <v>0</v>
          </cell>
          <cell r="E108">
            <v>0</v>
          </cell>
          <cell r="F108">
            <v>0</v>
          </cell>
          <cell r="G108">
            <v>0</v>
          </cell>
        </row>
        <row r="109">
          <cell r="A109" t="str">
            <v>3.3</v>
          </cell>
          <cell r="B109" t="str">
            <v>CERRAMIENTO CANCHA</v>
          </cell>
          <cell r="C109">
            <v>0</v>
          </cell>
          <cell r="D109">
            <v>0</v>
          </cell>
          <cell r="E109">
            <v>0</v>
          </cell>
          <cell r="F109">
            <v>0</v>
          </cell>
          <cell r="G109">
            <v>0</v>
          </cell>
        </row>
        <row r="110">
          <cell r="A110" t="str">
            <v>3.1.27</v>
          </cell>
          <cell r="B110">
            <v>0</v>
          </cell>
          <cell r="C110">
            <v>0</v>
          </cell>
          <cell r="D110">
            <v>0</v>
          </cell>
          <cell r="E110">
            <v>0</v>
          </cell>
          <cell r="F110">
            <v>0</v>
          </cell>
          <cell r="G110">
            <v>0</v>
          </cell>
        </row>
        <row r="111">
          <cell r="A111" t="str">
            <v>3.3.1</v>
          </cell>
          <cell r="B111" t="str">
            <v>MALLA SINTETICA NYLON TRENZADO</v>
          </cell>
          <cell r="C111" t="str">
            <v>M2</v>
          </cell>
          <cell r="D111">
            <v>0</v>
          </cell>
          <cell r="E111">
            <v>0</v>
          </cell>
          <cell r="F111">
            <v>0</v>
          </cell>
          <cell r="G111">
            <v>0</v>
          </cell>
        </row>
        <row r="112">
          <cell r="A112">
            <v>0</v>
          </cell>
          <cell r="B112">
            <v>0</v>
          </cell>
          <cell r="C112">
            <v>0</v>
          </cell>
          <cell r="D112">
            <v>0</v>
          </cell>
          <cell r="E112">
            <v>0</v>
          </cell>
          <cell r="F112">
            <v>0</v>
          </cell>
          <cell r="G112">
            <v>0</v>
          </cell>
        </row>
        <row r="113">
          <cell r="A113" t="str">
            <v>3.3.2</v>
          </cell>
          <cell r="B113" t="str">
            <v>POSTES EN CONCRETO</v>
          </cell>
          <cell r="C113" t="str">
            <v>UN</v>
          </cell>
          <cell r="D113">
            <v>0</v>
          </cell>
          <cell r="E113">
            <v>0</v>
          </cell>
          <cell r="F113">
            <v>0</v>
          </cell>
          <cell r="G113">
            <v>0</v>
          </cell>
        </row>
        <row r="114">
          <cell r="A114" t="str">
            <v>3.3.3</v>
          </cell>
          <cell r="B114" t="str">
            <v>PUERTA ACCESO</v>
          </cell>
          <cell r="C114" t="str">
            <v>UN</v>
          </cell>
          <cell r="D114">
            <v>0</v>
          </cell>
          <cell r="E114">
            <v>0</v>
          </cell>
          <cell r="F114">
            <v>0</v>
          </cell>
          <cell r="G114">
            <v>0</v>
          </cell>
        </row>
        <row r="115">
          <cell r="G115">
            <v>0</v>
          </cell>
        </row>
        <row r="116">
          <cell r="A116">
            <v>4</v>
          </cell>
          <cell r="B116" t="str">
            <v>ESTRUCTURAS EN CONCRETO Y METALICAS</v>
          </cell>
          <cell r="C116">
            <v>0</v>
          </cell>
          <cell r="D116">
            <v>0</v>
          </cell>
          <cell r="E116">
            <v>0</v>
          </cell>
          <cell r="F116">
            <v>0</v>
          </cell>
          <cell r="G116">
            <v>0</v>
          </cell>
        </row>
        <row r="117">
          <cell r="A117" t="str">
            <v>4.1</v>
          </cell>
          <cell r="B117" t="str">
            <v>ELEMENTOS VERTICALES</v>
          </cell>
          <cell r="C117">
            <v>0</v>
          </cell>
          <cell r="D117">
            <v>0</v>
          </cell>
          <cell r="E117">
            <v>0</v>
          </cell>
          <cell r="F117">
            <v>0</v>
          </cell>
          <cell r="G117">
            <v>0</v>
          </cell>
        </row>
        <row r="118">
          <cell r="A118" t="str">
            <v>4.1.1</v>
          </cell>
          <cell r="B118" t="str">
            <v xml:space="preserve">COLUMNAS EN CONCRETO </v>
          </cell>
          <cell r="C118" t="str">
            <v>M3</v>
          </cell>
          <cell r="D118">
            <v>0</v>
          </cell>
          <cell r="E118">
            <v>0</v>
          </cell>
          <cell r="F118">
            <v>0</v>
          </cell>
          <cell r="G118">
            <v>0</v>
          </cell>
        </row>
        <row r="119">
          <cell r="A119" t="str">
            <v>4.1.2</v>
          </cell>
          <cell r="B119" t="str">
            <v xml:space="preserve">PANTALLAS EN CONCRETO </v>
          </cell>
          <cell r="C119" t="str">
            <v>M3</v>
          </cell>
          <cell r="D119">
            <v>0</v>
          </cell>
          <cell r="E119">
            <v>0</v>
          </cell>
          <cell r="F119">
            <v>0</v>
          </cell>
          <cell r="G119">
            <v>0</v>
          </cell>
        </row>
        <row r="120">
          <cell r="A120" t="str">
            <v>4.1.3</v>
          </cell>
          <cell r="B120" t="str">
            <v>MUROS EN CONCRETO</v>
          </cell>
          <cell r="C120" t="str">
            <v>M3</v>
          </cell>
          <cell r="D120">
            <v>0</v>
          </cell>
          <cell r="E120">
            <v>0</v>
          </cell>
          <cell r="F120">
            <v>0</v>
          </cell>
          <cell r="G120">
            <v>0</v>
          </cell>
        </row>
        <row r="121">
          <cell r="A121" t="str">
            <v>4.2</v>
          </cell>
          <cell r="B121" t="str">
            <v>ELEMENTOS HORIZONTALES</v>
          </cell>
          <cell r="C121">
            <v>0</v>
          </cell>
          <cell r="D121">
            <v>0</v>
          </cell>
          <cell r="E121">
            <v>0</v>
          </cell>
          <cell r="F121">
            <v>0</v>
          </cell>
          <cell r="G121">
            <v>0</v>
          </cell>
        </row>
        <row r="122">
          <cell r="A122" t="str">
            <v>4.2.1</v>
          </cell>
          <cell r="B122" t="str">
            <v xml:space="preserve">VIGAS AÉREAS EN CONCRETO </v>
          </cell>
          <cell r="C122" t="str">
            <v>M3</v>
          </cell>
          <cell r="D122">
            <v>0</v>
          </cell>
          <cell r="E122">
            <v>0</v>
          </cell>
          <cell r="F122">
            <v>0</v>
          </cell>
          <cell r="G122">
            <v>0</v>
          </cell>
        </row>
        <row r="123">
          <cell r="A123" t="str">
            <v>4.2.2</v>
          </cell>
          <cell r="B123" t="str">
            <v xml:space="preserve">VIGAS CANALES EN CONCRETO </v>
          </cell>
          <cell r="C123" t="str">
            <v>M3</v>
          </cell>
          <cell r="D123">
            <v>0</v>
          </cell>
          <cell r="E123">
            <v>0</v>
          </cell>
          <cell r="F123">
            <v>0</v>
          </cell>
          <cell r="G123">
            <v>0</v>
          </cell>
        </row>
        <row r="124">
          <cell r="A124" t="str">
            <v>4.2.3</v>
          </cell>
          <cell r="B124" t="str">
            <v xml:space="preserve">VIGAS PREFABRICADAS EN CONCRETO </v>
          </cell>
          <cell r="C124" t="str">
            <v>M3</v>
          </cell>
          <cell r="D124">
            <v>0</v>
          </cell>
          <cell r="E124">
            <v>0</v>
          </cell>
          <cell r="F124">
            <v>0</v>
          </cell>
          <cell r="G124">
            <v>0</v>
          </cell>
        </row>
        <row r="125">
          <cell r="A125" t="str">
            <v>4.3</v>
          </cell>
          <cell r="B125" t="str">
            <v>PLACAS Y LOSAS DE ENTREPISO</v>
          </cell>
          <cell r="C125">
            <v>0</v>
          </cell>
          <cell r="D125">
            <v>0</v>
          </cell>
          <cell r="E125">
            <v>0</v>
          </cell>
          <cell r="F125">
            <v>0</v>
          </cell>
          <cell r="G125">
            <v>0</v>
          </cell>
        </row>
        <row r="126">
          <cell r="A126" t="str">
            <v>4.3.1</v>
          </cell>
          <cell r="B126" t="str">
            <v>LOSAS ALIGERADAS CON CASETON; DE  E = 0.55 M</v>
          </cell>
          <cell r="C126" t="str">
            <v>M2</v>
          </cell>
          <cell r="D126">
            <v>0</v>
          </cell>
          <cell r="E126">
            <v>0</v>
          </cell>
          <cell r="F126">
            <v>0</v>
          </cell>
          <cell r="G126">
            <v>0</v>
          </cell>
        </row>
        <row r="127">
          <cell r="A127" t="str">
            <v>4.3.2</v>
          </cell>
          <cell r="B127" t="str">
            <v>LOSAS ALIGERADAS CON CASETON; DE  E = 0.50 M</v>
          </cell>
          <cell r="C127" t="str">
            <v>M2</v>
          </cell>
          <cell r="D127">
            <v>0</v>
          </cell>
          <cell r="E127">
            <v>0</v>
          </cell>
          <cell r="F127">
            <v>0</v>
          </cell>
          <cell r="G127">
            <v>0</v>
          </cell>
        </row>
        <row r="128">
          <cell r="A128" t="str">
            <v>4.3.3</v>
          </cell>
          <cell r="B128" t="str">
            <v>LOSAS ALIGERADAS CON CASETON DE  E = 0.45 M</v>
          </cell>
          <cell r="C128" t="str">
            <v>M2</v>
          </cell>
          <cell r="D128">
            <v>0</v>
          </cell>
          <cell r="E128">
            <v>0</v>
          </cell>
          <cell r="F128">
            <v>0</v>
          </cell>
          <cell r="G128">
            <v>0</v>
          </cell>
        </row>
        <row r="129">
          <cell r="A129" t="str">
            <v>4.3.4</v>
          </cell>
          <cell r="B129" t="str">
            <v>LOSAS ALIGERADAS CON CASETON DE  E = 0.40 M</v>
          </cell>
          <cell r="C129" t="str">
            <v>M2</v>
          </cell>
          <cell r="D129">
            <v>0</v>
          </cell>
          <cell r="E129">
            <v>0</v>
          </cell>
          <cell r="F129">
            <v>0</v>
          </cell>
          <cell r="G129">
            <v>0</v>
          </cell>
        </row>
        <row r="130">
          <cell r="A130" t="str">
            <v>4.3.5</v>
          </cell>
          <cell r="B130" t="str">
            <v>LOSAS CON PLAQUETAS Y VIGUETAS PREFABRICADAS</v>
          </cell>
          <cell r="C130" t="str">
            <v>M2</v>
          </cell>
          <cell r="D130">
            <v>0</v>
          </cell>
          <cell r="E130">
            <v>0</v>
          </cell>
          <cell r="F130">
            <v>0</v>
          </cell>
          <cell r="G130">
            <v>0</v>
          </cell>
        </row>
        <row r="131">
          <cell r="A131" t="str">
            <v>4.3.6</v>
          </cell>
          <cell r="B131" t="str">
            <v>PLACA MACIZA E = 0,20 M</v>
          </cell>
          <cell r="C131" t="str">
            <v>M2</v>
          </cell>
          <cell r="D131">
            <v>0</v>
          </cell>
          <cell r="E131">
            <v>0</v>
          </cell>
          <cell r="F131">
            <v>0</v>
          </cell>
          <cell r="G131">
            <v>0</v>
          </cell>
        </row>
        <row r="132">
          <cell r="A132" t="str">
            <v>4.3.7</v>
          </cell>
          <cell r="B132" t="str">
            <v>PLACA MACIZA E=0,125</v>
          </cell>
          <cell r="C132" t="str">
            <v>M2</v>
          </cell>
          <cell r="D132">
            <v>0</v>
          </cell>
          <cell r="E132">
            <v>0</v>
          </cell>
          <cell r="F132">
            <v>0</v>
          </cell>
          <cell r="G132">
            <v>0</v>
          </cell>
        </row>
        <row r="133">
          <cell r="A133" t="str">
            <v>4.3.8</v>
          </cell>
          <cell r="B133" t="str">
            <v>PLACA MACIZA E=0,10</v>
          </cell>
          <cell r="C133" t="str">
            <v>M2</v>
          </cell>
          <cell r="D133">
            <v>0</v>
          </cell>
          <cell r="E133">
            <v>0</v>
          </cell>
          <cell r="F133">
            <v>0</v>
          </cell>
          <cell r="G133">
            <v>0</v>
          </cell>
        </row>
        <row r="134">
          <cell r="A134" t="str">
            <v>4.3.9</v>
          </cell>
          <cell r="B134" t="str">
            <v>PLACA MACIZA E=0,15</v>
          </cell>
          <cell r="C134" t="str">
            <v>M2</v>
          </cell>
          <cell r="D134">
            <v>0</v>
          </cell>
          <cell r="E134">
            <v>0</v>
          </cell>
          <cell r="F134">
            <v>0</v>
          </cell>
          <cell r="G134">
            <v>0</v>
          </cell>
        </row>
        <row r="135">
          <cell r="A135" t="str">
            <v>4.4</v>
          </cell>
          <cell r="B135" t="str">
            <v>CONSTRUCCIONES VARIAS EN CONCRETO</v>
          </cell>
          <cell r="C135">
            <v>0</v>
          </cell>
          <cell r="D135">
            <v>0</v>
          </cell>
          <cell r="E135">
            <v>0</v>
          </cell>
          <cell r="F135">
            <v>0</v>
          </cell>
          <cell r="G135">
            <v>0</v>
          </cell>
        </row>
        <row r="136">
          <cell r="A136" t="str">
            <v>4.4.1</v>
          </cell>
          <cell r="B136" t="str">
            <v>ESCALERAS EN CONCRETO</v>
          </cell>
          <cell r="C136" t="str">
            <v>M3</v>
          </cell>
          <cell r="D136">
            <v>0</v>
          </cell>
          <cell r="E136">
            <v>0</v>
          </cell>
          <cell r="F136">
            <v>0</v>
          </cell>
          <cell r="G136">
            <v>0</v>
          </cell>
        </row>
        <row r="137">
          <cell r="A137" t="str">
            <v>4.4.2</v>
          </cell>
          <cell r="B137" t="str">
            <v>RAMPAS EN CONCRETO</v>
          </cell>
          <cell r="C137" t="str">
            <v>M3</v>
          </cell>
          <cell r="D137">
            <v>0</v>
          </cell>
          <cell r="E137">
            <v>0</v>
          </cell>
          <cell r="F137">
            <v>0</v>
          </cell>
          <cell r="G137">
            <v>0</v>
          </cell>
        </row>
        <row r="138">
          <cell r="A138" t="str">
            <v>4.4.3</v>
          </cell>
          <cell r="B138" t="str">
            <v>POZO SEPTICO EN CONCRETO DE 20 M3</v>
          </cell>
          <cell r="C138" t="str">
            <v>UN</v>
          </cell>
          <cell r="D138">
            <v>0</v>
          </cell>
          <cell r="E138">
            <v>0</v>
          </cell>
          <cell r="F138">
            <v>0</v>
          </cell>
          <cell r="G138">
            <v>0</v>
          </cell>
        </row>
        <row r="139">
          <cell r="A139" t="str">
            <v>4.4.4</v>
          </cell>
          <cell r="B139" t="str">
            <v xml:space="preserve">POZO SEPTICO EN CONCRETO </v>
          </cell>
          <cell r="C139" t="str">
            <v>UN</v>
          </cell>
          <cell r="D139">
            <v>0</v>
          </cell>
          <cell r="E139">
            <v>0</v>
          </cell>
          <cell r="F139">
            <v>0</v>
          </cell>
          <cell r="G139">
            <v>0</v>
          </cell>
        </row>
        <row r="140">
          <cell r="A140" t="str">
            <v>4.4.5</v>
          </cell>
          <cell r="B140" t="str">
            <v>CONCRETO PARA GRADERIAS Y TARIMAS</v>
          </cell>
          <cell r="C140" t="str">
            <v>M3</v>
          </cell>
          <cell r="D140">
            <v>0</v>
          </cell>
          <cell r="E140">
            <v>0</v>
          </cell>
          <cell r="F140">
            <v>0</v>
          </cell>
          <cell r="G140">
            <v>0</v>
          </cell>
        </row>
        <row r="141">
          <cell r="A141" t="str">
            <v>4.5</v>
          </cell>
          <cell r="B141" t="str">
            <v>ACEROS DE REFUERZO</v>
          </cell>
          <cell r="C141">
            <v>0</v>
          </cell>
          <cell r="D141">
            <v>0</v>
          </cell>
          <cell r="E141">
            <v>0</v>
          </cell>
          <cell r="F141">
            <v>0</v>
          </cell>
          <cell r="G141">
            <v>0</v>
          </cell>
        </row>
        <row r="142">
          <cell r="A142" t="str">
            <v>4.5.1</v>
          </cell>
          <cell r="B142" t="str">
            <v xml:space="preserve">ACERO DE REFUERZO 37000 </v>
          </cell>
          <cell r="C142" t="str">
            <v>KG</v>
          </cell>
          <cell r="D142">
            <v>0</v>
          </cell>
          <cell r="E142">
            <v>0</v>
          </cell>
          <cell r="F142">
            <v>0</v>
          </cell>
          <cell r="G142">
            <v>0</v>
          </cell>
        </row>
        <row r="143">
          <cell r="A143" t="str">
            <v>4.5.2</v>
          </cell>
          <cell r="B143" t="str">
            <v>ACERO DE REFUERZO 60000</v>
          </cell>
          <cell r="C143" t="str">
            <v>KG</v>
          </cell>
          <cell r="D143">
            <v>0</v>
          </cell>
          <cell r="E143">
            <v>0</v>
          </cell>
          <cell r="F143">
            <v>0</v>
          </cell>
          <cell r="G143">
            <v>0</v>
          </cell>
        </row>
        <row r="144">
          <cell r="A144" t="str">
            <v>4.5.3</v>
          </cell>
          <cell r="B144" t="str">
            <v>MALLAS ELECTROSOLDADAS</v>
          </cell>
          <cell r="C144" t="str">
            <v>KG</v>
          </cell>
          <cell r="D144">
            <v>0</v>
          </cell>
          <cell r="E144">
            <v>0</v>
          </cell>
          <cell r="F144">
            <v>0</v>
          </cell>
          <cell r="G144">
            <v>0</v>
          </cell>
        </row>
        <row r="145">
          <cell r="A145" t="str">
            <v>4.6</v>
          </cell>
          <cell r="B145" t="str">
            <v>ESTRUCTURA METÁLICA</v>
          </cell>
          <cell r="C145">
            <v>0</v>
          </cell>
          <cell r="D145">
            <v>0</v>
          </cell>
          <cell r="E145">
            <v>0</v>
          </cell>
          <cell r="F145">
            <v>0</v>
          </cell>
          <cell r="G145">
            <v>0</v>
          </cell>
        </row>
        <row r="146">
          <cell r="A146" t="str">
            <v>4.6.1</v>
          </cell>
          <cell r="B146" t="str">
            <v>ELEMENTOS ESTRUCTURALES</v>
          </cell>
          <cell r="C146">
            <v>0</v>
          </cell>
          <cell r="D146">
            <v>0</v>
          </cell>
          <cell r="E146">
            <v>0</v>
          </cell>
          <cell r="F146">
            <v>0</v>
          </cell>
          <cell r="G146">
            <v>0</v>
          </cell>
        </row>
        <row r="147">
          <cell r="A147" t="str">
            <v>4.6.1.1</v>
          </cell>
          <cell r="B147" t="str">
            <v>Estructura metálica (Incluye suministro de tubería, perfiles, platinas, pernos, soldadura, fabricación, transporte, montaje, pintura anticorrosiva y esmalte, anclajes, soldaduras, pernos y demás elementos necesarios para garantizar su adecuado comportamiento</v>
          </cell>
          <cell r="C147" t="str">
            <v>KG</v>
          </cell>
          <cell r="D147">
            <v>0</v>
          </cell>
          <cell r="E147">
            <v>0</v>
          </cell>
          <cell r="F147">
            <v>0</v>
          </cell>
          <cell r="G147">
            <v>0</v>
          </cell>
        </row>
        <row r="148">
          <cell r="A148" t="str">
            <v>4.6.1.2</v>
          </cell>
          <cell r="B148" t="str">
            <v>VIGUETAS</v>
          </cell>
          <cell r="C148" t="str">
            <v>KG</v>
          </cell>
          <cell r="D148">
            <v>0</v>
          </cell>
          <cell r="E148">
            <v>0</v>
          </cell>
          <cell r="F148">
            <v>0</v>
          </cell>
          <cell r="G148">
            <v>0</v>
          </cell>
        </row>
        <row r="149">
          <cell r="A149" t="str">
            <v>4.6.1.3</v>
          </cell>
          <cell r="B149" t="str">
            <v>COLUMNAS</v>
          </cell>
          <cell r="C149" t="str">
            <v>KG</v>
          </cell>
          <cell r="D149">
            <v>0</v>
          </cell>
          <cell r="E149">
            <v>0</v>
          </cell>
          <cell r="F149">
            <v>0</v>
          </cell>
          <cell r="G149">
            <v>0</v>
          </cell>
        </row>
        <row r="150">
          <cell r="A150" t="str">
            <v>4.6.1.4</v>
          </cell>
          <cell r="B150" t="str">
            <v>PORTICOS</v>
          </cell>
          <cell r="C150" t="str">
            <v>KG</v>
          </cell>
          <cell r="D150">
            <v>0</v>
          </cell>
          <cell r="E150">
            <v>0</v>
          </cell>
          <cell r="F150">
            <v>0</v>
          </cell>
          <cell r="G150">
            <v>0</v>
          </cell>
        </row>
        <row r="151">
          <cell r="A151" t="str">
            <v>4.6.1.5</v>
          </cell>
          <cell r="B151" t="str">
            <v>ENTREPISOS</v>
          </cell>
          <cell r="C151" t="str">
            <v>KG</v>
          </cell>
          <cell r="D151">
            <v>0</v>
          </cell>
          <cell r="E151">
            <v>0</v>
          </cell>
          <cell r="F151">
            <v>0</v>
          </cell>
          <cell r="G151">
            <v>0</v>
          </cell>
        </row>
        <row r="152">
          <cell r="A152" t="str">
            <v>4.6.1.6</v>
          </cell>
          <cell r="B152" t="str">
            <v>ANCLAJES</v>
          </cell>
          <cell r="C152" t="str">
            <v>KG</v>
          </cell>
          <cell r="D152">
            <v>0</v>
          </cell>
          <cell r="E152">
            <v>0</v>
          </cell>
          <cell r="F152">
            <v>0</v>
          </cell>
          <cell r="G152">
            <v>0</v>
          </cell>
        </row>
        <row r="153">
          <cell r="A153" t="str">
            <v>4.6.2</v>
          </cell>
          <cell r="B153" t="str">
            <v>ELEMENTOS PARA CUBIERTAS</v>
          </cell>
          <cell r="C153">
            <v>0</v>
          </cell>
          <cell r="D153">
            <v>0</v>
          </cell>
          <cell r="E153">
            <v>0</v>
          </cell>
          <cell r="F153">
            <v>0</v>
          </cell>
          <cell r="G153">
            <v>0</v>
          </cell>
        </row>
        <row r="154">
          <cell r="A154" t="str">
            <v>4.6.2.1</v>
          </cell>
          <cell r="B154" t="str">
            <v>VIGAS</v>
          </cell>
          <cell r="C154" t="str">
            <v>KG</v>
          </cell>
          <cell r="D154">
            <v>0</v>
          </cell>
          <cell r="E154">
            <v>0</v>
          </cell>
          <cell r="F154">
            <v>0</v>
          </cell>
          <cell r="G154">
            <v>0</v>
          </cell>
        </row>
        <row r="155">
          <cell r="A155" t="str">
            <v>4.6.2.2</v>
          </cell>
          <cell r="B155" t="str">
            <v>VIGUETAS</v>
          </cell>
          <cell r="C155" t="str">
            <v>KG</v>
          </cell>
          <cell r="D155">
            <v>0</v>
          </cell>
          <cell r="E155">
            <v>0</v>
          </cell>
          <cell r="F155">
            <v>0</v>
          </cell>
          <cell r="G155">
            <v>0</v>
          </cell>
        </row>
        <row r="156">
          <cell r="A156" t="str">
            <v>4.6.2.3</v>
          </cell>
          <cell r="B156" t="str">
            <v>CERCHAS METALICA</v>
          </cell>
          <cell r="C156" t="str">
            <v>KG</v>
          </cell>
          <cell r="D156">
            <v>0</v>
          </cell>
          <cell r="E156">
            <v>0</v>
          </cell>
          <cell r="F156">
            <v>0</v>
          </cell>
          <cell r="G156">
            <v>0</v>
          </cell>
        </row>
        <row r="157">
          <cell r="A157" t="str">
            <v>4.6.2.4</v>
          </cell>
          <cell r="B157" t="str">
            <v>CORREAS EN PERFIL DE ACERO NEGRO TIPO C, GRADO 50, SEGúN DISEÑO ESTRUCTURAL (Remitirse a planos estructurales)</v>
          </cell>
          <cell r="C157" t="str">
            <v>KG</v>
          </cell>
          <cell r="D157">
            <v>0</v>
          </cell>
          <cell r="E157">
            <v>0</v>
          </cell>
          <cell r="F157">
            <v>0</v>
          </cell>
          <cell r="G157">
            <v>0</v>
          </cell>
        </row>
        <row r="158">
          <cell r="A158" t="str">
            <v>4.6.2.5</v>
          </cell>
          <cell r="B158" t="str">
            <v>TEMPLETE</v>
          </cell>
          <cell r="C158" t="str">
            <v>KG</v>
          </cell>
          <cell r="D158">
            <v>0</v>
          </cell>
          <cell r="E158">
            <v>0</v>
          </cell>
          <cell r="F158">
            <v>0</v>
          </cell>
          <cell r="G158">
            <v>0</v>
          </cell>
        </row>
        <row r="159">
          <cell r="A159" t="str">
            <v>4.6.2.6</v>
          </cell>
          <cell r="B159" t="str">
            <v>ANCLAJES</v>
          </cell>
          <cell r="C159" t="str">
            <v>KG</v>
          </cell>
          <cell r="D159">
            <v>0</v>
          </cell>
          <cell r="E159">
            <v>0</v>
          </cell>
          <cell r="F159">
            <v>0</v>
          </cell>
          <cell r="G159">
            <v>0</v>
          </cell>
        </row>
        <row r="160">
          <cell r="A160">
            <v>4.7</v>
          </cell>
          <cell r="B160" t="str">
            <v>ESTRUCTURA EN MADERA</v>
          </cell>
          <cell r="C160">
            <v>0</v>
          </cell>
          <cell r="D160">
            <v>0</v>
          </cell>
          <cell r="E160">
            <v>0</v>
          </cell>
          <cell r="F160">
            <v>0</v>
          </cell>
          <cell r="G160">
            <v>0</v>
          </cell>
        </row>
        <row r="161">
          <cell r="A161" t="str">
            <v>4.7.1</v>
          </cell>
          <cell r="B161" t="str">
            <v>PARA CUBIERTAS</v>
          </cell>
          <cell r="C161">
            <v>0</v>
          </cell>
          <cell r="D161">
            <v>0</v>
          </cell>
          <cell r="E161">
            <v>0</v>
          </cell>
          <cell r="F161">
            <v>0</v>
          </cell>
          <cell r="G161">
            <v>0</v>
          </cell>
        </row>
        <row r="162">
          <cell r="A162" t="str">
            <v>4.7.1.1</v>
          </cell>
          <cell r="B162" t="str">
            <v>CERCHAS</v>
          </cell>
          <cell r="C162" t="str">
            <v>ML</v>
          </cell>
          <cell r="D162">
            <v>0</v>
          </cell>
          <cell r="E162">
            <v>0</v>
          </cell>
          <cell r="F162">
            <v>0</v>
          </cell>
          <cell r="G162">
            <v>0</v>
          </cell>
        </row>
        <row r="163">
          <cell r="A163" t="str">
            <v>4.7.1.2</v>
          </cell>
          <cell r="B163" t="str">
            <v>CORREAS</v>
          </cell>
          <cell r="C163" t="str">
            <v>ML</v>
          </cell>
          <cell r="D163">
            <v>0</v>
          </cell>
          <cell r="E163">
            <v>0</v>
          </cell>
          <cell r="F163">
            <v>0</v>
          </cell>
          <cell r="G163">
            <v>0</v>
          </cell>
        </row>
        <row r="164">
          <cell r="A164" t="str">
            <v>4.8</v>
          </cell>
          <cell r="B164" t="str">
            <v>VARIOS</v>
          </cell>
          <cell r="C164">
            <v>0</v>
          </cell>
          <cell r="D164">
            <v>0</v>
          </cell>
          <cell r="E164">
            <v>0</v>
          </cell>
          <cell r="F164">
            <v>0</v>
          </cell>
          <cell r="G164">
            <v>0</v>
          </cell>
        </row>
        <row r="165">
          <cell r="A165" t="str">
            <v>4.8.1</v>
          </cell>
          <cell r="B165" t="str">
            <v>APOYO NEOPRENO</v>
          </cell>
          <cell r="C165">
            <v>0</v>
          </cell>
          <cell r="D165">
            <v>0</v>
          </cell>
          <cell r="E165">
            <v>0</v>
          </cell>
          <cell r="F165">
            <v>0</v>
          </cell>
          <cell r="G165">
            <v>0</v>
          </cell>
        </row>
        <row r="166">
          <cell r="A166" t="str">
            <v>4.8.2</v>
          </cell>
          <cell r="B166" t="str">
            <v>JUNTAS DE DILATACION</v>
          </cell>
          <cell r="C166" t="str">
            <v>ML</v>
          </cell>
          <cell r="D166">
            <v>0</v>
          </cell>
          <cell r="E166">
            <v>0</v>
          </cell>
          <cell r="F166">
            <v>0</v>
          </cell>
          <cell r="G166">
            <v>0</v>
          </cell>
        </row>
        <row r="167">
          <cell r="A167" t="str">
            <v>4.8.3</v>
          </cell>
          <cell r="B167" t="str">
            <v>POLIESTIRENO EXPANDIDO</v>
          </cell>
          <cell r="C167" t="str">
            <v>ML</v>
          </cell>
          <cell r="D167">
            <v>0</v>
          </cell>
          <cell r="E167">
            <v>0</v>
          </cell>
          <cell r="F167">
            <v>0</v>
          </cell>
          <cell r="G167">
            <v>0</v>
          </cell>
        </row>
        <row r="168">
          <cell r="G168">
            <v>0</v>
          </cell>
        </row>
        <row r="169">
          <cell r="A169">
            <v>5</v>
          </cell>
          <cell r="B169" t="str">
            <v>MAMPOSTERIA</v>
          </cell>
          <cell r="C169">
            <v>0</v>
          </cell>
          <cell r="D169">
            <v>0</v>
          </cell>
          <cell r="E169">
            <v>0</v>
          </cell>
          <cell r="F169">
            <v>0</v>
          </cell>
          <cell r="G169">
            <v>0</v>
          </cell>
        </row>
        <row r="170">
          <cell r="A170" t="str">
            <v>5.1</v>
          </cell>
          <cell r="B170" t="str">
            <v>MAMPOSTERIA EN BLOQUES DE CONCRETO</v>
          </cell>
          <cell r="C170">
            <v>0</v>
          </cell>
          <cell r="D170">
            <v>0</v>
          </cell>
          <cell r="E170">
            <v>0</v>
          </cell>
          <cell r="F170">
            <v>0</v>
          </cell>
          <cell r="G170">
            <v>0</v>
          </cell>
        </row>
        <row r="171">
          <cell r="A171" t="str">
            <v>5.1.1</v>
          </cell>
          <cell r="B171" t="str">
            <v>BLOQUE DE CONCRETO ESTRUCTURAL E= 0,12 m</v>
          </cell>
          <cell r="C171" t="str">
            <v>M2</v>
          </cell>
          <cell r="D171">
            <v>0</v>
          </cell>
          <cell r="E171">
            <v>0</v>
          </cell>
          <cell r="F171">
            <v>0</v>
          </cell>
          <cell r="G171">
            <v>0</v>
          </cell>
        </row>
        <row r="172">
          <cell r="A172" t="str">
            <v>5.1.2</v>
          </cell>
          <cell r="B172" t="str">
            <v>MUROS EN BLOQUE DIVISORIO LISO</v>
          </cell>
          <cell r="C172" t="str">
            <v>M2</v>
          </cell>
          <cell r="D172">
            <v>0</v>
          </cell>
          <cell r="E172">
            <v>0</v>
          </cell>
          <cell r="F172">
            <v>0</v>
          </cell>
          <cell r="G172">
            <v>0</v>
          </cell>
        </row>
        <row r="173">
          <cell r="A173" t="str">
            <v>5.1.3</v>
          </cell>
          <cell r="B173" t="str">
            <v>MAMPOSTERIA EN BLOQUE DE CONCRETO LISO</v>
          </cell>
          <cell r="C173" t="str">
            <v>M2</v>
          </cell>
          <cell r="D173">
            <v>0</v>
          </cell>
          <cell r="E173">
            <v>0</v>
          </cell>
          <cell r="F173">
            <v>0</v>
          </cell>
          <cell r="G173">
            <v>0</v>
          </cell>
        </row>
        <row r="174">
          <cell r="A174" t="str">
            <v>5.1.4</v>
          </cell>
          <cell r="B174" t="str">
            <v>MAMPOSTERIA EN BLOQUE DE CONCRETO ABUZARDADO</v>
          </cell>
          <cell r="C174" t="str">
            <v>M2</v>
          </cell>
          <cell r="D174">
            <v>0</v>
          </cell>
          <cell r="E174">
            <v>0</v>
          </cell>
          <cell r="F174">
            <v>0</v>
          </cell>
          <cell r="G174">
            <v>0</v>
          </cell>
        </row>
        <row r="175">
          <cell r="A175" t="str">
            <v>5.1.5</v>
          </cell>
          <cell r="B175" t="str">
            <v>CALADOS EN CONCRETO PREFABRICADO SEGÚN DETALLE ARQUITECTONICO</v>
          </cell>
          <cell r="C175" t="str">
            <v>M2</v>
          </cell>
          <cell r="D175">
            <v>0</v>
          </cell>
          <cell r="E175">
            <v>0</v>
          </cell>
          <cell r="F175">
            <v>0</v>
          </cell>
          <cell r="G175">
            <v>0</v>
          </cell>
        </row>
        <row r="176">
          <cell r="A176" t="str">
            <v>5.1.6</v>
          </cell>
          <cell r="B176" t="str">
            <v>MUROS EN BLOQUE DE CONCRETO ESTRUCTURAL  E = 0,09 m</v>
          </cell>
          <cell r="C176" t="str">
            <v>M2</v>
          </cell>
          <cell r="D176">
            <v>0</v>
          </cell>
          <cell r="E176">
            <v>0</v>
          </cell>
          <cell r="F176">
            <v>0</v>
          </cell>
          <cell r="G176">
            <v>0</v>
          </cell>
        </row>
        <row r="177">
          <cell r="A177" t="str">
            <v>5.2</v>
          </cell>
          <cell r="B177" t="str">
            <v>MAMPOSTERÍA EN LADRILLO DE ARCILLA</v>
          </cell>
          <cell r="C177">
            <v>0</v>
          </cell>
          <cell r="D177">
            <v>0</v>
          </cell>
          <cell r="E177">
            <v>0</v>
          </cell>
          <cell r="F177">
            <v>0</v>
          </cell>
          <cell r="G177">
            <v>0</v>
          </cell>
        </row>
        <row r="178">
          <cell r="A178">
            <v>3</v>
          </cell>
          <cell r="B178" t="str">
            <v>MUROS EN LADRILLO   (Tolete común)  e = 0,06 m</v>
          </cell>
          <cell r="C178" t="str">
            <v>M2</v>
          </cell>
          <cell r="D178">
            <v>0</v>
          </cell>
          <cell r="E178">
            <v>0</v>
          </cell>
          <cell r="F178">
            <v>0</v>
          </cell>
          <cell r="G178">
            <v>0</v>
          </cell>
        </row>
        <row r="179">
          <cell r="A179" t="str">
            <v>5.2.2</v>
          </cell>
          <cell r="B179" t="str">
            <v>MUROS EN LADRILLO  TOLETE FINO PERFORADO E = 0,12 m</v>
          </cell>
          <cell r="C179" t="str">
            <v>M2</v>
          </cell>
          <cell r="D179">
            <v>0</v>
          </cell>
          <cell r="E179">
            <v>0</v>
          </cell>
          <cell r="F179">
            <v>0</v>
          </cell>
          <cell r="G179">
            <v>0</v>
          </cell>
        </row>
        <row r="180">
          <cell r="A180" t="str">
            <v>5.2.3</v>
          </cell>
          <cell r="B180" t="str">
            <v>MUROS EN LADRILLO TOLETE COMÚN PARA SOBRECIMIENTO DE e = 0,12 m</v>
          </cell>
          <cell r="C180" t="str">
            <v>M2</v>
          </cell>
          <cell r="D180">
            <v>0</v>
          </cell>
          <cell r="E180">
            <v>0</v>
          </cell>
          <cell r="F180">
            <v>0</v>
          </cell>
          <cell r="G180">
            <v>0</v>
          </cell>
        </row>
        <row r="181">
          <cell r="A181" t="str">
            <v>5.2.4</v>
          </cell>
          <cell r="B181" t="str">
            <v>MUROS EN LADRILLO PORTANTE PRENSADO</v>
          </cell>
          <cell r="C181" t="str">
            <v>M2</v>
          </cell>
          <cell r="D181">
            <v>0</v>
          </cell>
          <cell r="E181">
            <v>0</v>
          </cell>
          <cell r="F181">
            <v>0</v>
          </cell>
          <cell r="G181">
            <v>0</v>
          </cell>
        </row>
        <row r="182">
          <cell r="A182" t="str">
            <v>5.2.5</v>
          </cell>
          <cell r="B182" t="str">
            <v>MUROS EN LADRILLO PORTANTE TREFILADO</v>
          </cell>
          <cell r="C182" t="str">
            <v>M2</v>
          </cell>
          <cell r="D182">
            <v>0</v>
          </cell>
          <cell r="E182">
            <v>0</v>
          </cell>
          <cell r="F182">
            <v>0</v>
          </cell>
          <cell r="G182">
            <v>0</v>
          </cell>
        </row>
        <row r="183">
          <cell r="A183" t="str">
            <v>5.2.6</v>
          </cell>
          <cell r="B183" t="str">
            <v>MUROS DIVISORIOS EN BLOQUE Nº 4</v>
          </cell>
          <cell r="C183" t="str">
            <v>M2</v>
          </cell>
          <cell r="D183">
            <v>0</v>
          </cell>
          <cell r="E183">
            <v>0</v>
          </cell>
          <cell r="F183">
            <v>0</v>
          </cell>
          <cell r="G183">
            <v>0</v>
          </cell>
        </row>
        <row r="184">
          <cell r="A184" t="str">
            <v>5.3</v>
          </cell>
          <cell r="B184" t="str">
            <v>ELEMENTOS EN MAMPOSTERIA</v>
          </cell>
          <cell r="C184">
            <v>0</v>
          </cell>
          <cell r="D184">
            <v>0</v>
          </cell>
          <cell r="E184">
            <v>0</v>
          </cell>
          <cell r="F184">
            <v>0</v>
          </cell>
          <cell r="G184">
            <v>0</v>
          </cell>
        </row>
        <row r="185">
          <cell r="A185" t="str">
            <v>5.3.1</v>
          </cell>
          <cell r="B185" t="str">
            <v>ENCHAPES EN LADRILLO DE ARCILLA</v>
          </cell>
          <cell r="C185" t="str">
            <v>M2</v>
          </cell>
          <cell r="D185">
            <v>0</v>
          </cell>
          <cell r="E185">
            <v>0</v>
          </cell>
          <cell r="F185">
            <v>0</v>
          </cell>
          <cell r="G185">
            <v>0</v>
          </cell>
        </row>
        <row r="186">
          <cell r="A186" t="str">
            <v>5.3.2</v>
          </cell>
          <cell r="B186" t="str">
            <v>ENCHAPES EN BLOQUE DE CONCRETO</v>
          </cell>
          <cell r="C186" t="str">
            <v>M2</v>
          </cell>
          <cell r="D186">
            <v>0</v>
          </cell>
          <cell r="E186">
            <v>0</v>
          </cell>
          <cell r="F186">
            <v>0</v>
          </cell>
          <cell r="G186">
            <v>0</v>
          </cell>
        </row>
        <row r="187">
          <cell r="A187" t="str">
            <v>5.3.3</v>
          </cell>
          <cell r="B187" t="str">
            <v>ALFAJÍAS EN LADRILLO DE ARCILLA</v>
          </cell>
          <cell r="C187" t="str">
            <v>ML</v>
          </cell>
          <cell r="D187">
            <v>0</v>
          </cell>
          <cell r="E187">
            <v>0</v>
          </cell>
          <cell r="F187">
            <v>0</v>
          </cell>
          <cell r="G187">
            <v>0</v>
          </cell>
        </row>
        <row r="188">
          <cell r="A188" t="str">
            <v>5.4</v>
          </cell>
          <cell r="B188" t="str">
            <v>REFUERZOS DE MAMPOSTERÍA</v>
          </cell>
          <cell r="C188">
            <v>0</v>
          </cell>
          <cell r="D188">
            <v>0</v>
          </cell>
          <cell r="E188">
            <v>0</v>
          </cell>
          <cell r="F188">
            <v>0</v>
          </cell>
          <cell r="G188">
            <v>0</v>
          </cell>
        </row>
        <row r="189">
          <cell r="A189" t="str">
            <v>5.4.1</v>
          </cell>
          <cell r="B189" t="str">
            <v>ANCLAJE EPOXICO 3/8" DE 12 CM</v>
          </cell>
          <cell r="C189" t="str">
            <v>UN</v>
          </cell>
          <cell r="D189">
            <v>0</v>
          </cell>
          <cell r="E189">
            <v>0</v>
          </cell>
          <cell r="F189">
            <v>0</v>
          </cell>
          <cell r="G189">
            <v>0</v>
          </cell>
        </row>
        <row r="190">
          <cell r="A190" t="str">
            <v>5.4.2</v>
          </cell>
          <cell r="B190" t="str">
            <v>ACERO DE REFUERZO 37000</v>
          </cell>
          <cell r="C190" t="str">
            <v>KG</v>
          </cell>
          <cell r="D190">
            <v>0</v>
          </cell>
          <cell r="E190">
            <v>0</v>
          </cell>
          <cell r="F190">
            <v>0</v>
          </cell>
          <cell r="G190">
            <v>0</v>
          </cell>
        </row>
        <row r="191">
          <cell r="A191" t="str">
            <v>5.4.3</v>
          </cell>
          <cell r="B191" t="str">
            <v>MALLAS ELECTROSOLDADAS</v>
          </cell>
          <cell r="C191" t="str">
            <v>KG</v>
          </cell>
          <cell r="D191">
            <v>0</v>
          </cell>
          <cell r="E191">
            <v>0</v>
          </cell>
          <cell r="F191">
            <v>0</v>
          </cell>
          <cell r="G191">
            <v>0</v>
          </cell>
        </row>
        <row r="192">
          <cell r="A192" t="str">
            <v>5.4.4</v>
          </cell>
          <cell r="B192" t="str">
            <v>GROUTING - CONCRETO FLUIDO</v>
          </cell>
          <cell r="C192" t="str">
            <v>M3</v>
          </cell>
          <cell r="D192">
            <v>0</v>
          </cell>
          <cell r="E192">
            <v>0</v>
          </cell>
          <cell r="F192">
            <v>0</v>
          </cell>
          <cell r="G192">
            <v>0</v>
          </cell>
        </row>
        <row r="193">
          <cell r="A193" t="str">
            <v>5.4.5</v>
          </cell>
          <cell r="B193" t="str">
            <v>GRAFILES DE ACERO</v>
          </cell>
          <cell r="C193" t="str">
            <v>KG</v>
          </cell>
          <cell r="D193">
            <v>0</v>
          </cell>
          <cell r="E193">
            <v>0</v>
          </cell>
          <cell r="F193">
            <v>0</v>
          </cell>
          <cell r="G193">
            <v>0</v>
          </cell>
        </row>
        <row r="194">
          <cell r="A194">
            <v>0</v>
          </cell>
          <cell r="B194">
            <v>0</v>
          </cell>
          <cell r="C194">
            <v>0</v>
          </cell>
          <cell r="D194">
            <v>0</v>
          </cell>
          <cell r="E194">
            <v>0</v>
          </cell>
          <cell r="F194">
            <v>0</v>
          </cell>
          <cell r="G194">
            <v>0</v>
          </cell>
        </row>
        <row r="195">
          <cell r="A195">
            <v>6</v>
          </cell>
          <cell r="B195" t="str">
            <v>PAÑETES</v>
          </cell>
          <cell r="C195">
            <v>0</v>
          </cell>
          <cell r="D195">
            <v>0</v>
          </cell>
          <cell r="E195">
            <v>0</v>
          </cell>
          <cell r="F195">
            <v>0</v>
          </cell>
          <cell r="G195">
            <v>0</v>
          </cell>
        </row>
        <row r="196">
          <cell r="A196">
            <v>6.1</v>
          </cell>
          <cell r="B196" t="str">
            <v>PAÑETES SOBRE MUROS</v>
          </cell>
          <cell r="C196">
            <v>0</v>
          </cell>
          <cell r="D196">
            <v>0</v>
          </cell>
          <cell r="E196">
            <v>0</v>
          </cell>
          <cell r="F196">
            <v>0</v>
          </cell>
          <cell r="G196">
            <v>0</v>
          </cell>
        </row>
        <row r="197">
          <cell r="A197" t="str">
            <v>5.1.1</v>
          </cell>
          <cell r="B197" t="str">
            <v>BLOQUE DE CONCRETO ESTRUCTURAL E= 0,12 m</v>
          </cell>
          <cell r="C197" t="str">
            <v>M2</v>
          </cell>
          <cell r="D197">
            <v>0</v>
          </cell>
          <cell r="E197">
            <v>44530.23</v>
          </cell>
          <cell r="F197">
            <v>0</v>
          </cell>
          <cell r="G197">
            <v>0</v>
          </cell>
        </row>
        <row r="198">
          <cell r="A198" t="str">
            <v>6.1.1</v>
          </cell>
          <cell r="B198" t="str">
            <v>PAÑETE IMPERMEABILIZADO MORTERO 1:4 e=0.04m</v>
          </cell>
          <cell r="C198" t="str">
            <v>M2</v>
          </cell>
          <cell r="D198">
            <v>0</v>
          </cell>
          <cell r="E198">
            <v>0</v>
          </cell>
          <cell r="F198">
            <v>0</v>
          </cell>
          <cell r="G198">
            <v>0</v>
          </cell>
        </row>
        <row r="199">
          <cell r="A199" t="str">
            <v>6.1.2</v>
          </cell>
          <cell r="B199" t="str">
            <v>PAÑETE LISOS INTERIORES</v>
          </cell>
          <cell r="C199" t="str">
            <v>M2</v>
          </cell>
          <cell r="D199">
            <v>0</v>
          </cell>
          <cell r="E199">
            <v>0</v>
          </cell>
          <cell r="F199">
            <v>0</v>
          </cell>
          <cell r="G199">
            <v>0</v>
          </cell>
        </row>
        <row r="200">
          <cell r="A200">
            <v>7</v>
          </cell>
          <cell r="B200" t="str">
            <v>PINTURA Y ESTUCO</v>
          </cell>
          <cell r="C200">
            <v>0</v>
          </cell>
          <cell r="D200">
            <v>0</v>
          </cell>
          <cell r="E200">
            <v>0</v>
          </cell>
          <cell r="F200">
            <v>0</v>
          </cell>
          <cell r="G200">
            <v>0</v>
          </cell>
        </row>
        <row r="201">
          <cell r="A201">
            <v>7.1</v>
          </cell>
          <cell r="B201" t="str">
            <v>SOBRE MAMPOSTERIA</v>
          </cell>
          <cell r="C201">
            <v>0</v>
          </cell>
          <cell r="D201">
            <v>0</v>
          </cell>
          <cell r="E201">
            <v>0</v>
          </cell>
          <cell r="F201">
            <v>0</v>
          </cell>
          <cell r="G201">
            <v>0</v>
          </cell>
        </row>
        <row r="202">
          <cell r="A202" t="str">
            <v>5.1.1</v>
          </cell>
          <cell r="B202" t="str">
            <v>BLOQUE DE CONCRETO ESTRUCTURAL E= 0,12 m</v>
          </cell>
          <cell r="C202" t="str">
            <v>M2</v>
          </cell>
          <cell r="D202">
            <v>0</v>
          </cell>
          <cell r="E202">
            <v>44530.23</v>
          </cell>
          <cell r="F202">
            <v>0</v>
          </cell>
          <cell r="G202">
            <v>0</v>
          </cell>
        </row>
        <row r="203">
          <cell r="A203" t="str">
            <v>7.1.1</v>
          </cell>
          <cell r="B203" t="str">
            <v>VINILO MUROS INTERIORES</v>
          </cell>
          <cell r="C203" t="str">
            <v>M2</v>
          </cell>
          <cell r="D203">
            <v>0</v>
          </cell>
          <cell r="E203">
            <v>0</v>
          </cell>
          <cell r="F203">
            <v>0</v>
          </cell>
          <cell r="G203">
            <v>0</v>
          </cell>
        </row>
        <row r="204">
          <cell r="A204" t="str">
            <v>7.1.2</v>
          </cell>
          <cell r="B204" t="str">
            <v>PINTURA TIPO KORAZA PARA FACHADAS (Tres manos)</v>
          </cell>
          <cell r="C204" t="str">
            <v>M2</v>
          </cell>
          <cell r="D204">
            <v>0</v>
          </cell>
          <cell r="E204">
            <v>0</v>
          </cell>
          <cell r="F204">
            <v>0</v>
          </cell>
          <cell r="G204">
            <v>0</v>
          </cell>
        </row>
        <row r="205">
          <cell r="A205" t="str">
            <v>7.1.3</v>
          </cell>
          <cell r="B205" t="str">
            <v>PINTURA EPOXICA PARA RECUBRIMIENTO DE ZONAS DE EXIGENCIA ASEPTICA</v>
          </cell>
          <cell r="C205" t="str">
            <v>M2</v>
          </cell>
          <cell r="D205">
            <v>0</v>
          </cell>
          <cell r="E205">
            <v>0</v>
          </cell>
          <cell r="F205">
            <v>0</v>
          </cell>
          <cell r="G205">
            <v>0</v>
          </cell>
        </row>
        <row r="206">
          <cell r="A206" t="str">
            <v>7.1.4</v>
          </cell>
          <cell r="B206" t="str">
            <v>ESTUCO PLASTICO SOBRE PAÑETES MUROS INTERIORES LISOS</v>
          </cell>
          <cell r="C206" t="str">
            <v>M2</v>
          </cell>
          <cell r="D206">
            <v>0</v>
          </cell>
          <cell r="E206">
            <v>0</v>
          </cell>
          <cell r="F206">
            <v>0</v>
          </cell>
          <cell r="G206">
            <v>0</v>
          </cell>
        </row>
        <row r="207">
          <cell r="A207">
            <v>8</v>
          </cell>
          <cell r="B207" t="str">
            <v>ENCHAPES</v>
          </cell>
          <cell r="C207">
            <v>0</v>
          </cell>
          <cell r="D207">
            <v>0</v>
          </cell>
          <cell r="E207">
            <v>0</v>
          </cell>
          <cell r="F207">
            <v>0</v>
          </cell>
          <cell r="G207">
            <v>0</v>
          </cell>
        </row>
        <row r="208">
          <cell r="A208" t="str">
            <v>8.1</v>
          </cell>
          <cell r="B208" t="str">
            <v>SOBRE MUROS</v>
          </cell>
          <cell r="C208">
            <v>0</v>
          </cell>
          <cell r="D208">
            <v>0</v>
          </cell>
          <cell r="E208">
            <v>0</v>
          </cell>
          <cell r="F208">
            <v>0</v>
          </cell>
          <cell r="G208">
            <v>0</v>
          </cell>
        </row>
        <row r="209">
          <cell r="A209" t="str">
            <v>8.1.1</v>
          </cell>
          <cell r="B209" t="str">
            <v>CERAMICA  20 x 20; INCLUYE WING PERIMETRAL</v>
          </cell>
          <cell r="C209" t="str">
            <v>M2</v>
          </cell>
          <cell r="D209">
            <v>0</v>
          </cell>
          <cell r="E209">
            <v>0</v>
          </cell>
          <cell r="F209">
            <v>0</v>
          </cell>
          <cell r="G209">
            <v>0</v>
          </cell>
        </row>
        <row r="210">
          <cell r="A210" t="str">
            <v>8.1.2</v>
          </cell>
          <cell r="B210" t="str">
            <v>CERAMICA DE 30 X 30, INCLUYE WING PERIMETRAL</v>
          </cell>
          <cell r="C210" t="str">
            <v>M2</v>
          </cell>
          <cell r="D210">
            <v>0</v>
          </cell>
          <cell r="E210">
            <v>0</v>
          </cell>
          <cell r="F210">
            <v>0</v>
          </cell>
          <cell r="G210">
            <v>0</v>
          </cell>
        </row>
        <row r="211">
          <cell r="A211" t="str">
            <v>8.1.3</v>
          </cell>
          <cell r="B211" t="str">
            <v>CENEFAS EN CERÁMICA DE 0.20</v>
          </cell>
          <cell r="C211" t="str">
            <v>ML</v>
          </cell>
          <cell r="D211">
            <v>0</v>
          </cell>
          <cell r="E211">
            <v>0</v>
          </cell>
          <cell r="F211">
            <v>0</v>
          </cell>
          <cell r="G211">
            <v>0</v>
          </cell>
        </row>
        <row r="212">
          <cell r="A212" t="str">
            <v>8.1.4</v>
          </cell>
          <cell r="B212" t="str">
            <v>CENEFAS EN CERÁMICA DE 0.30</v>
          </cell>
          <cell r="C212" t="str">
            <v>ML</v>
          </cell>
          <cell r="D212">
            <v>0</v>
          </cell>
          <cell r="E212">
            <v>0</v>
          </cell>
          <cell r="F212">
            <v>0</v>
          </cell>
          <cell r="G212">
            <v>0</v>
          </cell>
        </row>
        <row r="213">
          <cell r="A213" t="str">
            <v>8.2</v>
          </cell>
          <cell r="B213" t="str">
            <v>SOBRE MESONES</v>
          </cell>
          <cell r="C213">
            <v>0</v>
          </cell>
          <cell r="D213">
            <v>0</v>
          </cell>
          <cell r="E213">
            <v>0</v>
          </cell>
          <cell r="F213">
            <v>0</v>
          </cell>
          <cell r="G213">
            <v>0</v>
          </cell>
        </row>
        <row r="214">
          <cell r="A214" t="str">
            <v>8.2.1</v>
          </cell>
          <cell r="B214" t="str">
            <v>GRANITO PULIDO - LAVAMANOS</v>
          </cell>
          <cell r="C214" t="str">
            <v>ML</v>
          </cell>
          <cell r="D214">
            <v>0</v>
          </cell>
          <cell r="E214">
            <v>0</v>
          </cell>
          <cell r="F214">
            <v>0</v>
          </cell>
          <cell r="G214">
            <v>0</v>
          </cell>
        </row>
        <row r="215">
          <cell r="A215" t="str">
            <v>8.2.2</v>
          </cell>
          <cell r="B215" t="str">
            <v>GRANITO PULIDO - LABORATORIOS</v>
          </cell>
          <cell r="C215" t="str">
            <v>ML</v>
          </cell>
          <cell r="D215">
            <v>0</v>
          </cell>
          <cell r="E215">
            <v>0</v>
          </cell>
          <cell r="F215">
            <v>0</v>
          </cell>
          <cell r="G215">
            <v>0</v>
          </cell>
        </row>
        <row r="216">
          <cell r="A216" t="str">
            <v>8.3</v>
          </cell>
          <cell r="B216" t="str">
            <v>VARIOS</v>
          </cell>
          <cell r="C216">
            <v>0</v>
          </cell>
          <cell r="D216">
            <v>0</v>
          </cell>
          <cell r="E216">
            <v>0</v>
          </cell>
          <cell r="F216">
            <v>0</v>
          </cell>
          <cell r="G216">
            <v>0</v>
          </cell>
        </row>
        <row r="217">
          <cell r="A217" t="str">
            <v>8.3.1</v>
          </cell>
          <cell r="B217" t="str">
            <v>POCETAS DE ASEO EN GRANITO PULIDO</v>
          </cell>
          <cell r="C217" t="str">
            <v>UN</v>
          </cell>
          <cell r="D217">
            <v>0</v>
          </cell>
          <cell r="E217">
            <v>0</v>
          </cell>
          <cell r="F217">
            <v>0</v>
          </cell>
          <cell r="G217">
            <v>0</v>
          </cell>
        </row>
        <row r="218">
          <cell r="A218" t="str">
            <v>8.3.2</v>
          </cell>
          <cell r="B218" t="str">
            <v>BORDILLOS DUCHAS EN CERAMICA 20 x 20</v>
          </cell>
          <cell r="C218" t="str">
            <v>ML</v>
          </cell>
          <cell r="D218">
            <v>0</v>
          </cell>
          <cell r="E218">
            <v>0</v>
          </cell>
          <cell r="F218">
            <v>0</v>
          </cell>
          <cell r="G218">
            <v>0</v>
          </cell>
        </row>
        <row r="219">
          <cell r="A219" t="str">
            <v>8.3.3</v>
          </cell>
          <cell r="B219" t="str">
            <v>BORDILLOS DUCHAS EN CERÁMICA 30 x 30</v>
          </cell>
          <cell r="C219" t="str">
            <v>ML</v>
          </cell>
          <cell r="D219">
            <v>0</v>
          </cell>
          <cell r="E219">
            <v>0</v>
          </cell>
          <cell r="F219">
            <v>0</v>
          </cell>
          <cell r="G219">
            <v>0</v>
          </cell>
        </row>
        <row r="220">
          <cell r="A220">
            <v>9</v>
          </cell>
          <cell r="B220" t="str">
            <v>PISOS</v>
          </cell>
          <cell r="C220">
            <v>0</v>
          </cell>
          <cell r="D220">
            <v>0</v>
          </cell>
          <cell r="E220">
            <v>0</v>
          </cell>
          <cell r="F220">
            <v>0</v>
          </cell>
          <cell r="G220">
            <v>0</v>
          </cell>
        </row>
        <row r="221">
          <cell r="A221" t="str">
            <v>9.1</v>
          </cell>
          <cell r="B221" t="str">
            <v>BASES PISOS Y AFINADOS</v>
          </cell>
          <cell r="C221">
            <v>0</v>
          </cell>
          <cell r="D221">
            <v>0</v>
          </cell>
          <cell r="E221">
            <v>0</v>
          </cell>
          <cell r="F221">
            <v>0</v>
          </cell>
          <cell r="G221">
            <v>0</v>
          </cell>
        </row>
        <row r="222">
          <cell r="A222" t="str">
            <v>9.1.1</v>
          </cell>
          <cell r="B222" t="str">
            <v>ALISTADO DE PISO CON MORTERO 1:3</v>
          </cell>
          <cell r="C222">
            <v>0</v>
          </cell>
          <cell r="D222">
            <v>0</v>
          </cell>
          <cell r="E222">
            <v>0</v>
          </cell>
          <cell r="F222">
            <v>0</v>
          </cell>
          <cell r="G222">
            <v>0</v>
          </cell>
        </row>
        <row r="223">
          <cell r="A223" t="str">
            <v>9.1.2</v>
          </cell>
          <cell r="B223" t="str">
            <v>ALISTADO DE PISO CON MORTERO IMPERMEABILIZADO</v>
          </cell>
          <cell r="C223">
            <v>0</v>
          </cell>
          <cell r="D223">
            <v>0</v>
          </cell>
          <cell r="E223">
            <v>0</v>
          </cell>
          <cell r="F223">
            <v>0</v>
          </cell>
          <cell r="G223">
            <v>0</v>
          </cell>
        </row>
        <row r="224">
          <cell r="A224" t="str">
            <v>9.2</v>
          </cell>
          <cell r="B224" t="str">
            <v>ACABADOS PISOS</v>
          </cell>
          <cell r="C224">
            <v>0</v>
          </cell>
          <cell r="D224">
            <v>0</v>
          </cell>
          <cell r="E224">
            <v>0</v>
          </cell>
          <cell r="F224">
            <v>0</v>
          </cell>
          <cell r="G224">
            <v>0</v>
          </cell>
        </row>
        <row r="225">
          <cell r="A225" t="str">
            <v>9.2.1</v>
          </cell>
          <cell r="B225" t="str">
            <v>GRANITOS Y MARMOLES</v>
          </cell>
          <cell r="C225">
            <v>0</v>
          </cell>
          <cell r="D225">
            <v>0</v>
          </cell>
          <cell r="E225">
            <v>0</v>
          </cell>
          <cell r="F225">
            <v>0</v>
          </cell>
          <cell r="G225">
            <v>0</v>
          </cell>
        </row>
        <row r="226">
          <cell r="A226" t="str">
            <v>9.2.1.1</v>
          </cell>
          <cell r="B226" t="str">
            <v>PISO EN BALDOSA DE GRANITO VIBROCOMPRESADO 30*30, ESPESOR 24 mm, COLOR ÉRLATO, TIPO ALFA O SIMILAR</v>
          </cell>
          <cell r="C226">
            <v>0</v>
          </cell>
          <cell r="D226">
            <v>0</v>
          </cell>
          <cell r="E226">
            <v>0</v>
          </cell>
          <cell r="F226">
            <v>0</v>
          </cell>
          <cell r="G226">
            <v>0</v>
          </cell>
        </row>
        <row r="227">
          <cell r="A227" t="str">
            <v>9.2.1.2</v>
          </cell>
          <cell r="B227" t="str">
            <v>PISO EN BALDOSA DE GRANITO VIBROCOMPRESADO 30*30, ESPESOR 24 mm, COLOR ÉRLATO, TIPO ALFA O SIMILAR</v>
          </cell>
          <cell r="C227">
            <v>0</v>
          </cell>
          <cell r="D227">
            <v>0</v>
          </cell>
          <cell r="E227">
            <v>0</v>
          </cell>
          <cell r="F227">
            <v>0</v>
          </cell>
          <cell r="G227">
            <v>0</v>
          </cell>
        </row>
        <row r="228">
          <cell r="A228" t="str">
            <v>9.2.2</v>
          </cell>
          <cell r="B228" t="str">
            <v>PISOS EN ARCILLA</v>
          </cell>
          <cell r="C228">
            <v>0</v>
          </cell>
          <cell r="D228">
            <v>0</v>
          </cell>
          <cell r="E228">
            <v>0</v>
          </cell>
          <cell r="F228">
            <v>0</v>
          </cell>
          <cell r="G228">
            <v>0</v>
          </cell>
        </row>
        <row r="229">
          <cell r="A229" t="str">
            <v>9.2.2.1</v>
          </cell>
          <cell r="B229" t="str">
            <v>PISO EN TABLON DE GRES FORMATO 30x30 COLOR SALMON TIPO ALFA O SIMILAR</v>
          </cell>
          <cell r="C229">
            <v>0</v>
          </cell>
          <cell r="D229">
            <v>0</v>
          </cell>
          <cell r="E229">
            <v>0</v>
          </cell>
          <cell r="F229">
            <v>0</v>
          </cell>
          <cell r="G229">
            <v>0</v>
          </cell>
        </row>
        <row r="230">
          <cell r="A230" t="str">
            <v>9.3</v>
          </cell>
          <cell r="B230" t="str">
            <v>GUARDAESCOBAS</v>
          </cell>
          <cell r="C230">
            <v>0</v>
          </cell>
          <cell r="D230">
            <v>0</v>
          </cell>
          <cell r="E230">
            <v>0</v>
          </cell>
          <cell r="F230">
            <v>0</v>
          </cell>
          <cell r="G230">
            <v>0</v>
          </cell>
        </row>
        <row r="231">
          <cell r="A231" t="str">
            <v>9.3.1</v>
          </cell>
          <cell r="B231" t="str">
            <v>GRANITOS Y MARMOLES</v>
          </cell>
          <cell r="C231">
            <v>0</v>
          </cell>
          <cell r="D231">
            <v>0</v>
          </cell>
          <cell r="E231">
            <v>0</v>
          </cell>
          <cell r="F231">
            <v>0</v>
          </cell>
          <cell r="G231">
            <v>0</v>
          </cell>
        </row>
        <row r="232">
          <cell r="A232" t="str">
            <v>9.3.1.1</v>
          </cell>
          <cell r="B232" t="str">
            <v>GUARDAESCOBA EN TABLETA DE GRANITO PULIDO COLOR  COLOR ÉRLATO, TIPO ALFA O SIMILAR</v>
          </cell>
          <cell r="C232">
            <v>0</v>
          </cell>
          <cell r="D232">
            <v>0</v>
          </cell>
          <cell r="E232">
            <v>0</v>
          </cell>
          <cell r="F232">
            <v>0</v>
          </cell>
          <cell r="G232">
            <v>0</v>
          </cell>
        </row>
        <row r="233">
          <cell r="A233" t="str">
            <v>9.3.1.2</v>
          </cell>
          <cell r="B233" t="str">
            <v>MEDIA CAÑA EN GRANITO PULIDO PARA BAÑOS COLOR ERLATO VIBROCOMPRESADO Ref. FONDO: BLANCO GRANO:1 CODIGO (BH1) B000032 TIPO ALFA O SIMILAR, CON DILATADOR DE ALUMINIO TPO S-460 O EQUIVALENTE</v>
          </cell>
          <cell r="C233">
            <v>0</v>
          </cell>
          <cell r="D233">
            <v>0</v>
          </cell>
          <cell r="E233">
            <v>0</v>
          </cell>
          <cell r="F233">
            <v>0</v>
          </cell>
          <cell r="G233">
            <v>0</v>
          </cell>
        </row>
        <row r="234">
          <cell r="A234" t="str">
            <v>9.3.2</v>
          </cell>
          <cell r="B234" t="str">
            <v>GRANITOS Y MARMOLES</v>
          </cell>
          <cell r="C234">
            <v>0</v>
          </cell>
          <cell r="D234">
            <v>0</v>
          </cell>
          <cell r="E234">
            <v>0</v>
          </cell>
          <cell r="F234">
            <v>0</v>
          </cell>
          <cell r="G234">
            <v>0</v>
          </cell>
        </row>
        <row r="235">
          <cell r="A235" t="str">
            <v>9.3.2.1</v>
          </cell>
          <cell r="B235" t="str">
            <v>GUARDAESCOBA EN TABLETA DE GRES  COLOR SALMON h=0,10m, TIPO ALFA O SIMILAR</v>
          </cell>
          <cell r="C235">
            <v>0</v>
          </cell>
          <cell r="D235">
            <v>0</v>
          </cell>
          <cell r="E235">
            <v>0</v>
          </cell>
          <cell r="F235">
            <v>0</v>
          </cell>
          <cell r="G235">
            <v>0</v>
          </cell>
        </row>
        <row r="236">
          <cell r="A236" t="str">
            <v>9.4</v>
          </cell>
          <cell r="B236" t="str">
            <v>CENEFAS, DILATACIONES, PIRLANES Y OTROS</v>
          </cell>
          <cell r="C236">
            <v>0</v>
          </cell>
          <cell r="D236">
            <v>0</v>
          </cell>
          <cell r="E236">
            <v>0</v>
          </cell>
          <cell r="F236">
            <v>0</v>
          </cell>
          <cell r="G236">
            <v>0</v>
          </cell>
        </row>
        <row r="237">
          <cell r="A237" t="str">
            <v>9.4.1</v>
          </cell>
          <cell r="B237" t="str">
            <v>CENEFAS EN GRAVILLA LAVADA ancho=0.10m</v>
          </cell>
          <cell r="C237">
            <v>0</v>
          </cell>
          <cell r="D237">
            <v>0</v>
          </cell>
          <cell r="E237">
            <v>0</v>
          </cell>
          <cell r="F237">
            <v>0</v>
          </cell>
          <cell r="G237">
            <v>0</v>
          </cell>
        </row>
        <row r="238">
          <cell r="A238" t="str">
            <v>9.4.2</v>
          </cell>
          <cell r="B238" t="str">
            <v>PIRLÁN ALUMINIO DORADO</v>
          </cell>
          <cell r="C238">
            <v>0</v>
          </cell>
          <cell r="D238">
            <v>0</v>
          </cell>
          <cell r="E238">
            <v>0</v>
          </cell>
          <cell r="F238">
            <v>0</v>
          </cell>
          <cell r="G238">
            <v>0</v>
          </cell>
        </row>
        <row r="239">
          <cell r="A239" t="str">
            <v>9.5</v>
          </cell>
          <cell r="B239" t="str">
            <v>PISOS EN VINILO</v>
          </cell>
          <cell r="C239">
            <v>0</v>
          </cell>
          <cell r="D239">
            <v>0</v>
          </cell>
          <cell r="E239">
            <v>0</v>
          </cell>
          <cell r="F239">
            <v>0</v>
          </cell>
          <cell r="G239">
            <v>0</v>
          </cell>
        </row>
        <row r="240">
          <cell r="A240" t="str">
            <v>9.5.1</v>
          </cell>
          <cell r="B240" t="str">
            <v>PISO EN VINILO ANTIDESLIZANTE, TIPO PAVCO O SIMILAR TRAFICO 5, PEGA DE MORTERO 1:4, COLOR SEGÚN DISEÑO</v>
          </cell>
          <cell r="C240">
            <v>0</v>
          </cell>
          <cell r="D240">
            <v>0</v>
          </cell>
          <cell r="E240">
            <v>0</v>
          </cell>
          <cell r="F240">
            <v>0</v>
          </cell>
          <cell r="G240">
            <v>0</v>
          </cell>
        </row>
        <row r="242">
          <cell r="A242">
            <v>10</v>
          </cell>
          <cell r="B242" t="str">
            <v>PREFABRICADOS</v>
          </cell>
          <cell r="C242">
            <v>0</v>
          </cell>
          <cell r="D242">
            <v>0</v>
          </cell>
          <cell r="E242">
            <v>0</v>
          </cell>
          <cell r="F242">
            <v>0</v>
          </cell>
          <cell r="G242">
            <v>0</v>
          </cell>
        </row>
        <row r="243">
          <cell r="A243" t="str">
            <v>10.1</v>
          </cell>
          <cell r="B243" t="str">
            <v>ELEMENTOS PREFABRICADOS EN CONCRETO</v>
          </cell>
          <cell r="C243">
            <v>0</v>
          </cell>
          <cell r="D243">
            <v>0</v>
          </cell>
          <cell r="E243">
            <v>0</v>
          </cell>
          <cell r="F243">
            <v>0</v>
          </cell>
          <cell r="G243">
            <v>0</v>
          </cell>
        </row>
        <row r="244">
          <cell r="A244" t="str">
            <v>10.1.1</v>
          </cell>
          <cell r="B244" t="str">
            <v>ALFAJÍAS EN CONCRETO A LA VISTA</v>
          </cell>
          <cell r="C244" t="str">
            <v>ML</v>
          </cell>
          <cell r="D244">
            <v>0</v>
          </cell>
          <cell r="E244">
            <v>0</v>
          </cell>
          <cell r="F244">
            <v>0</v>
          </cell>
          <cell r="G244">
            <v>0</v>
          </cell>
        </row>
        <row r="245">
          <cell r="A245" t="str">
            <v>10.1.2</v>
          </cell>
          <cell r="B245" t="str">
            <v>DINTELES EN CONCRETO</v>
          </cell>
          <cell r="C245" t="str">
            <v>ML</v>
          </cell>
          <cell r="D245">
            <v>0</v>
          </cell>
          <cell r="E245">
            <v>0</v>
          </cell>
          <cell r="F245">
            <v>0</v>
          </cell>
          <cell r="G245">
            <v>0</v>
          </cell>
        </row>
        <row r="246">
          <cell r="A246" t="str">
            <v>10.1.3</v>
          </cell>
          <cell r="B246" t="str">
            <v>REMATES SOBRE MAMPOSTERIA</v>
          </cell>
          <cell r="C246" t="str">
            <v>ML</v>
          </cell>
          <cell r="D246">
            <v>0</v>
          </cell>
          <cell r="E246">
            <v>0</v>
          </cell>
          <cell r="F246">
            <v>0</v>
          </cell>
          <cell r="G246">
            <v>0</v>
          </cell>
        </row>
        <row r="247">
          <cell r="A247" t="str">
            <v>10.1.4</v>
          </cell>
          <cell r="B247" t="str">
            <v>DINTELES EN CONCRETO A LA VISTA</v>
          </cell>
          <cell r="C247" t="str">
            <v>ML</v>
          </cell>
          <cell r="D247">
            <v>0</v>
          </cell>
          <cell r="E247">
            <v>0</v>
          </cell>
          <cell r="F247">
            <v>0</v>
          </cell>
          <cell r="G247">
            <v>0</v>
          </cell>
        </row>
        <row r="248">
          <cell r="A248" t="str">
            <v>10.1.5</v>
          </cell>
          <cell r="B248" t="str">
            <v>REMATE SOBRE MAMPOSTERIA EN CONCRETO A LA VISTA h=0,10m</v>
          </cell>
          <cell r="C248" t="str">
            <v>ML</v>
          </cell>
          <cell r="D248">
            <v>0</v>
          </cell>
          <cell r="E248">
            <v>0</v>
          </cell>
          <cell r="F248">
            <v>0</v>
          </cell>
          <cell r="G248">
            <v>0</v>
          </cell>
        </row>
        <row r="249">
          <cell r="A249" t="str">
            <v>10.1.6</v>
          </cell>
          <cell r="B249" t="str">
            <v>COLUMNETAS EN CONCRETO 3000psi</v>
          </cell>
          <cell r="C249" t="str">
            <v>ML</v>
          </cell>
          <cell r="D249">
            <v>0</v>
          </cell>
          <cell r="E249">
            <v>0</v>
          </cell>
          <cell r="F249">
            <v>0</v>
          </cell>
          <cell r="G249">
            <v>0</v>
          </cell>
        </row>
        <row r="250">
          <cell r="A250" t="str">
            <v>10.1.7</v>
          </cell>
          <cell r="B250" t="str">
            <v>CINTAS EN CONCRETO 3000psi</v>
          </cell>
          <cell r="C250" t="str">
            <v>ML</v>
          </cell>
          <cell r="D250">
            <v>0</v>
          </cell>
          <cell r="E250">
            <v>0</v>
          </cell>
          <cell r="F250">
            <v>0</v>
          </cell>
          <cell r="G250">
            <v>0</v>
          </cell>
        </row>
        <row r="251">
          <cell r="A251" t="str">
            <v>10.1.8</v>
          </cell>
          <cell r="B251" t="str">
            <v>CORTASOLES EN CONCRETO</v>
          </cell>
          <cell r="C251" t="str">
            <v>ML</v>
          </cell>
          <cell r="D251">
            <v>0</v>
          </cell>
          <cell r="E251">
            <v>0</v>
          </cell>
          <cell r="F251">
            <v>0</v>
          </cell>
          <cell r="G251">
            <v>0</v>
          </cell>
        </row>
        <row r="252">
          <cell r="A252" t="str">
            <v>10.1.9</v>
          </cell>
          <cell r="B252" t="str">
            <v>PLACAS EN CONCRETO A LA VISTA h=0,10m</v>
          </cell>
          <cell r="C252" t="str">
            <v>ML</v>
          </cell>
          <cell r="D252">
            <v>0</v>
          </cell>
          <cell r="E252">
            <v>0</v>
          </cell>
          <cell r="F252">
            <v>0</v>
          </cell>
          <cell r="G252">
            <v>0</v>
          </cell>
        </row>
        <row r="253">
          <cell r="A253" t="str">
            <v>10.1.10</v>
          </cell>
          <cell r="B253" t="str">
            <v>BANCAS CIRCULACION EN CONCRETO A LA VISTA h=0,10m</v>
          </cell>
          <cell r="C253" t="str">
            <v>ML</v>
          </cell>
          <cell r="D253">
            <v>0</v>
          </cell>
          <cell r="E253">
            <v>0</v>
          </cell>
          <cell r="F253">
            <v>0</v>
          </cell>
          <cell r="G253">
            <v>0</v>
          </cell>
        </row>
        <row r="254">
          <cell r="A254" t="str">
            <v>10.1.11</v>
          </cell>
          <cell r="B254" t="str">
            <v>PERGOLAS EN CONCRETO A LA VISTA XXXXpsi</v>
          </cell>
          <cell r="C254" t="str">
            <v>ML</v>
          </cell>
          <cell r="D254">
            <v>0</v>
          </cell>
          <cell r="E254">
            <v>0</v>
          </cell>
          <cell r="F254">
            <v>0</v>
          </cell>
          <cell r="G254">
            <v>0</v>
          </cell>
        </row>
        <row r="255">
          <cell r="A255" t="str">
            <v>10.1.12</v>
          </cell>
          <cell r="B255" t="str">
            <v>GARGOLAS EN CONCRETO 3000psi</v>
          </cell>
          <cell r="C255" t="str">
            <v>UN</v>
          </cell>
          <cell r="D255">
            <v>0</v>
          </cell>
          <cell r="E255">
            <v>0</v>
          </cell>
          <cell r="F255">
            <v>0</v>
          </cell>
          <cell r="G255">
            <v>0</v>
          </cell>
        </row>
        <row r="256">
          <cell r="A256">
            <v>0</v>
          </cell>
          <cell r="B256">
            <v>0</v>
          </cell>
          <cell r="C256">
            <v>0</v>
          </cell>
          <cell r="D256">
            <v>0</v>
          </cell>
          <cell r="E256">
            <v>0</v>
          </cell>
          <cell r="F256">
            <v>0</v>
          </cell>
          <cell r="G256">
            <v>0</v>
          </cell>
        </row>
        <row r="257">
          <cell r="A257">
            <v>11</v>
          </cell>
          <cell r="B257" t="str">
            <v>INSTALACION HIDROSANITARIA Y DE GAS</v>
          </cell>
          <cell r="C257">
            <v>0</v>
          </cell>
          <cell r="D257">
            <v>0</v>
          </cell>
          <cell r="E257">
            <v>0</v>
          </cell>
          <cell r="F257">
            <v>0</v>
          </cell>
          <cell r="G257">
            <v>0</v>
          </cell>
        </row>
        <row r="258">
          <cell r="A258" t="str">
            <v>11.1</v>
          </cell>
          <cell r="B258" t="str">
            <v>DRENAJES</v>
          </cell>
          <cell r="C258">
            <v>0</v>
          </cell>
          <cell r="D258">
            <v>0</v>
          </cell>
          <cell r="E258">
            <v>0</v>
          </cell>
          <cell r="F258">
            <v>0</v>
          </cell>
          <cell r="G258">
            <v>0</v>
          </cell>
        </row>
        <row r="259">
          <cell r="A259" t="str">
            <v>7.1.10.1</v>
          </cell>
          <cell r="B259" t="str">
            <v>TUBERIA PVC PARA AGUAS LLUVIAS D: 4", incluye excavación y relleno</v>
          </cell>
          <cell r="C259" t="str">
            <v>ML</v>
          </cell>
          <cell r="D259">
            <v>0</v>
          </cell>
          <cell r="E259">
            <v>29393.379999999997</v>
          </cell>
          <cell r="F259">
            <v>0</v>
          </cell>
          <cell r="G259">
            <v>0</v>
          </cell>
        </row>
        <row r="260">
          <cell r="A260" t="str">
            <v>7.1.10.2</v>
          </cell>
          <cell r="B260" t="str">
            <v>TUBERIA PVC PARA AGUAS LLUVIAS D: 4", bajantes de aguas lluvias, incluye soportes e instalación.</v>
          </cell>
          <cell r="C260" t="str">
            <v>ML</v>
          </cell>
          <cell r="D260">
            <v>0</v>
          </cell>
          <cell r="E260">
            <v>39602.879999999997</v>
          </cell>
          <cell r="F260">
            <v>0</v>
          </cell>
          <cell r="G260">
            <v>0</v>
          </cell>
        </row>
        <row r="261">
          <cell r="A261" t="str">
            <v>7.1.10.3</v>
          </cell>
          <cell r="B261" t="str">
            <v>CUPULAS TRAGANTES PLASTICAS 5x4"</v>
          </cell>
          <cell r="C261" t="str">
            <v>ML</v>
          </cell>
          <cell r="D261">
            <v>0</v>
          </cell>
          <cell r="E261">
            <v>9600.14</v>
          </cell>
          <cell r="F261">
            <v>0</v>
          </cell>
          <cell r="G261">
            <v>0</v>
          </cell>
        </row>
        <row r="262">
          <cell r="A262" t="str">
            <v>11.1.1</v>
          </cell>
          <cell r="B262" t="str">
            <v>TUBERIA PVC PARA AGUAS LLUVIAS D:4" (Incluye excavacion y relleno)</v>
          </cell>
          <cell r="C262" t="str">
            <v>ML</v>
          </cell>
          <cell r="D262">
            <v>4.8000000000000007</v>
          </cell>
          <cell r="E262">
            <v>0</v>
          </cell>
          <cell r="F262">
            <v>0</v>
          </cell>
          <cell r="G262">
            <v>0</v>
          </cell>
        </row>
        <row r="263">
          <cell r="A263" t="str">
            <v>11.1.2</v>
          </cell>
          <cell r="B263" t="str">
            <v>TUBERIA PVC PARA AGUAS LLUVIAS D:4" (Bajante de Aguas Lluvias, incluye soportes e instalacion)</v>
          </cell>
          <cell r="C263" t="str">
            <v>ML</v>
          </cell>
          <cell r="D263">
            <v>54.8</v>
          </cell>
          <cell r="E263">
            <v>0</v>
          </cell>
          <cell r="F263">
            <v>0</v>
          </cell>
          <cell r="G263">
            <v>0</v>
          </cell>
        </row>
        <row r="264">
          <cell r="A264" t="str">
            <v>11.1.3</v>
          </cell>
          <cell r="B264" t="str">
            <v>CUPULAS TRAGANTES PLASTICAS 5x4"</v>
          </cell>
          <cell r="C264" t="str">
            <v>UN</v>
          </cell>
          <cell r="D264">
            <v>8</v>
          </cell>
          <cell r="E264">
            <v>0</v>
          </cell>
          <cell r="F264">
            <v>0</v>
          </cell>
          <cell r="G264">
            <v>0</v>
          </cell>
        </row>
        <row r="265">
          <cell r="A265">
            <v>0</v>
          </cell>
          <cell r="B265" t="str">
            <v>CUPULAS TRAGANTES PLASTICAS 4x3"</v>
          </cell>
          <cell r="C265" t="str">
            <v>UN</v>
          </cell>
          <cell r="D265">
            <v>0</v>
          </cell>
          <cell r="E265">
            <v>0</v>
          </cell>
          <cell r="F265">
            <v>0</v>
          </cell>
          <cell r="G265">
            <v>0</v>
          </cell>
        </row>
        <row r="266">
          <cell r="A266" t="str">
            <v>11.1.4</v>
          </cell>
          <cell r="B266" t="str">
            <v>TUBERIA PVC FORT 160 mm (INCLUYE ACCESORIOS, EXCAVACION Y RELLENO SEGÚN ESPECIFICACION TÉCNICA, SUMINISTRO E INSTALACIÓN)</v>
          </cell>
          <cell r="C266" t="str">
            <v>ML</v>
          </cell>
          <cell r="D266">
            <v>12</v>
          </cell>
          <cell r="E266">
            <v>0</v>
          </cell>
          <cell r="F266">
            <v>0</v>
          </cell>
          <cell r="G266">
            <v>0</v>
          </cell>
        </row>
        <row r="267">
          <cell r="A267" t="str">
            <v>11.1.5</v>
          </cell>
          <cell r="B267" t="str">
            <v>TUBERIA PVC FORT 200 mm (INCLUYE ACCESORIOS, EXCAVACION Y RELLENO SEGÚN ESPECIFICACION TÉCNICA, SUMINISTRO E INSTALACIÓN)</v>
          </cell>
          <cell r="C267" t="str">
            <v>ML</v>
          </cell>
          <cell r="D267">
            <v>0</v>
          </cell>
          <cell r="E267">
            <v>0</v>
          </cell>
          <cell r="F267">
            <v>0</v>
          </cell>
          <cell r="G267">
            <v>0</v>
          </cell>
        </row>
        <row r="268">
          <cell r="A268" t="str">
            <v>11.1.6</v>
          </cell>
          <cell r="B268" t="str">
            <v>TUBERIA PVC FORT 315 mm  (INCLUYE ACCESORIOS, EXCAVACION Y RELLENO SEGÚN ESPECIFICACION TÉCNICA, SUMINISTRO E INSTALACIÓN)</v>
          </cell>
          <cell r="C268" t="str">
            <v>ML</v>
          </cell>
          <cell r="D268">
            <v>0</v>
          </cell>
          <cell r="E268">
            <v>0</v>
          </cell>
          <cell r="F268">
            <v>0</v>
          </cell>
          <cell r="G268">
            <v>0</v>
          </cell>
        </row>
        <row r="269">
          <cell r="A269" t="str">
            <v>11.1.7</v>
          </cell>
          <cell r="B269" t="str">
            <v>FILTRO PARA MUROS DE CONTENCIÓN. INCLUYE GEOTEXTIL, MATERIAL GRANULAR Y TUBERÍA PVC-DRENAJE 4"</v>
          </cell>
          <cell r="C269" t="str">
            <v>ML</v>
          </cell>
          <cell r="D269">
            <v>0</v>
          </cell>
          <cell r="E269">
            <v>0</v>
          </cell>
          <cell r="F269">
            <v>0</v>
          </cell>
          <cell r="G269">
            <v>0</v>
          </cell>
        </row>
        <row r="270">
          <cell r="A270" t="str">
            <v>11.1.8</v>
          </cell>
          <cell r="B270" t="str">
            <v>SIFONES DE PISO 2"</v>
          </cell>
          <cell r="C270" t="str">
            <v>UN</v>
          </cell>
          <cell r="D270">
            <v>0</v>
          </cell>
          <cell r="E270">
            <v>0</v>
          </cell>
          <cell r="F270">
            <v>0</v>
          </cell>
          <cell r="G270">
            <v>0</v>
          </cell>
        </row>
        <row r="271">
          <cell r="A271" t="str">
            <v>11.2</v>
          </cell>
          <cell r="B271" t="str">
            <v>DESAGUES PARA AGUAS NEGRAS</v>
          </cell>
          <cell r="C271">
            <v>0</v>
          </cell>
          <cell r="D271">
            <v>0</v>
          </cell>
          <cell r="E271">
            <v>0</v>
          </cell>
          <cell r="F271">
            <v>0</v>
          </cell>
          <cell r="G271">
            <v>0</v>
          </cell>
        </row>
        <row r="272">
          <cell r="A272" t="str">
            <v>11.2.1</v>
          </cell>
          <cell r="B272" t="str">
            <v>TUBERIA NOVAFORT 110 mm (INCLUYE ACCESORIOS, EXCAVACIÓN Y RELLENO SEGÚN ESPECIFICACIÓN TÉCNICA, SUMINISTRO E INSTALACIÓN)</v>
          </cell>
          <cell r="C272" t="str">
            <v>ML</v>
          </cell>
          <cell r="D272">
            <v>0</v>
          </cell>
          <cell r="E272">
            <v>0</v>
          </cell>
          <cell r="F272">
            <v>0</v>
          </cell>
          <cell r="G272">
            <v>0</v>
          </cell>
        </row>
        <row r="273">
          <cell r="A273" t="str">
            <v>11.2.2</v>
          </cell>
          <cell r="B273" t="str">
            <v>TUBERIA NOVAFORT 160 mm (INCLUYE ACCESORIOS, EXCAVACIÓN Y RELLENO SEGÚN ESPECIFICACIÓN TÉCNICA, SUMINISTRO E INSTALACIÓN)</v>
          </cell>
          <cell r="C273" t="str">
            <v>ML</v>
          </cell>
          <cell r="D273">
            <v>0</v>
          </cell>
          <cell r="E273">
            <v>0</v>
          </cell>
          <cell r="F273">
            <v>0</v>
          </cell>
          <cell r="G273">
            <v>0</v>
          </cell>
        </row>
        <row r="274">
          <cell r="A274" t="str">
            <v>11.2.3</v>
          </cell>
          <cell r="B274" t="str">
            <v>TUBERIA NOVAFORT 200 mm (INCLUYE ACCESORIOS, EXCAVACIÓN Y RELLENO SEGÚN ESPECIFICACIÓN TÉCNICA, SUMINISTRO E INSTALACIÓN)</v>
          </cell>
          <cell r="C274" t="str">
            <v>ML</v>
          </cell>
          <cell r="D274">
            <v>0</v>
          </cell>
          <cell r="E274">
            <v>0</v>
          </cell>
          <cell r="F274">
            <v>0</v>
          </cell>
          <cell r="G274">
            <v>0</v>
          </cell>
        </row>
        <row r="275">
          <cell r="A275" t="str">
            <v>11.2.4</v>
          </cell>
          <cell r="B275" t="str">
            <v>TUBERIA PVC SANITARIA D: 2", incluye suministro e instalación</v>
          </cell>
          <cell r="C275" t="str">
            <v>ML</v>
          </cell>
          <cell r="D275">
            <v>0</v>
          </cell>
          <cell r="E275">
            <v>0</v>
          </cell>
          <cell r="F275">
            <v>0</v>
          </cell>
          <cell r="G275">
            <v>0</v>
          </cell>
        </row>
        <row r="276">
          <cell r="A276" t="str">
            <v>11.2.5</v>
          </cell>
          <cell r="B276" t="str">
            <v>TUBERIA PVC SANITARIA D: 3", incluye suministro e instalación</v>
          </cell>
          <cell r="C276" t="str">
            <v>ML</v>
          </cell>
          <cell r="D276">
            <v>0</v>
          </cell>
          <cell r="E276">
            <v>0</v>
          </cell>
          <cell r="F276">
            <v>0</v>
          </cell>
          <cell r="G276">
            <v>0</v>
          </cell>
        </row>
        <row r="277">
          <cell r="A277" t="str">
            <v>11.2.6</v>
          </cell>
          <cell r="B277" t="str">
            <v>TUBERIA PVC SANITARIA D: 4", incluye suministro e instalación</v>
          </cell>
          <cell r="C277" t="str">
            <v>ML</v>
          </cell>
          <cell r="D277">
            <v>0</v>
          </cell>
          <cell r="E277">
            <v>0</v>
          </cell>
          <cell r="F277">
            <v>0</v>
          </cell>
          <cell r="G277">
            <v>0</v>
          </cell>
        </row>
        <row r="278">
          <cell r="A278" t="str">
            <v>11.2.7</v>
          </cell>
          <cell r="B278" t="str">
            <v>TUBERIA PVC SANITARIA D: 6", incluye suministro e instalación</v>
          </cell>
          <cell r="C278" t="str">
            <v>ML</v>
          </cell>
          <cell r="D278">
            <v>0</v>
          </cell>
          <cell r="E278">
            <v>0</v>
          </cell>
          <cell r="F278">
            <v>0</v>
          </cell>
          <cell r="G278">
            <v>0</v>
          </cell>
        </row>
        <row r="279">
          <cell r="A279" t="str">
            <v>11.2.8</v>
          </cell>
          <cell r="B279" t="str">
            <v>BAJANTES DE AGUAS NEGRAS EN TUBERIA DE PVC SANITARIA D: 4", incluye suministro, soportes e instalación.</v>
          </cell>
          <cell r="C279" t="str">
            <v>ML</v>
          </cell>
          <cell r="D279">
            <v>0</v>
          </cell>
          <cell r="E279">
            <v>0</v>
          </cell>
          <cell r="F279">
            <v>0</v>
          </cell>
          <cell r="G279">
            <v>0</v>
          </cell>
        </row>
        <row r="280">
          <cell r="A280" t="str">
            <v>11.2.9</v>
          </cell>
          <cell r="B280" t="str">
            <v>BAJANTES DE AGUAS NEGRAS EN TUBERIA DE PVC SANITARIA D: 6", incluye suministro, soportes e instalación.</v>
          </cell>
          <cell r="C280" t="str">
            <v>ML</v>
          </cell>
          <cell r="D280">
            <v>0</v>
          </cell>
          <cell r="E280">
            <v>0</v>
          </cell>
          <cell r="F280">
            <v>0</v>
          </cell>
          <cell r="G280">
            <v>0</v>
          </cell>
        </row>
        <row r="281">
          <cell r="A281" t="str">
            <v>11.2.10</v>
          </cell>
          <cell r="B281" t="str">
            <v>PUNTOS DE LIMPIEZA Y VENTILACIÓN (PLV) de 3", incluye suministro e instalación de yee sanitaria reducida 4X3", codo sanitario 3", yee sanitaria 3" con adaptador de limpieza y caja plastica para valvulas.</v>
          </cell>
          <cell r="C281" t="str">
            <v>UN</v>
          </cell>
          <cell r="D281">
            <v>0</v>
          </cell>
          <cell r="E281">
            <v>0</v>
          </cell>
          <cell r="F281">
            <v>0</v>
          </cell>
          <cell r="G281">
            <v>0</v>
          </cell>
        </row>
        <row r="282">
          <cell r="A282" t="str">
            <v>11.2.11</v>
          </cell>
          <cell r="B282" t="str">
            <v>PUNTO SANITARIO DE D: 2"</v>
          </cell>
          <cell r="C282" t="str">
            <v>UN</v>
          </cell>
          <cell r="D282">
            <v>0</v>
          </cell>
          <cell r="E282">
            <v>0</v>
          </cell>
          <cell r="F282">
            <v>0</v>
          </cell>
          <cell r="G282">
            <v>0</v>
          </cell>
        </row>
        <row r="283">
          <cell r="A283" t="str">
            <v>11.2.12</v>
          </cell>
          <cell r="B283" t="str">
            <v>PUNTO SANITARIO DE D: 3"</v>
          </cell>
          <cell r="C283" t="str">
            <v>UN</v>
          </cell>
          <cell r="D283">
            <v>0</v>
          </cell>
          <cell r="E283">
            <v>0</v>
          </cell>
          <cell r="F283">
            <v>0</v>
          </cell>
          <cell r="G283">
            <v>0</v>
          </cell>
        </row>
        <row r="284">
          <cell r="A284" t="str">
            <v>11.2.13</v>
          </cell>
          <cell r="B284" t="str">
            <v>PUNTO SANITARIO DE D: 4"</v>
          </cell>
          <cell r="C284" t="str">
            <v>UN</v>
          </cell>
          <cell r="D284">
            <v>0</v>
          </cell>
          <cell r="E284">
            <v>0</v>
          </cell>
          <cell r="F284">
            <v>0</v>
          </cell>
          <cell r="G284">
            <v>0</v>
          </cell>
        </row>
        <row r="285">
          <cell r="A285" t="str">
            <v>11.3</v>
          </cell>
          <cell r="B285" t="str">
            <v>CAJAS DE INSPECCIÓN</v>
          </cell>
          <cell r="C285" t="str">
            <v>ML</v>
          </cell>
          <cell r="D285">
            <v>0</v>
          </cell>
          <cell r="E285">
            <v>0</v>
          </cell>
          <cell r="F285">
            <v>0</v>
          </cell>
          <cell r="G285">
            <v>0</v>
          </cell>
        </row>
        <row r="286">
          <cell r="A286" t="str">
            <v>11.3.1</v>
          </cell>
          <cell r="B286" t="str">
            <v>CAJA DE INSPECCIÓN Hmax=1.00 M DE 60 cm*60 cm EN MAMPOSTERIA (SUMINISTRO E INSTALACIÓN) INCLUYE TAPA, MARCOS Y CONTRAMARCOS, EXCAVACIÓN, MAMPOSTERÍA, PAÑETE, MEDIAS CAÑAS, RELLENO CON RECEBO E=0,20 BASE, BASE EN CONCRETO.</v>
          </cell>
          <cell r="C286" t="str">
            <v>UN</v>
          </cell>
          <cell r="D286">
            <v>2</v>
          </cell>
          <cell r="E286">
            <v>0</v>
          </cell>
          <cell r="F286">
            <v>0</v>
          </cell>
          <cell r="G286">
            <v>0</v>
          </cell>
        </row>
        <row r="287">
          <cell r="A287" t="str">
            <v>11.3.2</v>
          </cell>
          <cell r="B287" t="str">
            <v>CAJA DE INSPECCIÓN Hmax=1.50 M DE 80 cm*80 cm EN MAMPOSTERIA (SUMINISTRO E INSTALACIÓN) INCLUYE TAPA, MARCOS Y CONTRAMARCOS, EXCAVACIÓN, MAMPOSTERÍA, PAÑETE, MEDIAS CAÑAS, RELLENO CON RECEBO E=0,20 BASE, BASE EN CONCRETO.</v>
          </cell>
          <cell r="C287" t="str">
            <v>UN</v>
          </cell>
          <cell r="D287">
            <v>0</v>
          </cell>
          <cell r="E287">
            <v>0</v>
          </cell>
          <cell r="F287">
            <v>0</v>
          </cell>
          <cell r="G287">
            <v>0</v>
          </cell>
        </row>
        <row r="288">
          <cell r="A288" t="str">
            <v>11.3.3</v>
          </cell>
          <cell r="B288" t="str">
            <v>CAJA  DE INSPECCIÓN HMAX = 1 M  .40X.40 EN MAMPOSTERÍA (SUMINISTRO E INSTALACIÓN) INCLUYE TAPA, MARCOS Y CONTRAMARCOS, EXCAVACIÓN, MAMPOSTERÍA, PAÑETE, MEDIAS CAÑAS, RELLENO CON RECEBO E=0.2 BASE, BASE CONCRETO)</v>
          </cell>
          <cell r="C288" t="str">
            <v>UN</v>
          </cell>
          <cell r="D288">
            <v>0</v>
          </cell>
          <cell r="E288">
            <v>0</v>
          </cell>
          <cell r="F288">
            <v>0</v>
          </cell>
          <cell r="G288">
            <v>0</v>
          </cell>
        </row>
        <row r="289">
          <cell r="A289" t="str">
            <v>11.3.4</v>
          </cell>
          <cell r="B289" t="str">
            <v>POZOS DE INSPECCIÓN  HASTA H=2.0 M TIPO EAAB</v>
          </cell>
          <cell r="C289" t="str">
            <v>UN</v>
          </cell>
          <cell r="D289">
            <v>0</v>
          </cell>
          <cell r="E289">
            <v>0</v>
          </cell>
          <cell r="F289">
            <v>0</v>
          </cell>
          <cell r="G289">
            <v>0</v>
          </cell>
        </row>
        <row r="290">
          <cell r="A290" t="str">
            <v>11.3.5</v>
          </cell>
          <cell r="B290" t="str">
            <v>POZOS DE INSPECCIÓN H=2.0 - 2.5 M TIPO EAAB</v>
          </cell>
          <cell r="C290" t="str">
            <v>UN</v>
          </cell>
          <cell r="D290">
            <v>0</v>
          </cell>
          <cell r="E290">
            <v>0</v>
          </cell>
          <cell r="F290">
            <v>0</v>
          </cell>
          <cell r="G290">
            <v>0</v>
          </cell>
        </row>
        <row r="291">
          <cell r="A291" t="str">
            <v>11.3.6</v>
          </cell>
          <cell r="B291" t="str">
            <v>TRAMPA DE GRASAS EN CONCRETO REFORZADO. INCLUYE EXCAVACIÓN, RELLENOS Y TUBERÍAS INTERNAS, SEGÚN PLANOS</v>
          </cell>
          <cell r="C291" t="str">
            <v>UN</v>
          </cell>
          <cell r="D291">
            <v>0</v>
          </cell>
          <cell r="E291">
            <v>0</v>
          </cell>
          <cell r="F291">
            <v>0</v>
          </cell>
          <cell r="G291">
            <v>0</v>
          </cell>
        </row>
        <row r="292">
          <cell r="A292" t="str">
            <v>11.4</v>
          </cell>
          <cell r="B292" t="str">
            <v>RED DE VENTILACIÓN</v>
          </cell>
          <cell r="C292">
            <v>0</v>
          </cell>
          <cell r="D292">
            <v>0</v>
          </cell>
          <cell r="E292">
            <v>0</v>
          </cell>
          <cell r="F292">
            <v>0</v>
          </cell>
          <cell r="G292">
            <v>0</v>
          </cell>
        </row>
        <row r="293">
          <cell r="A293">
            <v>0</v>
          </cell>
          <cell r="B293" t="str">
            <v>TUBERIA PVC V D: 2"</v>
          </cell>
          <cell r="C293" t="str">
            <v>ML</v>
          </cell>
          <cell r="D293">
            <v>0</v>
          </cell>
          <cell r="E293">
            <v>0</v>
          </cell>
          <cell r="F293">
            <v>0</v>
          </cell>
          <cell r="G293">
            <v>0</v>
          </cell>
        </row>
        <row r="294">
          <cell r="A294" t="str">
            <v>11.4.1</v>
          </cell>
          <cell r="B294" t="str">
            <v>TUBERIA PVC V D: 3"</v>
          </cell>
          <cell r="C294" t="str">
            <v>ML</v>
          </cell>
          <cell r="D294">
            <v>0</v>
          </cell>
          <cell r="E294">
            <v>0</v>
          </cell>
          <cell r="F294">
            <v>0</v>
          </cell>
          <cell r="G294">
            <v>0</v>
          </cell>
        </row>
        <row r="295">
          <cell r="A295" t="str">
            <v>11.4.2</v>
          </cell>
          <cell r="B295" t="str">
            <v>TUBERIA PVC V D: 4"</v>
          </cell>
          <cell r="C295" t="str">
            <v>ML</v>
          </cell>
          <cell r="D295">
            <v>0</v>
          </cell>
          <cell r="E295">
            <v>0</v>
          </cell>
          <cell r="F295">
            <v>0</v>
          </cell>
          <cell r="G295">
            <v>0</v>
          </cell>
        </row>
        <row r="296">
          <cell r="A296" t="str">
            <v>11.4.3</v>
          </cell>
          <cell r="B296" t="str">
            <v>TERMINAL DE VENTILACIÓN D: 3"</v>
          </cell>
          <cell r="C296" t="str">
            <v>UN</v>
          </cell>
          <cell r="D296">
            <v>0</v>
          </cell>
          <cell r="E296">
            <v>0</v>
          </cell>
          <cell r="F296">
            <v>0</v>
          </cell>
          <cell r="G296">
            <v>0</v>
          </cell>
        </row>
        <row r="297">
          <cell r="A297" t="str">
            <v>11.4.4</v>
          </cell>
          <cell r="B297" t="str">
            <v>TERMINAL DE VENTILACIÓN D: 4"</v>
          </cell>
          <cell r="C297" t="str">
            <v>UN</v>
          </cell>
          <cell r="D297">
            <v>0</v>
          </cell>
          <cell r="E297">
            <v>0</v>
          </cell>
          <cell r="F297">
            <v>0</v>
          </cell>
          <cell r="G297">
            <v>0</v>
          </cell>
        </row>
        <row r="298">
          <cell r="A298" t="str">
            <v>11.5</v>
          </cell>
          <cell r="B298" t="str">
            <v>ACOMETIDA</v>
          </cell>
          <cell r="C298">
            <v>0</v>
          </cell>
          <cell r="D298">
            <v>0</v>
          </cell>
          <cell r="E298">
            <v>0</v>
          </cell>
          <cell r="F298">
            <v>0</v>
          </cell>
          <cell r="G298">
            <v>0</v>
          </cell>
        </row>
        <row r="299">
          <cell r="A299" t="str">
            <v>11.5.1</v>
          </cell>
          <cell r="B299" t="str">
            <v>TUBERIAS PVC P</v>
          </cell>
          <cell r="C299" t="str">
            <v>ML</v>
          </cell>
          <cell r="D299">
            <v>0</v>
          </cell>
          <cell r="E299">
            <v>0</v>
          </cell>
          <cell r="F299">
            <v>0</v>
          </cell>
          <cell r="G299">
            <v>0</v>
          </cell>
        </row>
        <row r="300">
          <cell r="A300" t="str">
            <v>11.5.1.1</v>
          </cell>
          <cell r="B300" t="str">
            <v>TUBERIA PVC P D: 3/4"</v>
          </cell>
          <cell r="C300" t="str">
            <v>ML</v>
          </cell>
          <cell r="D300">
            <v>0</v>
          </cell>
          <cell r="E300">
            <v>0</v>
          </cell>
          <cell r="F300">
            <v>0</v>
          </cell>
          <cell r="G300">
            <v>0</v>
          </cell>
        </row>
        <row r="301">
          <cell r="A301" t="str">
            <v>11.5.1.2</v>
          </cell>
          <cell r="B301" t="str">
            <v>TUBERIA PVC P D: 1"</v>
          </cell>
          <cell r="C301" t="str">
            <v>ML</v>
          </cell>
          <cell r="D301">
            <v>0</v>
          </cell>
          <cell r="E301">
            <v>0</v>
          </cell>
          <cell r="F301">
            <v>0</v>
          </cell>
          <cell r="G301">
            <v>0</v>
          </cell>
        </row>
        <row r="302">
          <cell r="A302" t="str">
            <v>11.5.2</v>
          </cell>
          <cell r="B302" t="str">
            <v>MEDIDOR</v>
          </cell>
          <cell r="C302" t="str">
            <v>ML</v>
          </cell>
          <cell r="D302">
            <v>0</v>
          </cell>
          <cell r="E302">
            <v>0</v>
          </cell>
          <cell r="F302">
            <v>0</v>
          </cell>
          <cell r="G302">
            <v>0</v>
          </cell>
        </row>
        <row r="303">
          <cell r="A303" t="str">
            <v>11.5.2.1</v>
          </cell>
          <cell r="B303" t="str">
            <v>SUMINISTRO E INSTALACUION DE MEDIDOR, (Incluye Caja, Tapa y accesorios tipo EAAB)</v>
          </cell>
          <cell r="C303" t="str">
            <v>ML</v>
          </cell>
          <cell r="D303">
            <v>0</v>
          </cell>
          <cell r="E303">
            <v>0</v>
          </cell>
          <cell r="F303">
            <v>0</v>
          </cell>
          <cell r="G303">
            <v>0</v>
          </cell>
        </row>
        <row r="304">
          <cell r="A304" t="str">
            <v>11.6</v>
          </cell>
          <cell r="B304" t="str">
            <v>RED GENERAL DE AGUA FRIA A PRESION</v>
          </cell>
          <cell r="C304">
            <v>0</v>
          </cell>
          <cell r="D304">
            <v>0</v>
          </cell>
          <cell r="E304">
            <v>0</v>
          </cell>
          <cell r="F304">
            <v>0</v>
          </cell>
          <cell r="G304">
            <v>0</v>
          </cell>
        </row>
        <row r="305">
          <cell r="A305" t="str">
            <v>11.6.1</v>
          </cell>
          <cell r="B305" t="str">
            <v>TUBERIAS PVC P</v>
          </cell>
          <cell r="C305" t="str">
            <v>ML</v>
          </cell>
          <cell r="D305">
            <v>0</v>
          </cell>
          <cell r="E305">
            <v>0</v>
          </cell>
          <cell r="F305">
            <v>0</v>
          </cell>
          <cell r="G305">
            <v>0</v>
          </cell>
        </row>
        <row r="306">
          <cell r="A306" t="str">
            <v>11.6.2</v>
          </cell>
          <cell r="B306" t="str">
            <v>TUBERIA PVC P D: 1/2" (Incluye suministro e instalación de túberias, accesorios y medios de fijación necesarios)</v>
          </cell>
          <cell r="C306" t="str">
            <v>ML</v>
          </cell>
          <cell r="D306">
            <v>0</v>
          </cell>
          <cell r="E306">
            <v>0</v>
          </cell>
          <cell r="F306">
            <v>0</v>
          </cell>
          <cell r="G306">
            <v>0</v>
          </cell>
        </row>
        <row r="307">
          <cell r="A307" t="str">
            <v>11.6.3</v>
          </cell>
          <cell r="B307" t="str">
            <v>TUBERIA PVC P D: 3/4" (Incluye suministro e instalación de túberias, accesorios y medios de fijación necesarios)</v>
          </cell>
          <cell r="C307" t="str">
            <v>ML</v>
          </cell>
          <cell r="D307">
            <v>0</v>
          </cell>
          <cell r="E307">
            <v>0</v>
          </cell>
          <cell r="F307">
            <v>0</v>
          </cell>
          <cell r="G307">
            <v>0</v>
          </cell>
        </row>
        <row r="308">
          <cell r="A308" t="str">
            <v>11.6.4</v>
          </cell>
          <cell r="B308" t="str">
            <v>TUBERIA PVC P D: 1" (Incluye suministro e instalación de túberias, accesorios y medios de fijación necesarios)</v>
          </cell>
          <cell r="C308" t="str">
            <v>ML</v>
          </cell>
          <cell r="D308">
            <v>0</v>
          </cell>
          <cell r="E308">
            <v>0</v>
          </cell>
          <cell r="F308">
            <v>0</v>
          </cell>
          <cell r="G308">
            <v>0</v>
          </cell>
        </row>
        <row r="309">
          <cell r="A309" t="str">
            <v>11.6.5</v>
          </cell>
          <cell r="B309" t="str">
            <v xml:space="preserve">TUBERIA PVC P D: 1 1/4" (Incluye suministro e instalación de túberias, accesorios y medios de fijación necesarios) </v>
          </cell>
          <cell r="C309" t="str">
            <v>ML</v>
          </cell>
          <cell r="D309">
            <v>0</v>
          </cell>
          <cell r="E309">
            <v>0</v>
          </cell>
          <cell r="F309">
            <v>0</v>
          </cell>
          <cell r="G309">
            <v>0</v>
          </cell>
        </row>
        <row r="310">
          <cell r="A310" t="str">
            <v>11.6.6</v>
          </cell>
          <cell r="B310" t="str">
            <v>TUBERIA PVC P D: 1 1/2" (Incluye suministro e instalación de túberias, accesorios y medios de fijación necesarios)</v>
          </cell>
          <cell r="C310" t="str">
            <v>ML</v>
          </cell>
          <cell r="D310">
            <v>0</v>
          </cell>
          <cell r="E310">
            <v>0</v>
          </cell>
          <cell r="F310">
            <v>0</v>
          </cell>
          <cell r="G310">
            <v>0</v>
          </cell>
        </row>
        <row r="311">
          <cell r="A311" t="str">
            <v>11.6.7</v>
          </cell>
          <cell r="B311" t="str">
            <v>TUBERIA PVC P D: 2" (Incluye suministro e instalación de túberias, accesorios y medios de fijación necesarios)</v>
          </cell>
          <cell r="C311" t="str">
            <v>ML</v>
          </cell>
          <cell r="D311">
            <v>0</v>
          </cell>
          <cell r="E311">
            <v>0</v>
          </cell>
          <cell r="F311">
            <v>0</v>
          </cell>
          <cell r="G311">
            <v>0</v>
          </cell>
        </row>
        <row r="312">
          <cell r="A312" t="str">
            <v>11.6.8</v>
          </cell>
          <cell r="B312" t="str">
            <v>TUBERIA PVC P D: 2 1/2" (Incluye suministro e instalación de túberias, accesorios y medios de fijación necesarios)</v>
          </cell>
          <cell r="C312" t="str">
            <v>ML</v>
          </cell>
          <cell r="D312">
            <v>0</v>
          </cell>
          <cell r="E312">
            <v>0</v>
          </cell>
          <cell r="F312">
            <v>0</v>
          </cell>
          <cell r="G312">
            <v>0</v>
          </cell>
        </row>
        <row r="313">
          <cell r="A313" t="str">
            <v>11.6.9</v>
          </cell>
          <cell r="B313" t="str">
            <v>REGISTROS</v>
          </cell>
          <cell r="C313" t="str">
            <v>UN</v>
          </cell>
          <cell r="D313">
            <v>0</v>
          </cell>
          <cell r="E313">
            <v>0</v>
          </cell>
          <cell r="F313">
            <v>0</v>
          </cell>
          <cell r="G313">
            <v>0</v>
          </cell>
        </row>
        <row r="314">
          <cell r="A314" t="str">
            <v>11.6.10</v>
          </cell>
          <cell r="B314" t="str">
            <v>REGISTRO 3/4"</v>
          </cell>
          <cell r="C314" t="str">
            <v>UN</v>
          </cell>
          <cell r="D314">
            <v>0</v>
          </cell>
          <cell r="E314">
            <v>0</v>
          </cell>
          <cell r="F314">
            <v>0</v>
          </cell>
          <cell r="G314">
            <v>0</v>
          </cell>
        </row>
        <row r="315">
          <cell r="A315" t="str">
            <v>11.6.11</v>
          </cell>
          <cell r="B315" t="str">
            <v>REGISTRO 1"</v>
          </cell>
          <cell r="C315" t="str">
            <v>UN</v>
          </cell>
          <cell r="D315">
            <v>0</v>
          </cell>
          <cell r="E315">
            <v>0</v>
          </cell>
          <cell r="F315">
            <v>0</v>
          </cell>
          <cell r="G315">
            <v>0</v>
          </cell>
        </row>
        <row r="316">
          <cell r="A316" t="str">
            <v>11.6.12</v>
          </cell>
          <cell r="B316" t="str">
            <v>REGISTRO 1 1/2"</v>
          </cell>
          <cell r="C316" t="str">
            <v>UN</v>
          </cell>
          <cell r="D316">
            <v>0</v>
          </cell>
          <cell r="E316">
            <v>0</v>
          </cell>
          <cell r="F316">
            <v>0</v>
          </cell>
          <cell r="G316">
            <v>0</v>
          </cell>
        </row>
        <row r="317">
          <cell r="A317" t="str">
            <v>11.6.13</v>
          </cell>
          <cell r="B317" t="str">
            <v>REGISTRO 2"</v>
          </cell>
          <cell r="C317" t="str">
            <v>UN</v>
          </cell>
          <cell r="D317">
            <v>0</v>
          </cell>
          <cell r="E317">
            <v>0</v>
          </cell>
          <cell r="F317">
            <v>0</v>
          </cell>
          <cell r="G317">
            <v>0</v>
          </cell>
        </row>
        <row r="318">
          <cell r="A318" t="str">
            <v>11.6.14</v>
          </cell>
          <cell r="B318" t="str">
            <v>REGISTRO 2 1/2"</v>
          </cell>
          <cell r="C318" t="str">
            <v>UN</v>
          </cell>
          <cell r="D318">
            <v>0</v>
          </cell>
          <cell r="E318">
            <v>0</v>
          </cell>
          <cell r="F318">
            <v>0</v>
          </cell>
          <cell r="G318">
            <v>0</v>
          </cell>
        </row>
        <row r="319">
          <cell r="A319">
            <v>0</v>
          </cell>
          <cell r="B319" t="str">
            <v>VALVULA DE CHEQUE 1 1/2"</v>
          </cell>
          <cell r="C319" t="str">
            <v>UN</v>
          </cell>
          <cell r="D319">
            <v>0</v>
          </cell>
          <cell r="E319">
            <v>0</v>
          </cell>
          <cell r="F319">
            <v>0</v>
          </cell>
          <cell r="G319">
            <v>0</v>
          </cell>
        </row>
        <row r="320">
          <cell r="A320">
            <v>0</v>
          </cell>
          <cell r="B320" t="str">
            <v>VALVULA DE FLOTADOR D: 1"</v>
          </cell>
          <cell r="C320">
            <v>0</v>
          </cell>
          <cell r="D320">
            <v>0</v>
          </cell>
          <cell r="E320">
            <v>0</v>
          </cell>
          <cell r="F320">
            <v>0</v>
          </cell>
          <cell r="G320">
            <v>0</v>
          </cell>
        </row>
        <row r="321">
          <cell r="A321" t="str">
            <v>11.6.15</v>
          </cell>
          <cell r="B321" t="str">
            <v>CAJA PLASTICA PARA VALVULAS</v>
          </cell>
          <cell r="C321" t="str">
            <v>UN</v>
          </cell>
          <cell r="D321">
            <v>0</v>
          </cell>
          <cell r="E321">
            <v>0</v>
          </cell>
          <cell r="F321">
            <v>0</v>
          </cell>
          <cell r="G321">
            <v>0</v>
          </cell>
        </row>
        <row r="322">
          <cell r="A322" t="str">
            <v>11.6.16</v>
          </cell>
          <cell r="B322" t="str">
            <v>PUNTOS HIDRAULICOS DE AGUA FRIA</v>
          </cell>
          <cell r="C322" t="str">
            <v>UN</v>
          </cell>
          <cell r="D322">
            <v>0</v>
          </cell>
          <cell r="E322">
            <v>0</v>
          </cell>
          <cell r="F322">
            <v>0</v>
          </cell>
          <cell r="G322">
            <v>0</v>
          </cell>
        </row>
        <row r="323">
          <cell r="A323" t="str">
            <v>11.6.17</v>
          </cell>
          <cell r="B323" t="str">
            <v>PUNTO HIDRAULICO DE 1/2" (incluye todas las tuberías verticales y los accesorios necesarios despues de la valvula de control)</v>
          </cell>
          <cell r="C323" t="str">
            <v>UN</v>
          </cell>
          <cell r="D323">
            <v>0</v>
          </cell>
          <cell r="E323">
            <v>0</v>
          </cell>
          <cell r="F323">
            <v>0</v>
          </cell>
          <cell r="G323">
            <v>0</v>
          </cell>
        </row>
        <row r="324">
          <cell r="A324" t="str">
            <v>11.6.18</v>
          </cell>
          <cell r="B324" t="str">
            <v>PUNTO HIDRAULICO DE 3/4" (incluye todas las tuberías verticales y los accesorios necesarios despues de la valvula de control)</v>
          </cell>
          <cell r="C324" t="str">
            <v>UN</v>
          </cell>
          <cell r="D324">
            <v>0</v>
          </cell>
          <cell r="E324">
            <v>0</v>
          </cell>
          <cell r="F324">
            <v>0</v>
          </cell>
          <cell r="G324">
            <v>0</v>
          </cell>
        </row>
        <row r="325">
          <cell r="A325" t="str">
            <v>11.6.19</v>
          </cell>
          <cell r="B325" t="str">
            <v>PUNTO HIDRAULICO DE 1" (incluye todas las tuberías verticales y los accesorios necesarios despues de la valvula de control)</v>
          </cell>
          <cell r="C325" t="str">
            <v>UN</v>
          </cell>
          <cell r="D325">
            <v>0</v>
          </cell>
          <cell r="E325">
            <v>0</v>
          </cell>
          <cell r="F325">
            <v>0</v>
          </cell>
          <cell r="G325">
            <v>0</v>
          </cell>
        </row>
        <row r="326">
          <cell r="A326" t="str">
            <v>11.6.20</v>
          </cell>
          <cell r="B326" t="str">
            <v>PUNTO HIDRAULICO DE 1 1/2" (incluye todas las tuberías verticales y los accesorios necesarios despues de la valvula de control)</v>
          </cell>
          <cell r="C326" t="str">
            <v>UN</v>
          </cell>
          <cell r="D326">
            <v>0</v>
          </cell>
          <cell r="E326">
            <v>0</v>
          </cell>
          <cell r="F326">
            <v>0</v>
          </cell>
          <cell r="G326">
            <v>0</v>
          </cell>
        </row>
        <row r="327">
          <cell r="A327" t="str">
            <v>11.6.21</v>
          </cell>
          <cell r="B327" t="str">
            <v>PUNTO HIDRAULICO DE 1 1/4" (incluye todas las tuberías verticales y los accesorios necesarios despues de la valvula de control)</v>
          </cell>
          <cell r="C327" t="str">
            <v>UN</v>
          </cell>
          <cell r="D327">
            <v>0</v>
          </cell>
          <cell r="E327">
            <v>0</v>
          </cell>
          <cell r="F327">
            <v>0</v>
          </cell>
          <cell r="G327">
            <v>0</v>
          </cell>
        </row>
        <row r="328">
          <cell r="A328" t="str">
            <v>11.7</v>
          </cell>
          <cell r="B328" t="str">
            <v>MONTAJE DE APARATOS</v>
          </cell>
          <cell r="C328">
            <v>0</v>
          </cell>
          <cell r="D328">
            <v>0</v>
          </cell>
          <cell r="E328">
            <v>0</v>
          </cell>
          <cell r="F328">
            <v>0</v>
          </cell>
          <cell r="G328">
            <v>0</v>
          </cell>
        </row>
        <row r="329">
          <cell r="A329" t="str">
            <v>11.7.1</v>
          </cell>
          <cell r="B329" t="str">
            <v>SUMINISTRO E INSTALACIÓN DE LAVAMANOS DE SOBREPONER</v>
          </cell>
          <cell r="C329" t="str">
            <v>UN</v>
          </cell>
          <cell r="D329">
            <v>0</v>
          </cell>
          <cell r="E329">
            <v>0</v>
          </cell>
          <cell r="F329">
            <v>0</v>
          </cell>
          <cell r="G329">
            <v>0</v>
          </cell>
        </row>
        <row r="330">
          <cell r="A330" t="str">
            <v>11.7.2</v>
          </cell>
          <cell r="B330" t="str">
            <v>SUMINISTRO E INSTALACIÓN DE LAVAMANOS DE EMPOTRAR</v>
          </cell>
          <cell r="C330" t="str">
            <v>UN</v>
          </cell>
          <cell r="D330">
            <v>0</v>
          </cell>
          <cell r="E330">
            <v>0</v>
          </cell>
          <cell r="F330">
            <v>0</v>
          </cell>
          <cell r="G330">
            <v>0</v>
          </cell>
        </row>
        <row r="331">
          <cell r="A331" t="str">
            <v>11.7.3</v>
          </cell>
          <cell r="B331" t="str">
            <v>SUMINISTRO E INSTALACIÓN DE SANITARIOS DE FLUXOMETRO</v>
          </cell>
          <cell r="C331" t="str">
            <v>UN</v>
          </cell>
          <cell r="D331">
            <v>0</v>
          </cell>
          <cell r="E331">
            <v>0</v>
          </cell>
          <cell r="F331">
            <v>0</v>
          </cell>
          <cell r="G331">
            <v>0</v>
          </cell>
        </row>
        <row r="332">
          <cell r="A332" t="str">
            <v>11.7.4</v>
          </cell>
          <cell r="B332" t="str">
            <v>SUMINISTRO E INSTALACIÓN DE ORINALES DE FLUXOMETRO</v>
          </cell>
          <cell r="C332" t="str">
            <v>UN</v>
          </cell>
          <cell r="D332">
            <v>0</v>
          </cell>
          <cell r="E332">
            <v>0</v>
          </cell>
          <cell r="F332">
            <v>0</v>
          </cell>
          <cell r="G332">
            <v>0</v>
          </cell>
        </row>
        <row r="333">
          <cell r="A333">
            <v>0</v>
          </cell>
          <cell r="B333" t="str">
            <v>SUMINISTRO E INSTALACIÓN DE ORINALES DE LLAVE</v>
          </cell>
          <cell r="C333" t="str">
            <v>UN</v>
          </cell>
          <cell r="D333">
            <v>0</v>
          </cell>
          <cell r="E333">
            <v>0</v>
          </cell>
          <cell r="F333">
            <v>0</v>
          </cell>
          <cell r="G333">
            <v>0</v>
          </cell>
        </row>
        <row r="334">
          <cell r="A334" t="str">
            <v>11.7.5</v>
          </cell>
          <cell r="B334" t="str">
            <v>SUMINISTRO E INSTALACIÓN DE DUCHA ANTIBANDALICA</v>
          </cell>
          <cell r="C334" t="str">
            <v>UN</v>
          </cell>
          <cell r="D334">
            <v>0</v>
          </cell>
          <cell r="E334">
            <v>0</v>
          </cell>
          <cell r="F334">
            <v>0</v>
          </cell>
          <cell r="G334">
            <v>0</v>
          </cell>
        </row>
        <row r="335">
          <cell r="A335" t="str">
            <v>11.7.6</v>
          </cell>
          <cell r="B335" t="str">
            <v>SUMINISTRO E INSTALACIÓN DE DUCHA REGULAR</v>
          </cell>
          <cell r="C335" t="str">
            <v>UN</v>
          </cell>
          <cell r="D335">
            <v>0</v>
          </cell>
          <cell r="E335">
            <v>0</v>
          </cell>
          <cell r="F335">
            <v>0</v>
          </cell>
          <cell r="G335">
            <v>0</v>
          </cell>
        </row>
        <row r="336">
          <cell r="A336" t="str">
            <v>11.7.7</v>
          </cell>
          <cell r="B336" t="str">
            <v>SUMINISTRO E INSTALACIÓN DE SANITARIOS DE TANQUE GAMA MEDIA</v>
          </cell>
          <cell r="C336" t="str">
            <v>UN</v>
          </cell>
          <cell r="D336">
            <v>0</v>
          </cell>
          <cell r="E336">
            <v>0</v>
          </cell>
          <cell r="F336">
            <v>0</v>
          </cell>
          <cell r="G336">
            <v>0</v>
          </cell>
        </row>
        <row r="337">
          <cell r="A337" t="str">
            <v>11.7.8</v>
          </cell>
          <cell r="B337" t="str">
            <v>SUMINISTRO E INSTALACIÓN DE SANITARIOS DE TANQUE PARA NIÑOS</v>
          </cell>
          <cell r="C337" t="str">
            <v>UN</v>
          </cell>
          <cell r="D337">
            <v>0</v>
          </cell>
          <cell r="E337">
            <v>0</v>
          </cell>
          <cell r="F337">
            <v>0</v>
          </cell>
          <cell r="G337">
            <v>0</v>
          </cell>
        </row>
        <row r="338">
          <cell r="A338" t="str">
            <v>11.7.9</v>
          </cell>
          <cell r="B338" t="str">
            <v>SUMINISTRO E INSTALACIÓN DE LAVAPLATOS</v>
          </cell>
          <cell r="C338" t="str">
            <v>UN</v>
          </cell>
          <cell r="D338">
            <v>0</v>
          </cell>
          <cell r="E338">
            <v>0</v>
          </cell>
          <cell r="F338">
            <v>0</v>
          </cell>
          <cell r="G338">
            <v>0</v>
          </cell>
        </row>
        <row r="339">
          <cell r="A339" t="str">
            <v>11.7.10</v>
          </cell>
          <cell r="B339" t="str">
            <v>SUMINISTRO E INSTALACIÓN DE LAVADEROS</v>
          </cell>
          <cell r="C339" t="str">
            <v>UN</v>
          </cell>
          <cell r="D339">
            <v>0</v>
          </cell>
          <cell r="E339">
            <v>0</v>
          </cell>
          <cell r="F339">
            <v>0</v>
          </cell>
          <cell r="G339">
            <v>0</v>
          </cell>
        </row>
        <row r="340">
          <cell r="A340" t="str">
            <v>11.7.11</v>
          </cell>
          <cell r="B340" t="str">
            <v>SUMINISTRO E INSTALACION DE TANQUE PLASTICO ELEVADO 1000lts TIPO (ETERPLAST O ECOPLAST) DE ETERNIT O SIMILAR</v>
          </cell>
          <cell r="C340" t="str">
            <v>UN</v>
          </cell>
          <cell r="D340">
            <v>0</v>
          </cell>
          <cell r="E340">
            <v>0</v>
          </cell>
          <cell r="F340">
            <v>0</v>
          </cell>
          <cell r="G340">
            <v>0</v>
          </cell>
        </row>
        <row r="341">
          <cell r="A341" t="str">
            <v>11.7.11</v>
          </cell>
          <cell r="B341" t="str">
            <v>SUMINISTRO E INSTALACION DE TANQUE PLASTICO ELEVADO 2000lts TIPO (ETERPLAST O ECOPLAST) DE ETERNIT O SIMILAR</v>
          </cell>
          <cell r="C341" t="str">
            <v>UN</v>
          </cell>
          <cell r="D341">
            <v>0</v>
          </cell>
          <cell r="E341">
            <v>0</v>
          </cell>
          <cell r="F341">
            <v>0</v>
          </cell>
          <cell r="G341">
            <v>0</v>
          </cell>
        </row>
        <row r="342">
          <cell r="A342" t="str">
            <v>11.7.11</v>
          </cell>
          <cell r="B342" t="str">
            <v>SUMINISTRO E INSTALACION DE TANQUE PLASTICO ELEVADO 1000lts TIPO COLEMPAQUES REFERENCIA BAJITO O SIMILAR</v>
          </cell>
          <cell r="C342" t="str">
            <v>UN</v>
          </cell>
          <cell r="D342">
            <v>0</v>
          </cell>
          <cell r="E342">
            <v>0</v>
          </cell>
          <cell r="F342">
            <v>0</v>
          </cell>
          <cell r="G342">
            <v>0</v>
          </cell>
        </row>
        <row r="343">
          <cell r="A343" t="str">
            <v>11.7.11</v>
          </cell>
          <cell r="B343" t="str">
            <v>SUMINISTRO E INSTALACION DE TANQUE PLASTICO ELEVADO 2000lts TIPO COLEMPAQUES REFERENCIA BAJITO O SIMILAR</v>
          </cell>
          <cell r="C343" t="str">
            <v>UN</v>
          </cell>
          <cell r="D343">
            <v>0</v>
          </cell>
          <cell r="E343">
            <v>0</v>
          </cell>
          <cell r="F343">
            <v>0</v>
          </cell>
          <cell r="G343">
            <v>0</v>
          </cell>
        </row>
        <row r="344">
          <cell r="A344" t="str">
            <v>11.7.11</v>
          </cell>
          <cell r="B344" t="str">
            <v>SUMINISTRO E INSTALACION DE TANQUE PLASTICO ELEVADO 1000lts TIPO COLEMPAQUES REFERENCIA SUPER-BAJITO O SIMILAR</v>
          </cell>
          <cell r="C344" t="str">
            <v>UN</v>
          </cell>
          <cell r="D344">
            <v>0</v>
          </cell>
          <cell r="E344">
            <v>0</v>
          </cell>
          <cell r="F344">
            <v>0</v>
          </cell>
          <cell r="G344">
            <v>0</v>
          </cell>
        </row>
        <row r="345">
          <cell r="A345" t="str">
            <v>11.7.11</v>
          </cell>
          <cell r="B345" t="str">
            <v>SUMINISTRO E INSTALACION DE TANQUE PLASTICO ELEVADO 1500lts TIPO COLEMPAQUES REFERENCIA SUPER-BAJITO O SIMILAR</v>
          </cell>
          <cell r="C345" t="str">
            <v>UN</v>
          </cell>
          <cell r="D345">
            <v>0</v>
          </cell>
          <cell r="E345">
            <v>0</v>
          </cell>
          <cell r="F345">
            <v>0</v>
          </cell>
          <cell r="G345">
            <v>0</v>
          </cell>
        </row>
        <row r="346">
          <cell r="A346" t="str">
            <v>11.7.12</v>
          </cell>
          <cell r="B346" t="str">
            <v>SUMINISTRO E INSTALACION DE GRIFO PARA JARDIN O POCETA</v>
          </cell>
          <cell r="C346" t="str">
            <v>UN</v>
          </cell>
          <cell r="D346">
            <v>0</v>
          </cell>
          <cell r="E346">
            <v>0</v>
          </cell>
          <cell r="F346">
            <v>0</v>
          </cell>
          <cell r="G346">
            <v>0</v>
          </cell>
        </row>
        <row r="347">
          <cell r="A347" t="str">
            <v>11.8</v>
          </cell>
          <cell r="B347" t="str">
            <v>TANQUE DE ALMACENAMIENTO EN CONCRETO</v>
          </cell>
          <cell r="C347">
            <v>0</v>
          </cell>
          <cell r="D347">
            <v>0</v>
          </cell>
          <cell r="E347">
            <v>0</v>
          </cell>
          <cell r="F347">
            <v>0</v>
          </cell>
          <cell r="G347">
            <v>0</v>
          </cell>
        </row>
        <row r="348">
          <cell r="A348" t="str">
            <v>11.8.1</v>
          </cell>
          <cell r="B348" t="str">
            <v>LOSA DE FONDO PARA TANQUE DE ALMACENAMIENTO, CONCRETO DE F´C: 28 Mpa IMPERMEABILIZADO</v>
          </cell>
          <cell r="C348" t="str">
            <v>M3</v>
          </cell>
          <cell r="D348">
            <v>0</v>
          </cell>
          <cell r="E348">
            <v>0</v>
          </cell>
          <cell r="F348">
            <v>0</v>
          </cell>
          <cell r="G348">
            <v>0</v>
          </cell>
        </row>
        <row r="349">
          <cell r="A349" t="str">
            <v>11.8.2</v>
          </cell>
          <cell r="B349" t="str">
            <v>MUROS DE CONCRETO PARA TANQUE DE ALMACENAMIENTO, CONCRETO DE F´C: 28 Mpa IMPERMEABILIZADO</v>
          </cell>
          <cell r="C349" t="str">
            <v>M3</v>
          </cell>
          <cell r="D349">
            <v>0</v>
          </cell>
          <cell r="E349">
            <v>0</v>
          </cell>
          <cell r="F349">
            <v>0</v>
          </cell>
          <cell r="G349">
            <v>0</v>
          </cell>
        </row>
        <row r="350">
          <cell r="A350" t="str">
            <v>11.8.3</v>
          </cell>
          <cell r="B350" t="str">
            <v xml:space="preserve">SUMINISTRO E INSTALACIÓN DE CONCRETO PARA PLACA DE TAPA DE TANQUE DE ALMACENAMIENTO EN CONCRETO DE F´C: 28 Mpa </v>
          </cell>
          <cell r="C350" t="str">
            <v>M3</v>
          </cell>
          <cell r="D350">
            <v>0</v>
          </cell>
          <cell r="E350">
            <v>0</v>
          </cell>
          <cell r="F350">
            <v>0</v>
          </cell>
          <cell r="G350">
            <v>0</v>
          </cell>
        </row>
        <row r="351">
          <cell r="A351" t="str">
            <v>11.8.4</v>
          </cell>
          <cell r="B351" t="str">
            <v>EXCAVACIÓN MANUAL EN MATERIAL COMUN</v>
          </cell>
          <cell r="C351" t="str">
            <v>M3</v>
          </cell>
          <cell r="D351">
            <v>0</v>
          </cell>
          <cell r="E351">
            <v>0</v>
          </cell>
          <cell r="F351">
            <v>0</v>
          </cell>
          <cell r="G351">
            <v>0</v>
          </cell>
        </row>
        <row r="352">
          <cell r="A352" t="str">
            <v>11.8.5</v>
          </cell>
          <cell r="B352" t="str">
            <v>SUMINISTRO E INSTALACIÓN DE TAPA DE 70*70 PARA TANQUE DE ALMACENAMIENTO</v>
          </cell>
          <cell r="C352" t="str">
            <v>UN</v>
          </cell>
          <cell r="D352">
            <v>0</v>
          </cell>
          <cell r="E352">
            <v>0</v>
          </cell>
          <cell r="F352">
            <v>0</v>
          </cell>
          <cell r="G352">
            <v>0</v>
          </cell>
        </row>
        <row r="353">
          <cell r="A353" t="str">
            <v>11.8.6</v>
          </cell>
          <cell r="B353" t="str">
            <v>RELLENO EN MATERIAL SELECCIONADO</v>
          </cell>
          <cell r="C353" t="str">
            <v>M3</v>
          </cell>
          <cell r="D353">
            <v>0</v>
          </cell>
          <cell r="E353">
            <v>0</v>
          </cell>
          <cell r="F353">
            <v>0</v>
          </cell>
          <cell r="G353">
            <v>0</v>
          </cell>
        </row>
        <row r="354">
          <cell r="A354" t="str">
            <v>11.8.7</v>
          </cell>
          <cell r="B354" t="str">
            <v>RELLENO EN MATERIAL COMÚN</v>
          </cell>
          <cell r="C354" t="str">
            <v>M3</v>
          </cell>
          <cell r="D354">
            <v>0</v>
          </cell>
          <cell r="E354">
            <v>0</v>
          </cell>
          <cell r="F354">
            <v>0</v>
          </cell>
          <cell r="G354">
            <v>0</v>
          </cell>
        </row>
        <row r="355">
          <cell r="A355" t="str">
            <v>11.8.8</v>
          </cell>
          <cell r="B355" t="str">
            <v>SUB-BASE EN RECEBO COMPACTADO</v>
          </cell>
          <cell r="C355" t="str">
            <v>M3</v>
          </cell>
          <cell r="D355">
            <v>0</v>
          </cell>
          <cell r="E355">
            <v>0</v>
          </cell>
          <cell r="F355">
            <v>0</v>
          </cell>
          <cell r="G355">
            <v>0</v>
          </cell>
        </row>
        <row r="356">
          <cell r="A356" t="str">
            <v>11.8.9</v>
          </cell>
          <cell r="B356" t="str">
            <v>SUMINISTRO E INSTALACION DE CINTA TIPO SIKA PVC O PRODUCTO SIMILAR</v>
          </cell>
          <cell r="C356" t="str">
            <v>ML</v>
          </cell>
          <cell r="D356">
            <v>0</v>
          </cell>
          <cell r="E356">
            <v>0</v>
          </cell>
          <cell r="F356">
            <v>0</v>
          </cell>
          <cell r="G356">
            <v>0</v>
          </cell>
        </row>
        <row r="357">
          <cell r="A357" t="str">
            <v>11.8.10</v>
          </cell>
          <cell r="B357" t="str">
            <v>ACERO DE 60000 P.S.I. 420 Mpa</v>
          </cell>
          <cell r="C357" t="str">
            <v>KG</v>
          </cell>
          <cell r="D357">
            <v>0</v>
          </cell>
          <cell r="E357">
            <v>0</v>
          </cell>
          <cell r="F357">
            <v>0</v>
          </cell>
          <cell r="G357">
            <v>0</v>
          </cell>
        </row>
        <row r="358">
          <cell r="A358" t="str">
            <v>11.9</v>
          </cell>
          <cell r="B358" t="str">
            <v>CUARTO DE BOMBAS DE AGUA POTABLE</v>
          </cell>
          <cell r="C358">
            <v>0</v>
          </cell>
          <cell r="D358">
            <v>0</v>
          </cell>
          <cell r="E358">
            <v>0</v>
          </cell>
          <cell r="F358">
            <v>0</v>
          </cell>
          <cell r="G358">
            <v>0</v>
          </cell>
        </row>
        <row r="359">
          <cell r="A359" t="str">
            <v>11.9.1</v>
          </cell>
          <cell r="B359" t="str">
            <v>TUBERIA HG D: 1"</v>
          </cell>
          <cell r="C359" t="str">
            <v>ML</v>
          </cell>
          <cell r="D359">
            <v>0</v>
          </cell>
          <cell r="E359">
            <v>0</v>
          </cell>
          <cell r="F359">
            <v>0</v>
          </cell>
          <cell r="G359">
            <v>0</v>
          </cell>
        </row>
        <row r="360">
          <cell r="A360" t="str">
            <v>11.9.2</v>
          </cell>
          <cell r="B360" t="str">
            <v>TUBERIA HG D: 1 1/2"</v>
          </cell>
          <cell r="C360" t="str">
            <v>ML</v>
          </cell>
          <cell r="D360">
            <v>0</v>
          </cell>
          <cell r="E360">
            <v>0</v>
          </cell>
          <cell r="F360">
            <v>0</v>
          </cell>
          <cell r="G360">
            <v>0</v>
          </cell>
        </row>
        <row r="361">
          <cell r="A361" t="str">
            <v>11.9.3</v>
          </cell>
          <cell r="B361" t="str">
            <v>TUBERIA HG D: 2 1/2"</v>
          </cell>
          <cell r="C361" t="str">
            <v>ML</v>
          </cell>
          <cell r="D361">
            <v>0</v>
          </cell>
          <cell r="E361">
            <v>0</v>
          </cell>
          <cell r="F361">
            <v>0</v>
          </cell>
          <cell r="G361">
            <v>0</v>
          </cell>
        </row>
        <row r="362">
          <cell r="A362" t="str">
            <v>11.9.4</v>
          </cell>
          <cell r="B362" t="str">
            <v>TUBERIA HG D: 3"</v>
          </cell>
          <cell r="C362" t="str">
            <v>ML</v>
          </cell>
          <cell r="D362">
            <v>0</v>
          </cell>
          <cell r="E362">
            <v>0</v>
          </cell>
          <cell r="F362">
            <v>0</v>
          </cell>
          <cell r="G362">
            <v>0</v>
          </cell>
        </row>
        <row r="363">
          <cell r="A363" t="str">
            <v>11.9.5</v>
          </cell>
          <cell r="B363" t="str">
            <v>TUBERIA HG D: 4"</v>
          </cell>
          <cell r="C363" t="str">
            <v>ML</v>
          </cell>
          <cell r="D363">
            <v>0</v>
          </cell>
          <cell r="E363">
            <v>0</v>
          </cell>
          <cell r="F363">
            <v>0</v>
          </cell>
          <cell r="G363">
            <v>0</v>
          </cell>
        </row>
        <row r="364">
          <cell r="A364" t="str">
            <v>11.9.6</v>
          </cell>
          <cell r="B364" t="str">
            <v>CODO HG DE D: 1"</v>
          </cell>
          <cell r="C364" t="str">
            <v>UN</v>
          </cell>
          <cell r="D364">
            <v>0</v>
          </cell>
          <cell r="E364">
            <v>0</v>
          </cell>
          <cell r="F364">
            <v>0</v>
          </cell>
          <cell r="G364">
            <v>0</v>
          </cell>
        </row>
        <row r="365">
          <cell r="A365" t="str">
            <v>11.9.7</v>
          </cell>
          <cell r="B365" t="str">
            <v>CODO HG DE D: 3"</v>
          </cell>
          <cell r="C365" t="str">
            <v>UN</v>
          </cell>
          <cell r="D365">
            <v>0</v>
          </cell>
          <cell r="E365">
            <v>0</v>
          </cell>
          <cell r="F365">
            <v>0</v>
          </cell>
          <cell r="G365">
            <v>0</v>
          </cell>
        </row>
        <row r="366">
          <cell r="A366" t="str">
            <v>11.9.8</v>
          </cell>
          <cell r="B366" t="str">
            <v>CODO HG DE D: 4"</v>
          </cell>
          <cell r="C366" t="str">
            <v>UN</v>
          </cell>
          <cell r="D366">
            <v>0</v>
          </cell>
          <cell r="E366">
            <v>0</v>
          </cell>
          <cell r="F366">
            <v>0</v>
          </cell>
          <cell r="G366">
            <v>0</v>
          </cell>
        </row>
        <row r="367">
          <cell r="A367" t="str">
            <v>11.9.9</v>
          </cell>
          <cell r="B367" t="str">
            <v>UNION UNIVERSAL DE D: 1"</v>
          </cell>
          <cell r="C367" t="str">
            <v>UN</v>
          </cell>
          <cell r="D367">
            <v>0</v>
          </cell>
          <cell r="E367">
            <v>0</v>
          </cell>
          <cell r="F367">
            <v>0</v>
          </cell>
          <cell r="G367">
            <v>0</v>
          </cell>
        </row>
        <row r="368">
          <cell r="A368" t="str">
            <v>11.9.10</v>
          </cell>
          <cell r="B368" t="str">
            <v>UNION UNIVERSAL DE D: 2"</v>
          </cell>
          <cell r="C368" t="str">
            <v>UN</v>
          </cell>
          <cell r="D368">
            <v>0</v>
          </cell>
          <cell r="E368">
            <v>0</v>
          </cell>
          <cell r="F368">
            <v>0</v>
          </cell>
          <cell r="G368">
            <v>0</v>
          </cell>
        </row>
        <row r="369">
          <cell r="A369" t="str">
            <v>11.9.11</v>
          </cell>
          <cell r="B369" t="str">
            <v>TEE HG DE D: 2"</v>
          </cell>
          <cell r="C369" t="str">
            <v>UN</v>
          </cell>
          <cell r="D369">
            <v>0</v>
          </cell>
          <cell r="E369">
            <v>0</v>
          </cell>
          <cell r="F369">
            <v>0</v>
          </cell>
          <cell r="G369">
            <v>0</v>
          </cell>
        </row>
        <row r="370">
          <cell r="A370" t="str">
            <v>11.9.12</v>
          </cell>
          <cell r="B370" t="str">
            <v>TEE HG DE D: 3"</v>
          </cell>
          <cell r="C370" t="str">
            <v>UN</v>
          </cell>
          <cell r="D370">
            <v>0</v>
          </cell>
          <cell r="E370">
            <v>0</v>
          </cell>
          <cell r="F370">
            <v>0</v>
          </cell>
          <cell r="G370">
            <v>0</v>
          </cell>
        </row>
        <row r="371">
          <cell r="A371" t="str">
            <v>11.9.13</v>
          </cell>
          <cell r="B371" t="str">
            <v>REDUCCIÓN HG 2" * 1"</v>
          </cell>
          <cell r="C371" t="str">
            <v>UN</v>
          </cell>
          <cell r="D371">
            <v>0</v>
          </cell>
          <cell r="E371">
            <v>0</v>
          </cell>
          <cell r="F371">
            <v>0</v>
          </cell>
          <cell r="G371">
            <v>0</v>
          </cell>
        </row>
        <row r="372">
          <cell r="A372" t="str">
            <v>11.9.14</v>
          </cell>
          <cell r="B372" t="str">
            <v>REDUCCIÓN HG 3" * 2"</v>
          </cell>
          <cell r="C372" t="str">
            <v>UN</v>
          </cell>
          <cell r="D372">
            <v>0</v>
          </cell>
          <cell r="E372">
            <v>0</v>
          </cell>
          <cell r="F372">
            <v>0</v>
          </cell>
          <cell r="G372">
            <v>0</v>
          </cell>
        </row>
        <row r="373">
          <cell r="A373" t="str">
            <v>11.9.15</v>
          </cell>
          <cell r="B373" t="str">
            <v>VALVULA COMPUERTA DE 1"</v>
          </cell>
          <cell r="C373" t="str">
            <v>UN</v>
          </cell>
          <cell r="D373">
            <v>0</v>
          </cell>
          <cell r="E373">
            <v>0</v>
          </cell>
          <cell r="F373">
            <v>0</v>
          </cell>
          <cell r="G373">
            <v>0</v>
          </cell>
        </row>
        <row r="374">
          <cell r="A374" t="str">
            <v>11.9.16</v>
          </cell>
          <cell r="B374" t="str">
            <v>VALVULA COMPUERTA DE 2"</v>
          </cell>
          <cell r="C374" t="str">
            <v>UN</v>
          </cell>
          <cell r="D374">
            <v>0</v>
          </cell>
          <cell r="E374">
            <v>0</v>
          </cell>
          <cell r="F374">
            <v>0</v>
          </cell>
          <cell r="G374">
            <v>0</v>
          </cell>
        </row>
        <row r="375">
          <cell r="A375" t="str">
            <v>11.9.17</v>
          </cell>
          <cell r="B375" t="str">
            <v>VALVULA COMPUERTA DE 3"</v>
          </cell>
          <cell r="C375" t="str">
            <v>UN</v>
          </cell>
          <cell r="D375">
            <v>0</v>
          </cell>
          <cell r="E375">
            <v>0</v>
          </cell>
          <cell r="F375">
            <v>0</v>
          </cell>
          <cell r="G375">
            <v>0</v>
          </cell>
        </row>
        <row r="376">
          <cell r="A376" t="str">
            <v>11.9.18</v>
          </cell>
          <cell r="B376" t="str">
            <v>VALVULA COMPUERTA DE 4"</v>
          </cell>
          <cell r="C376" t="str">
            <v>UN</v>
          </cell>
          <cell r="D376">
            <v>0</v>
          </cell>
          <cell r="E376">
            <v>0</v>
          </cell>
          <cell r="F376">
            <v>0</v>
          </cell>
          <cell r="G376">
            <v>0</v>
          </cell>
        </row>
        <row r="377">
          <cell r="A377" t="str">
            <v>11.9.19</v>
          </cell>
          <cell r="B377" t="str">
            <v>VALVULA CHEQUE 2" CON CORTINA PERFORADA</v>
          </cell>
          <cell r="C377" t="str">
            <v>UN</v>
          </cell>
          <cell r="D377">
            <v>0</v>
          </cell>
          <cell r="E377">
            <v>0</v>
          </cell>
          <cell r="F377">
            <v>0</v>
          </cell>
          <cell r="G377">
            <v>0</v>
          </cell>
        </row>
        <row r="378">
          <cell r="A378" t="str">
            <v>11.9.20</v>
          </cell>
          <cell r="B378" t="str">
            <v>VALVULA CHEQUE DE 1"</v>
          </cell>
          <cell r="C378" t="str">
            <v>UN</v>
          </cell>
          <cell r="D378">
            <v>0</v>
          </cell>
          <cell r="E378">
            <v>0</v>
          </cell>
          <cell r="F378">
            <v>0</v>
          </cell>
          <cell r="G378">
            <v>0</v>
          </cell>
        </row>
        <row r="379">
          <cell r="A379" t="str">
            <v>11.9.21</v>
          </cell>
          <cell r="B379" t="str">
            <v>VALVULA CHEQUE DE 3"</v>
          </cell>
          <cell r="C379" t="str">
            <v>UN</v>
          </cell>
          <cell r="D379">
            <v>0</v>
          </cell>
          <cell r="E379">
            <v>0</v>
          </cell>
          <cell r="F379">
            <v>0</v>
          </cell>
          <cell r="G379">
            <v>0</v>
          </cell>
        </row>
        <row r="380">
          <cell r="A380" t="str">
            <v>11.9.22</v>
          </cell>
          <cell r="B380" t="str">
            <v>VALVULA PIE CON COLADERA D: 4"</v>
          </cell>
          <cell r="C380" t="str">
            <v>UN</v>
          </cell>
          <cell r="D380">
            <v>0</v>
          </cell>
          <cell r="E380">
            <v>0</v>
          </cell>
          <cell r="F380">
            <v>0</v>
          </cell>
          <cell r="G380">
            <v>0</v>
          </cell>
        </row>
        <row r="381">
          <cell r="A381" t="str">
            <v>11.9.23</v>
          </cell>
          <cell r="B381" t="str">
            <v>PASAMUROS 1"</v>
          </cell>
          <cell r="C381" t="str">
            <v>UN</v>
          </cell>
          <cell r="D381">
            <v>0</v>
          </cell>
          <cell r="E381">
            <v>0</v>
          </cell>
          <cell r="F381">
            <v>0</v>
          </cell>
          <cell r="G381">
            <v>0</v>
          </cell>
        </row>
        <row r="382">
          <cell r="A382" t="str">
            <v>11.9.24</v>
          </cell>
          <cell r="B382" t="str">
            <v>PASAMUROS 4"</v>
          </cell>
          <cell r="C382" t="str">
            <v>UN</v>
          </cell>
          <cell r="D382">
            <v>0</v>
          </cell>
          <cell r="E382">
            <v>0</v>
          </cell>
          <cell r="F382">
            <v>0</v>
          </cell>
          <cell r="G382">
            <v>0</v>
          </cell>
        </row>
        <row r="383">
          <cell r="A383" t="str">
            <v>11.9.25</v>
          </cell>
          <cell r="B383" t="str">
            <v>VALVULA DE FLOTADOR D: 1"</v>
          </cell>
          <cell r="C383" t="str">
            <v>UN</v>
          </cell>
          <cell r="D383">
            <v>0</v>
          </cell>
          <cell r="E383">
            <v>0</v>
          </cell>
          <cell r="F383">
            <v>0</v>
          </cell>
          <cell r="G383">
            <v>0</v>
          </cell>
        </row>
        <row r="384">
          <cell r="A384" t="str">
            <v>11.9.26</v>
          </cell>
          <cell r="B384" t="str">
            <v>EQUIPO DE BOMBEO TRIFASICO 7.0 HP, Q=9.7 L/S, CDT =26 M, INCLUYE INSTALACION</v>
          </cell>
          <cell r="C384" t="str">
            <v>UN</v>
          </cell>
          <cell r="D384">
            <v>0</v>
          </cell>
          <cell r="E384">
            <v>0</v>
          </cell>
          <cell r="F384">
            <v>0</v>
          </cell>
          <cell r="G384">
            <v>0</v>
          </cell>
        </row>
        <row r="385">
          <cell r="A385" t="str">
            <v>11.9.27</v>
          </cell>
          <cell r="B385" t="str">
            <v>TANQUE HIDRONEUMATICO PRECARGADO V=500 Lts, RANGO DE PRESIÓN: 40-60 PSI, INCLUYE PREOSTATO E INSTALACION</v>
          </cell>
          <cell r="C385" t="str">
            <v>UN</v>
          </cell>
          <cell r="D385">
            <v>0</v>
          </cell>
          <cell r="E385">
            <v>0</v>
          </cell>
          <cell r="F385">
            <v>0</v>
          </cell>
          <cell r="G385">
            <v>0</v>
          </cell>
        </row>
        <row r="386">
          <cell r="A386" t="str">
            <v>11.9.28</v>
          </cell>
          <cell r="B386" t="str">
            <v>BRIDA DE 4"</v>
          </cell>
          <cell r="C386" t="str">
            <v>UN</v>
          </cell>
          <cell r="D386">
            <v>0</v>
          </cell>
          <cell r="E386">
            <v>0</v>
          </cell>
          <cell r="F386">
            <v>0</v>
          </cell>
          <cell r="G386">
            <v>0</v>
          </cell>
        </row>
        <row r="387">
          <cell r="A387" t="str">
            <v>11.10</v>
          </cell>
          <cell r="B387" t="str">
            <v>RED GENERAL DE AGUA CALIENTE A PRESION</v>
          </cell>
          <cell r="C387">
            <v>0</v>
          </cell>
          <cell r="D387">
            <v>0</v>
          </cell>
          <cell r="E387">
            <v>0</v>
          </cell>
          <cell r="F387">
            <v>0</v>
          </cell>
          <cell r="G387">
            <v>0</v>
          </cell>
        </row>
        <row r="388">
          <cell r="A388" t="str">
            <v>11.10.1</v>
          </cell>
          <cell r="B388" t="str">
            <v>TUBERIAS CPVC</v>
          </cell>
          <cell r="C388" t="str">
            <v>ML</v>
          </cell>
          <cell r="D388">
            <v>0</v>
          </cell>
          <cell r="E388">
            <v>0</v>
          </cell>
          <cell r="F388">
            <v>0</v>
          </cell>
          <cell r="G388">
            <v>0</v>
          </cell>
        </row>
        <row r="389">
          <cell r="A389" t="str">
            <v>11.10.2</v>
          </cell>
          <cell r="B389" t="str">
            <v>TUBERIAS CPVC D: 1/2"</v>
          </cell>
          <cell r="C389" t="str">
            <v>ML</v>
          </cell>
          <cell r="D389">
            <v>0</v>
          </cell>
          <cell r="E389">
            <v>0</v>
          </cell>
          <cell r="F389">
            <v>0</v>
          </cell>
          <cell r="G389">
            <v>0</v>
          </cell>
        </row>
        <row r="390">
          <cell r="A390" t="str">
            <v>11.10.3</v>
          </cell>
          <cell r="B390" t="str">
            <v>TUBERIAS CPVC D: 3/4"</v>
          </cell>
          <cell r="C390" t="str">
            <v>ML</v>
          </cell>
          <cell r="D390">
            <v>0</v>
          </cell>
          <cell r="E390">
            <v>0</v>
          </cell>
          <cell r="F390">
            <v>0</v>
          </cell>
          <cell r="G390">
            <v>0</v>
          </cell>
        </row>
        <row r="391">
          <cell r="A391" t="str">
            <v>11.10.4</v>
          </cell>
          <cell r="B391" t="str">
            <v>TUBERIAS CPVC D: 1"</v>
          </cell>
          <cell r="C391" t="str">
            <v>ML</v>
          </cell>
          <cell r="D391">
            <v>0</v>
          </cell>
          <cell r="E391">
            <v>0</v>
          </cell>
          <cell r="F391">
            <v>0</v>
          </cell>
          <cell r="G391">
            <v>0</v>
          </cell>
        </row>
        <row r="392">
          <cell r="A392" t="str">
            <v>11.10.5</v>
          </cell>
          <cell r="B392" t="str">
            <v>PUNTOS HIDRAULICOS DE AGUA CALIENTE D: 1/2"</v>
          </cell>
          <cell r="C392" t="str">
            <v>UN</v>
          </cell>
          <cell r="D392">
            <v>0</v>
          </cell>
          <cell r="E392">
            <v>0</v>
          </cell>
          <cell r="F392">
            <v>0</v>
          </cell>
          <cell r="G392">
            <v>0</v>
          </cell>
        </row>
        <row r="393">
          <cell r="A393" t="str">
            <v>11.10.6</v>
          </cell>
          <cell r="B393" t="str">
            <v xml:space="preserve">SUMINISTRO E INSTALACIÓN DE CALENTADOR DE PASO A GAS 13 LITROS/MIN </v>
          </cell>
          <cell r="C393" t="str">
            <v>UN</v>
          </cell>
          <cell r="D393">
            <v>0</v>
          </cell>
          <cell r="E393">
            <v>0</v>
          </cell>
          <cell r="F393">
            <v>0</v>
          </cell>
          <cell r="G393">
            <v>0</v>
          </cell>
        </row>
        <row r="394">
          <cell r="A394" t="str">
            <v>11.11</v>
          </cell>
          <cell r="B394" t="str">
            <v>RED GENERAL CONTRAINCENDIOS</v>
          </cell>
          <cell r="C394" t="str">
            <v>ML</v>
          </cell>
          <cell r="D394">
            <v>0</v>
          </cell>
          <cell r="E394">
            <v>0</v>
          </cell>
          <cell r="F394">
            <v>0</v>
          </cell>
          <cell r="G394">
            <v>0</v>
          </cell>
        </row>
        <row r="395">
          <cell r="A395" t="str">
            <v>11.11.1</v>
          </cell>
          <cell r="B395" t="str">
            <v>GABINETES CONTRAINCENDIO TIPO 1 DE EMPOTRAR MANGUERA 1 1/2", L=30 M, INCLUYE TUBERIAS DE CONEXIÓN</v>
          </cell>
          <cell r="C395" t="str">
            <v>UN</v>
          </cell>
          <cell r="D395">
            <v>0</v>
          </cell>
          <cell r="E395">
            <v>0</v>
          </cell>
          <cell r="F395">
            <v>0</v>
          </cell>
          <cell r="G395">
            <v>0</v>
          </cell>
        </row>
        <row r="396">
          <cell r="A396" t="str">
            <v>11.11.2</v>
          </cell>
          <cell r="B396" t="str">
            <v>EQUIPO DE BOMBEO CONTRA INCENDIO TRIFASICO 35 HP, Q=16 L/S, CDT: 77 M, INCLUYE INSTALACION, BOMBA YOCKEY O TANQUE HIDRONEUMATICO SEGÚN EL FABRICANTE</v>
          </cell>
          <cell r="C396" t="str">
            <v>GLB</v>
          </cell>
          <cell r="D396">
            <v>0</v>
          </cell>
          <cell r="E396">
            <v>0</v>
          </cell>
          <cell r="F396">
            <v>0</v>
          </cell>
          <cell r="G396">
            <v>0</v>
          </cell>
        </row>
        <row r="397">
          <cell r="A397" t="str">
            <v>11.11.3</v>
          </cell>
          <cell r="B397" t="str">
            <v>SUMINISTRO E INSTALACIÓN DE ROCIADORES AUTOMATICOS CLASIFICACIÓN DE TEMPERATURA ORDINARIA (57-77°) BULBO DE VIDRIO COLOR NARANJA, BOQUILLA RESPUESTA RAPIDA DE 1/2", K=5,6</v>
          </cell>
          <cell r="C397" t="str">
            <v>UN</v>
          </cell>
          <cell r="D397">
            <v>0</v>
          </cell>
          <cell r="E397">
            <v>0</v>
          </cell>
          <cell r="F397">
            <v>0</v>
          </cell>
          <cell r="G397">
            <v>0</v>
          </cell>
        </row>
        <row r="398">
          <cell r="A398" t="str">
            <v>11.11.4</v>
          </cell>
          <cell r="B398" t="str">
            <v>SIAMESA 3" * 2 - 1/2" * 2" - 1/2"</v>
          </cell>
          <cell r="C398" t="str">
            <v>UN</v>
          </cell>
          <cell r="D398">
            <v>0</v>
          </cell>
          <cell r="E398">
            <v>0</v>
          </cell>
          <cell r="F398">
            <v>0</v>
          </cell>
          <cell r="G398">
            <v>0</v>
          </cell>
        </row>
        <row r="399">
          <cell r="A399" t="str">
            <v>11.12</v>
          </cell>
          <cell r="B399" t="str">
            <v>TUBERIA EN HG</v>
          </cell>
          <cell r="C399" t="str">
            <v>ML</v>
          </cell>
          <cell r="D399">
            <v>0</v>
          </cell>
          <cell r="E399">
            <v>0</v>
          </cell>
          <cell r="F399">
            <v>0</v>
          </cell>
          <cell r="G399">
            <v>0</v>
          </cell>
        </row>
        <row r="400">
          <cell r="A400" t="str">
            <v>11.12.1</v>
          </cell>
          <cell r="B400" t="str">
            <v>TUBERIA HG 1", INCLUYE SOPORTES E INSTALACION</v>
          </cell>
          <cell r="C400" t="str">
            <v>ML</v>
          </cell>
          <cell r="D400">
            <v>0</v>
          </cell>
          <cell r="E400">
            <v>0</v>
          </cell>
          <cell r="F400">
            <v>0</v>
          </cell>
          <cell r="G400">
            <v>0</v>
          </cell>
        </row>
        <row r="401">
          <cell r="A401" t="str">
            <v>11.12.2</v>
          </cell>
          <cell r="B401" t="str">
            <v>TUBERIA HG 1 1/2", INCLUYE SOPORTES E INSTALACION</v>
          </cell>
          <cell r="C401" t="str">
            <v>ML</v>
          </cell>
          <cell r="D401">
            <v>0</v>
          </cell>
          <cell r="E401">
            <v>0</v>
          </cell>
          <cell r="F401">
            <v>0</v>
          </cell>
          <cell r="G401">
            <v>0</v>
          </cell>
        </row>
        <row r="402">
          <cell r="A402" t="str">
            <v>11.12.3</v>
          </cell>
          <cell r="B402" t="str">
            <v>TUBERIA HG 2", INCLUYE SOPORTES E INSTALACION</v>
          </cell>
          <cell r="C402" t="str">
            <v>ML</v>
          </cell>
          <cell r="D402">
            <v>0</v>
          </cell>
          <cell r="E402">
            <v>0</v>
          </cell>
          <cell r="F402">
            <v>0</v>
          </cell>
          <cell r="G402">
            <v>0</v>
          </cell>
        </row>
        <row r="403">
          <cell r="A403" t="str">
            <v>11.12.4</v>
          </cell>
          <cell r="B403" t="str">
            <v>TUBERIA HG 2 1/2", INCLUYE SOPORTES E INSTALACION</v>
          </cell>
          <cell r="C403" t="str">
            <v>ML</v>
          </cell>
          <cell r="D403">
            <v>0</v>
          </cell>
          <cell r="E403">
            <v>0</v>
          </cell>
          <cell r="F403">
            <v>0</v>
          </cell>
          <cell r="G403">
            <v>0</v>
          </cell>
        </row>
        <row r="404">
          <cell r="A404" t="str">
            <v>11.12.5</v>
          </cell>
          <cell r="B404" t="str">
            <v>TUBERIA HG 3" COLGANTE O COLUMNA DE DISTRIBUCIÓN, INCLUYE SUMINISTRO, SOPORTES E INSTALACIÓN</v>
          </cell>
          <cell r="C404" t="str">
            <v>ML</v>
          </cell>
          <cell r="D404">
            <v>0</v>
          </cell>
          <cell r="E404">
            <v>0</v>
          </cell>
          <cell r="F404">
            <v>0</v>
          </cell>
          <cell r="G404">
            <v>0</v>
          </cell>
        </row>
        <row r="405">
          <cell r="A405" t="str">
            <v>11.12.6</v>
          </cell>
          <cell r="B405" t="str">
            <v>TUBERIA HG 3", INCLUYE SUMINISTRO, INSTALACION, EXCAVACION Y RELLENO</v>
          </cell>
          <cell r="C405" t="str">
            <v>ML</v>
          </cell>
          <cell r="D405">
            <v>0</v>
          </cell>
          <cell r="E405">
            <v>0</v>
          </cell>
          <cell r="F405">
            <v>0</v>
          </cell>
          <cell r="G405">
            <v>0</v>
          </cell>
        </row>
        <row r="406">
          <cell r="A406" t="str">
            <v>11.13</v>
          </cell>
          <cell r="B406" t="str">
            <v>INSTALACIONES DE GAS</v>
          </cell>
          <cell r="C406" t="str">
            <v>ML</v>
          </cell>
          <cell r="D406">
            <v>0</v>
          </cell>
          <cell r="E406">
            <v>0</v>
          </cell>
          <cell r="F406">
            <v>0</v>
          </cell>
          <cell r="G406">
            <v>0</v>
          </cell>
        </row>
        <row r="407">
          <cell r="A407" t="str">
            <v>11.13.1</v>
          </cell>
          <cell r="B407" t="str">
            <v>SUMINISTRO E INSTALACIÓN DE CENTRO DE MEDICIÓN Y REGULACIÓN EN UNICA ETAPA</v>
          </cell>
          <cell r="C407" t="str">
            <v>GLB</v>
          </cell>
          <cell r="D407">
            <v>0</v>
          </cell>
          <cell r="E407">
            <v>0</v>
          </cell>
          <cell r="F407">
            <v>0</v>
          </cell>
          <cell r="G407">
            <v>0</v>
          </cell>
        </row>
        <row r="408">
          <cell r="A408" t="str">
            <v>11.13.2</v>
          </cell>
          <cell r="B408" t="str">
            <v>TUBERIAS DE COBRE TIPO L DE 1 1/2"</v>
          </cell>
          <cell r="C408" t="str">
            <v>ML</v>
          </cell>
          <cell r="D408">
            <v>0</v>
          </cell>
          <cell r="E408">
            <v>0</v>
          </cell>
          <cell r="F408">
            <v>0</v>
          </cell>
          <cell r="G408">
            <v>0</v>
          </cell>
        </row>
        <row r="409">
          <cell r="A409" t="str">
            <v>11.13.3</v>
          </cell>
          <cell r="B409" t="str">
            <v>TUBERIAS DE COBRE TIPO L DE 1 1/4"</v>
          </cell>
          <cell r="C409" t="str">
            <v>ML</v>
          </cell>
          <cell r="D409">
            <v>0</v>
          </cell>
          <cell r="E409">
            <v>0</v>
          </cell>
          <cell r="F409">
            <v>0</v>
          </cell>
          <cell r="G409">
            <v>0</v>
          </cell>
        </row>
        <row r="410">
          <cell r="A410" t="str">
            <v>11.13.4</v>
          </cell>
          <cell r="B410" t="str">
            <v>TUBERIAS DE COBRE TIPO L DE 3/4"</v>
          </cell>
          <cell r="C410" t="str">
            <v>ML</v>
          </cell>
          <cell r="D410">
            <v>0</v>
          </cell>
          <cell r="E410">
            <v>0</v>
          </cell>
          <cell r="F410">
            <v>0</v>
          </cell>
          <cell r="G410">
            <v>0</v>
          </cell>
        </row>
        <row r="411">
          <cell r="A411" t="str">
            <v>11.13.5</v>
          </cell>
          <cell r="B411" t="str">
            <v>TUBERIAS DE COBRE TIPO L DE 1/2"</v>
          </cell>
          <cell r="C411" t="str">
            <v>ML</v>
          </cell>
          <cell r="D411">
            <v>0</v>
          </cell>
          <cell r="E411">
            <v>0</v>
          </cell>
          <cell r="F411">
            <v>0</v>
          </cell>
          <cell r="G411">
            <v>0</v>
          </cell>
        </row>
        <row r="412">
          <cell r="A412" t="str">
            <v>11.13.6</v>
          </cell>
          <cell r="B412" t="str">
            <v>REGISTROS DE BOLA DE 3/4" ASIENTO EN TEFLON CIERRE 1/4" DE VUELTA</v>
          </cell>
          <cell r="C412" t="str">
            <v>UN</v>
          </cell>
          <cell r="D412">
            <v>0</v>
          </cell>
          <cell r="E412">
            <v>0</v>
          </cell>
          <cell r="F412">
            <v>0</v>
          </cell>
          <cell r="G412">
            <v>0</v>
          </cell>
        </row>
        <row r="413">
          <cell r="A413" t="str">
            <v>11.13.7</v>
          </cell>
          <cell r="B413" t="str">
            <v>REGISTROS DE BOLA DE 1/2" ASIENTO EN TEFLON CIERRE 1/4" DE VUELTA</v>
          </cell>
          <cell r="C413" t="str">
            <v>UN</v>
          </cell>
          <cell r="D413">
            <v>0</v>
          </cell>
          <cell r="E413">
            <v>0</v>
          </cell>
          <cell r="F413">
            <v>0</v>
          </cell>
          <cell r="G413">
            <v>0</v>
          </cell>
        </row>
        <row r="414">
          <cell r="A414" t="str">
            <v>11.13.8</v>
          </cell>
          <cell r="B414" t="str">
            <v>SUMINISTRO E INSTALACION DE DUCTO METALICO PARA EVACUACIÓN DE GASES 6" LAMINA GALVANIZADA Cal. 24, INCLUYE UNIONES Y OTROS ACCESORIOS PARA SU INSTALACIÓN</v>
          </cell>
          <cell r="C414" t="str">
            <v>UN</v>
          </cell>
          <cell r="D414">
            <v>0</v>
          </cell>
          <cell r="E414">
            <v>0</v>
          </cell>
          <cell r="F414">
            <v>0</v>
          </cell>
          <cell r="G414">
            <v>0</v>
          </cell>
        </row>
        <row r="415">
          <cell r="A415" t="str">
            <v>11.13.9</v>
          </cell>
          <cell r="B415" t="str">
            <v>SUMINISTRO E INSTALACIÓN DE TERMINAL "SOMBRETE" TIPO B METALICO Cal. 20</v>
          </cell>
          <cell r="C415" t="str">
            <v>UN</v>
          </cell>
          <cell r="D415">
            <v>0</v>
          </cell>
          <cell r="E415">
            <v>0</v>
          </cell>
          <cell r="F415">
            <v>0</v>
          </cell>
          <cell r="G415">
            <v>0</v>
          </cell>
        </row>
        <row r="416">
          <cell r="A416">
            <v>0</v>
          </cell>
          <cell r="B416">
            <v>0</v>
          </cell>
          <cell r="C416">
            <v>0</v>
          </cell>
          <cell r="D416">
            <v>0</v>
          </cell>
          <cell r="E416">
            <v>0</v>
          </cell>
          <cell r="F416">
            <v>0</v>
          </cell>
          <cell r="G416">
            <v>0</v>
          </cell>
        </row>
        <row r="417">
          <cell r="A417">
            <v>12</v>
          </cell>
          <cell r="B417" t="str">
            <v>INSTALACION ELECTRICA, TELEFÓNICA Y COMUNICACIONES</v>
          </cell>
          <cell r="C417">
            <v>0</v>
          </cell>
          <cell r="D417">
            <v>0</v>
          </cell>
          <cell r="E417">
            <v>0</v>
          </cell>
          <cell r="F417">
            <v>0</v>
          </cell>
          <cell r="G417">
            <v>0</v>
          </cell>
        </row>
        <row r="418">
          <cell r="A418" t="str">
            <v>12,1,1</v>
          </cell>
          <cell r="B418" t="str">
            <v>Salida para lámpara metal halide en tubo conduit EMT de 3/4" y conductores de cobre 2N12AWG THHN. Incluye curvas, terminales, uniones, soportes, cajas y accesorios para completar la salida.</v>
          </cell>
          <cell r="C418" t="str">
            <v>Un</v>
          </cell>
          <cell r="D418">
            <v>0</v>
          </cell>
          <cell r="E418">
            <v>0</v>
          </cell>
          <cell r="F418">
            <v>0</v>
          </cell>
          <cell r="G418">
            <v>0</v>
          </cell>
        </row>
        <row r="419">
          <cell r="A419" t="str">
            <v>12,1,2</v>
          </cell>
          <cell r="B419" t="str">
            <v xml:space="preserve">Derivación de luminaria desde salida eléctrica en cable encauchetado 3x16 AWG con clavija aérea con polo a tierra y cable encauchetado 3x16 AWG desde luminaria con toma aérea. Incluye tapa con orificio central y accesorios. </v>
          </cell>
          <cell r="C419" t="str">
            <v>Un</v>
          </cell>
          <cell r="D419">
            <v>0</v>
          </cell>
          <cell r="E419">
            <v>0</v>
          </cell>
          <cell r="F419">
            <v>0</v>
          </cell>
          <cell r="G419">
            <v>0</v>
          </cell>
        </row>
        <row r="420">
          <cell r="A420" t="str">
            <v>12,1,3</v>
          </cell>
          <cell r="B420" t="str">
            <v>Salida para toma monofásica doble con polo a tierra para red normal, en tubo conduit EMT de 3/4" y conductores de cobre 2N12AWG THHN. Incluye toma, curvas, terminales, uniones, soportes, cajas y accesorios para completar la salida.</v>
          </cell>
          <cell r="C420" t="str">
            <v>Un</v>
          </cell>
          <cell r="D420">
            <v>0</v>
          </cell>
          <cell r="E420">
            <v>0</v>
          </cell>
          <cell r="F420">
            <v>0</v>
          </cell>
          <cell r="G420">
            <v>0</v>
          </cell>
        </row>
        <row r="421">
          <cell r="A421" t="str">
            <v>12,1,4</v>
          </cell>
          <cell r="B421" t="str">
            <v>Salida para pulsador remoto de telerruptor, en tubo conduit EMT de 3/4" y cable 2x18 AWG. Incluye pulsador, curvas, terminales, uniones, soportes, cajas y accesorios para completar la salida.</v>
          </cell>
          <cell r="C421" t="str">
            <v>Un</v>
          </cell>
          <cell r="D421">
            <v>0</v>
          </cell>
          <cell r="E421">
            <v>0</v>
          </cell>
          <cell r="F421">
            <v>0</v>
          </cell>
          <cell r="G421">
            <v>0</v>
          </cell>
        </row>
        <row r="422">
          <cell r="A422" t="str">
            <v>12,2,1</v>
          </cell>
          <cell r="B422" t="str">
            <v>Suministro, montaje y conexión de automático tipo riel de 1x16 amperios - 10KA.</v>
          </cell>
          <cell r="C422" t="str">
            <v>Un</v>
          </cell>
          <cell r="D422">
            <v>0</v>
          </cell>
          <cell r="E422">
            <v>0</v>
          </cell>
          <cell r="F422">
            <v>0</v>
          </cell>
          <cell r="G422">
            <v>0</v>
          </cell>
        </row>
        <row r="423">
          <cell r="A423" t="str">
            <v>12,2,2</v>
          </cell>
          <cell r="B423" t="str">
            <v>Suministro, montaje y conexión de automático tipo riel de 2x16 amperios - 20 KA.</v>
          </cell>
          <cell r="C423" t="str">
            <v>Un</v>
          </cell>
          <cell r="D423">
            <v>0</v>
          </cell>
          <cell r="E423">
            <v>0</v>
          </cell>
          <cell r="F423">
            <v>0</v>
          </cell>
          <cell r="G423">
            <v>0</v>
          </cell>
        </row>
        <row r="424">
          <cell r="A424" t="str">
            <v>12,2,3</v>
          </cell>
          <cell r="B424" t="str">
            <v>Suministro, montaje y conexión de tablero minipragma de 12 circuitos para ubicar telerruptores.</v>
          </cell>
          <cell r="C424" t="str">
            <v>Un</v>
          </cell>
          <cell r="D424">
            <v>0</v>
          </cell>
          <cell r="E424">
            <v>0</v>
          </cell>
          <cell r="F424">
            <v>0</v>
          </cell>
          <cell r="G424">
            <v>0</v>
          </cell>
        </row>
        <row r="425">
          <cell r="A425" t="str">
            <v>12,2,4</v>
          </cell>
          <cell r="B425" t="str">
            <v>Suministro, montaje y conexión en caja minipragma, de telerruptor bipolar de 16 amperios.</v>
          </cell>
          <cell r="C425" t="str">
            <v>Un</v>
          </cell>
          <cell r="D425">
            <v>0</v>
          </cell>
          <cell r="E425">
            <v>0</v>
          </cell>
          <cell r="F425">
            <v>0</v>
          </cell>
          <cell r="G425">
            <v>0</v>
          </cell>
        </row>
        <row r="426">
          <cell r="A426" t="str">
            <v>12,3,1</v>
          </cell>
          <cell r="B426" t="str">
            <v>Suministro y tendido de acometida bifásica en conductores 2No6+1No6+1No10 por tubo. Incluye accesorios para completar la actividad.</v>
          </cell>
          <cell r="C426" t="str">
            <v>ml</v>
          </cell>
          <cell r="D426">
            <v>0</v>
          </cell>
          <cell r="E426">
            <v>0</v>
          </cell>
          <cell r="F426">
            <v>0</v>
          </cell>
          <cell r="G426">
            <v>0</v>
          </cell>
        </row>
        <row r="427">
          <cell r="A427" t="str">
            <v>12,3,2</v>
          </cell>
          <cell r="B427" t="str">
            <v>Suministro y tendido de ducto PVC de 3". Incluye excavación, rellenos, compactación, boquillas terminales y accesorios.</v>
          </cell>
          <cell r="C427" t="str">
            <v>ml</v>
          </cell>
          <cell r="D427">
            <v>0</v>
          </cell>
          <cell r="E427">
            <v>0</v>
          </cell>
          <cell r="F427">
            <v>0</v>
          </cell>
          <cell r="G427">
            <v>0</v>
          </cell>
        </row>
        <row r="428">
          <cell r="A428" t="str">
            <v>12,3,3</v>
          </cell>
          <cell r="B428" t="str">
            <v>Construcción de caja tipo alumbrado público. Incluye excavación, tapa, marco y contramarco.</v>
          </cell>
          <cell r="C428" t="str">
            <v>Un</v>
          </cell>
          <cell r="D428">
            <v>0</v>
          </cell>
          <cell r="E428">
            <v>0</v>
          </cell>
          <cell r="F428">
            <v>0</v>
          </cell>
          <cell r="G428">
            <v>0</v>
          </cell>
        </row>
        <row r="429">
          <cell r="A429" t="str">
            <v>12.4,1</v>
          </cell>
          <cell r="B429" t="str">
            <v>Suministro, montaje y conexión de luminaria metal halde 250W 208V. Incluye bombilla, soporte y accesorios.</v>
          </cell>
          <cell r="C429" t="str">
            <v>Un</v>
          </cell>
          <cell r="D429">
            <v>0</v>
          </cell>
          <cell r="E429">
            <v>0</v>
          </cell>
          <cell r="F429">
            <v>0</v>
          </cell>
          <cell r="G429">
            <v>0</v>
          </cell>
        </row>
        <row r="430">
          <cell r="A430" t="str">
            <v>12,5,1</v>
          </cell>
          <cell r="B430" t="str">
            <v>Retiro del cableado eléctrico en 2No 6 existente.</v>
          </cell>
          <cell r="C430" t="str">
            <v>ml</v>
          </cell>
          <cell r="D430">
            <v>0</v>
          </cell>
          <cell r="E430">
            <v>0</v>
          </cell>
          <cell r="F430">
            <v>0</v>
          </cell>
          <cell r="G430">
            <v>0</v>
          </cell>
        </row>
        <row r="431">
          <cell r="A431" t="str">
            <v>12,5,2</v>
          </cell>
          <cell r="B431" t="str">
            <v>Suministro e hincada de varilla de cobre de 2.44 metros x 5/8" para aterrizar red eléctrica (tablero minipragma y postes metálicos). Incluye conector.</v>
          </cell>
          <cell r="C431" t="str">
            <v>Un</v>
          </cell>
          <cell r="D431">
            <v>0</v>
          </cell>
          <cell r="E431">
            <v>0</v>
          </cell>
          <cell r="F431">
            <v>0</v>
          </cell>
          <cell r="G431">
            <v>0</v>
          </cell>
        </row>
        <row r="432">
          <cell r="A432" t="str">
            <v>12,5,3</v>
          </cell>
          <cell r="B432" t="str">
            <v>Suministro y tendido de cable de cobre No 6 desnudo para polo a tierra.</v>
          </cell>
          <cell r="C432" t="str">
            <v>ml</v>
          </cell>
          <cell r="D432">
            <v>0</v>
          </cell>
          <cell r="E432">
            <v>0</v>
          </cell>
          <cell r="F432">
            <v>0</v>
          </cell>
          <cell r="G432">
            <v>0</v>
          </cell>
        </row>
        <row r="433">
          <cell r="A433" t="str">
            <v>12,5,4</v>
          </cell>
          <cell r="B433" t="str">
            <v>Traslado de poste metálico existente. Incluye ahoyada, hincada y plomada.</v>
          </cell>
          <cell r="C433" t="str">
            <v>Un</v>
          </cell>
          <cell r="D433">
            <v>0</v>
          </cell>
          <cell r="E433">
            <v>0</v>
          </cell>
          <cell r="F433">
            <v>0</v>
          </cell>
          <cell r="G433">
            <v>0</v>
          </cell>
        </row>
        <row r="434">
          <cell r="A434" t="str">
            <v>12,5,5</v>
          </cell>
          <cell r="B434" t="str">
            <v>Traslado de luminaria existente. Incluye cableado y conexión a red en piso.</v>
          </cell>
          <cell r="C434" t="str">
            <v>Un</v>
          </cell>
          <cell r="D434">
            <v>0</v>
          </cell>
          <cell r="E434">
            <v>0</v>
          </cell>
          <cell r="F434">
            <v>0</v>
          </cell>
          <cell r="G434">
            <v>0</v>
          </cell>
        </row>
        <row r="435">
          <cell r="A435" t="str">
            <v>12,21</v>
          </cell>
          <cell r="B435" t="str">
            <v>Suministro y tendido de acometida aérea en cable antifraude 1No8+1No10. Incluye empalme en red existente y conexión en tablero o contador.</v>
          </cell>
          <cell r="C435" t="str">
            <v>Ml</v>
          </cell>
          <cell r="D435">
            <v>0</v>
          </cell>
          <cell r="E435">
            <v>0</v>
          </cell>
          <cell r="F435">
            <v>0</v>
          </cell>
          <cell r="G435">
            <v>0</v>
          </cell>
        </row>
        <row r="436">
          <cell r="A436" t="str">
            <v>12,22</v>
          </cell>
          <cell r="B436" t="str">
            <v>Suministro y tendido de acometida aérea en cable antifraude 2No8+1No8. Incluye empalme en red existente y conexión en tablero o contador.</v>
          </cell>
          <cell r="C436" t="str">
            <v>Ml</v>
          </cell>
          <cell r="D436">
            <v>0</v>
          </cell>
          <cell r="E436">
            <v>0</v>
          </cell>
          <cell r="F436">
            <v>0</v>
          </cell>
          <cell r="G436">
            <v>0</v>
          </cell>
        </row>
        <row r="437">
          <cell r="A437" t="str">
            <v>12,23</v>
          </cell>
          <cell r="B437" t="str">
            <v>Suministro y tendido de acometida aérea en cable antifraude 2No6+1No6. Incluye empalme en red existente y conexión en tablero o contador.</v>
          </cell>
          <cell r="C437" t="str">
            <v>Ml</v>
          </cell>
          <cell r="D437">
            <v>0</v>
          </cell>
          <cell r="E437">
            <v>0</v>
          </cell>
          <cell r="F437">
            <v>0</v>
          </cell>
          <cell r="G437">
            <v>0</v>
          </cell>
        </row>
        <row r="438">
          <cell r="A438" t="str">
            <v>12,24</v>
          </cell>
          <cell r="B438" t="str">
            <v>Suministro y tendido de acometida aérea en cable antifraude 2No4+1No4. Incluye empalme en red existente y conexión en tablero o contador.</v>
          </cell>
          <cell r="C438" t="str">
            <v>Ml</v>
          </cell>
          <cell r="D438">
            <v>0</v>
          </cell>
          <cell r="E438">
            <v>0</v>
          </cell>
          <cell r="F438">
            <v>0</v>
          </cell>
          <cell r="G438">
            <v>0</v>
          </cell>
        </row>
        <row r="439">
          <cell r="A439" t="str">
            <v>12,25</v>
          </cell>
          <cell r="B439" t="str">
            <v>Suministro y tendido de acometida aérea en cable antifraude 3No8+1No10. Incluye empalme en red existente y conexión en tablero o contador.</v>
          </cell>
          <cell r="C439" t="str">
            <v>Ml</v>
          </cell>
          <cell r="D439">
            <v>0</v>
          </cell>
          <cell r="E439">
            <v>0</v>
          </cell>
          <cell r="F439">
            <v>0</v>
          </cell>
          <cell r="G439">
            <v>0</v>
          </cell>
        </row>
        <row r="440">
          <cell r="A440" t="str">
            <v>12,26</v>
          </cell>
          <cell r="B440" t="str">
            <v>Suministro y tendido de acometida aérea en cable antifraude 3No6+1No8. Incluye empalme en red existente y conexión en tablero o contador.</v>
          </cell>
          <cell r="C440" t="str">
            <v>Ml</v>
          </cell>
          <cell r="D440">
            <v>0</v>
          </cell>
          <cell r="E440">
            <v>0</v>
          </cell>
          <cell r="F440">
            <v>0</v>
          </cell>
          <cell r="G440">
            <v>0</v>
          </cell>
        </row>
        <row r="441">
          <cell r="A441" t="str">
            <v>12,27</v>
          </cell>
          <cell r="B441" t="str">
            <v>Suministro y tendido de acometida aérea en cable antifraude 3No4+1No6. Incluye empalme en red existente y conexión en tablero o contador.</v>
          </cell>
          <cell r="C441" t="str">
            <v>Ml</v>
          </cell>
          <cell r="D441">
            <v>0</v>
          </cell>
          <cell r="E441">
            <v>0</v>
          </cell>
          <cell r="F441">
            <v>0</v>
          </cell>
          <cell r="G441">
            <v>0</v>
          </cell>
        </row>
        <row r="442">
          <cell r="A442" t="str">
            <v>12,28</v>
          </cell>
          <cell r="B442" t="str">
            <v>Suministro y tendido de acometida aérea en conductores de cobre 2No10. Incluye empalme en red existente y conexión en tablero.</v>
          </cell>
          <cell r="C442" t="str">
            <v>Ml</v>
          </cell>
          <cell r="D442">
            <v>0</v>
          </cell>
          <cell r="E442">
            <v>0</v>
          </cell>
          <cell r="F442">
            <v>0</v>
          </cell>
          <cell r="G442">
            <v>0</v>
          </cell>
        </row>
        <row r="443">
          <cell r="A443" t="str">
            <v>12,29</v>
          </cell>
          <cell r="B443" t="str">
            <v>Suministro y tendido de acometida aérea en conductores de cobre 2No8. Incluye empalme en red existente y conexión en tablero.</v>
          </cell>
          <cell r="C443" t="str">
            <v>Ml</v>
          </cell>
          <cell r="D443">
            <v>0</v>
          </cell>
          <cell r="E443">
            <v>0</v>
          </cell>
          <cell r="F443">
            <v>0</v>
          </cell>
          <cell r="G443">
            <v>0</v>
          </cell>
        </row>
        <row r="444">
          <cell r="A444" t="str">
            <v>12,30</v>
          </cell>
          <cell r="B444" t="str">
            <v>Suministro y tendido de acometida aérea en conductores de cobre 2No6. Incluye empalme en red existente y conexión en tablero.</v>
          </cell>
          <cell r="C444" t="str">
            <v>Ml</v>
          </cell>
          <cell r="D444">
            <v>0</v>
          </cell>
          <cell r="E444">
            <v>0</v>
          </cell>
          <cell r="F444">
            <v>0</v>
          </cell>
          <cell r="G444">
            <v>0</v>
          </cell>
        </row>
        <row r="445">
          <cell r="A445" t="str">
            <v>12,31</v>
          </cell>
          <cell r="B445" t="str">
            <v>Suministro y tendido de acometida aérea en conductores de cobre 3No10. Incluye empalme en red existente y conexión en tablero.</v>
          </cell>
          <cell r="C445" t="str">
            <v>Ml</v>
          </cell>
          <cell r="D445">
            <v>0</v>
          </cell>
          <cell r="E445">
            <v>0</v>
          </cell>
          <cell r="F445">
            <v>0</v>
          </cell>
          <cell r="G445">
            <v>0</v>
          </cell>
        </row>
        <row r="446">
          <cell r="A446" t="str">
            <v>12,32</v>
          </cell>
          <cell r="B446" t="str">
            <v>Suministro y tendido de acometida aérea en conductores de cobre 3No8. Incluye empalme en red existente y conexión en tablero.</v>
          </cell>
          <cell r="C446" t="str">
            <v>Ml</v>
          </cell>
          <cell r="D446">
            <v>0</v>
          </cell>
          <cell r="E446">
            <v>0</v>
          </cell>
          <cell r="F446">
            <v>0</v>
          </cell>
          <cell r="G446">
            <v>0</v>
          </cell>
        </row>
        <row r="447">
          <cell r="A447" t="str">
            <v>12,33</v>
          </cell>
          <cell r="B447" t="str">
            <v>Suministro y tendido de acometida aérea en conductores de cobre 3No6. Incluye empalme en red existente y conexión en tablero.</v>
          </cell>
          <cell r="C447" t="str">
            <v>Ml</v>
          </cell>
          <cell r="D447">
            <v>0</v>
          </cell>
          <cell r="E447">
            <v>0</v>
          </cell>
          <cell r="F447">
            <v>0</v>
          </cell>
          <cell r="G447">
            <v>0</v>
          </cell>
        </row>
        <row r="448">
          <cell r="A448" t="str">
            <v>12,34</v>
          </cell>
          <cell r="B448" t="str">
            <v>Suministro y tendido de acometida aérea en conductores de cobre 4No10. Incluye empalme en red existente y conexión en tablero.</v>
          </cell>
          <cell r="C448" t="str">
            <v>Ml</v>
          </cell>
          <cell r="D448">
            <v>0</v>
          </cell>
          <cell r="E448">
            <v>0</v>
          </cell>
          <cell r="F448">
            <v>0</v>
          </cell>
          <cell r="G448">
            <v>0</v>
          </cell>
        </row>
        <row r="449">
          <cell r="A449" t="str">
            <v>12,35</v>
          </cell>
          <cell r="B449" t="str">
            <v>Suministro y tendido de acometida aérea en conductores de cobre 4No8. Incluye empalme en red existente y conexión en tablero.</v>
          </cell>
          <cell r="C449" t="str">
            <v>Ml</v>
          </cell>
          <cell r="D449">
            <v>0</v>
          </cell>
          <cell r="E449">
            <v>0</v>
          </cell>
          <cell r="F449">
            <v>0</v>
          </cell>
          <cell r="G449">
            <v>0</v>
          </cell>
        </row>
        <row r="450">
          <cell r="A450" t="str">
            <v>12,36</v>
          </cell>
          <cell r="B450" t="str">
            <v>Suministro y tendido de acometida aérea en conductores de cobre 4No6. Incluye empalme en red existente y conexión en tablero.</v>
          </cell>
          <cell r="C450" t="str">
            <v>Ml</v>
          </cell>
          <cell r="D450">
            <v>0</v>
          </cell>
          <cell r="E450">
            <v>0</v>
          </cell>
          <cell r="F450">
            <v>0</v>
          </cell>
          <cell r="G450">
            <v>0</v>
          </cell>
        </row>
        <row r="451">
          <cell r="A451" t="str">
            <v>12,37</v>
          </cell>
          <cell r="B451" t="str">
            <v>Suministro y tendido de acometida aérea en conductores de cobre 4No2. Incluye empalme en red existente y conexión en tablero.</v>
          </cell>
          <cell r="C451" t="str">
            <v>Ml</v>
          </cell>
          <cell r="D451">
            <v>0</v>
          </cell>
          <cell r="E451">
            <v>0</v>
          </cell>
          <cell r="F451">
            <v>0</v>
          </cell>
          <cell r="G451">
            <v>0</v>
          </cell>
        </row>
        <row r="452">
          <cell r="A452" t="str">
            <v>12,38</v>
          </cell>
          <cell r="B452" t="str">
            <v>Suministro y tendido de acometida subterránea en conductores de cobre 2No10+1No10 T. Incluye conexión en tableros.</v>
          </cell>
          <cell r="C452" t="str">
            <v>Ml</v>
          </cell>
          <cell r="D452">
            <v>0</v>
          </cell>
          <cell r="E452">
            <v>0</v>
          </cell>
          <cell r="F452">
            <v>0</v>
          </cell>
          <cell r="G452">
            <v>0</v>
          </cell>
        </row>
        <row r="453">
          <cell r="A453" t="str">
            <v>12,39</v>
          </cell>
          <cell r="B453" t="str">
            <v>Suministro y tendido de acometida subterránea en conductores de cobre 2No8+1No10T. Incluye conexión en tableros.</v>
          </cell>
          <cell r="C453" t="str">
            <v>Ml</v>
          </cell>
          <cell r="D453">
            <v>0</v>
          </cell>
          <cell r="E453">
            <v>0</v>
          </cell>
          <cell r="F453">
            <v>0</v>
          </cell>
          <cell r="G453">
            <v>0</v>
          </cell>
        </row>
        <row r="454">
          <cell r="A454" t="str">
            <v>12,40</v>
          </cell>
          <cell r="B454" t="str">
            <v>Suministro y tendido de acometida subterránea en conductores de cobre 2No6+1No10T. Incluye conexión en tableros.</v>
          </cell>
          <cell r="C454" t="str">
            <v>Ml</v>
          </cell>
          <cell r="D454">
            <v>0</v>
          </cell>
          <cell r="E454">
            <v>0</v>
          </cell>
          <cell r="F454">
            <v>0</v>
          </cell>
          <cell r="G454">
            <v>0</v>
          </cell>
        </row>
        <row r="455">
          <cell r="A455" t="str">
            <v>12,41</v>
          </cell>
          <cell r="B455" t="str">
            <v>Suministro y tendido de acometida subterránea en conductores de cobre 3No10+1No10T. Incluye conexión en tableros.</v>
          </cell>
          <cell r="C455" t="str">
            <v>Ml</v>
          </cell>
          <cell r="D455">
            <v>0</v>
          </cell>
          <cell r="E455">
            <v>0</v>
          </cell>
          <cell r="F455">
            <v>0</v>
          </cell>
          <cell r="G455">
            <v>0</v>
          </cell>
        </row>
        <row r="456">
          <cell r="A456" t="str">
            <v>12,42</v>
          </cell>
          <cell r="B456" t="str">
            <v>Suministro y tendido de acometida subterránea en conductores de cobre 3No8+1No10T. Incluye conexión en tableros.</v>
          </cell>
          <cell r="C456" t="str">
            <v>Ml</v>
          </cell>
          <cell r="D456">
            <v>0</v>
          </cell>
          <cell r="E456">
            <v>0</v>
          </cell>
          <cell r="F456">
            <v>0</v>
          </cell>
          <cell r="G456">
            <v>0</v>
          </cell>
        </row>
        <row r="457">
          <cell r="A457" t="str">
            <v>12,43</v>
          </cell>
          <cell r="B457" t="str">
            <v>Suministro y tendido de acometida subterránea en conductores de cobre 3No6+1No10T. Incluye conexión en tableros.</v>
          </cell>
          <cell r="C457" t="str">
            <v>Ml</v>
          </cell>
          <cell r="D457">
            <v>0</v>
          </cell>
          <cell r="E457">
            <v>0</v>
          </cell>
          <cell r="F457">
            <v>0</v>
          </cell>
          <cell r="G457">
            <v>0</v>
          </cell>
        </row>
        <row r="458">
          <cell r="A458" t="str">
            <v>12,44</v>
          </cell>
          <cell r="B458" t="str">
            <v>Suministro y tendido de acometida subterránea en conductores de cobre 4No10+1No10T. Incluye conexión en tableros.</v>
          </cell>
          <cell r="C458" t="str">
            <v>Ml</v>
          </cell>
          <cell r="D458">
            <v>0</v>
          </cell>
          <cell r="E458">
            <v>0</v>
          </cell>
          <cell r="F458">
            <v>0</v>
          </cell>
          <cell r="G458">
            <v>0</v>
          </cell>
        </row>
        <row r="459">
          <cell r="A459" t="str">
            <v>12,45</v>
          </cell>
          <cell r="B459" t="str">
            <v>Suministro y tendido de acometida subterránea en conductores de cobre 4No8+1No10T. Incluye conexión en tableros.</v>
          </cell>
          <cell r="C459" t="str">
            <v>Ml</v>
          </cell>
          <cell r="D459">
            <v>0</v>
          </cell>
          <cell r="E459">
            <v>0</v>
          </cell>
          <cell r="F459">
            <v>0</v>
          </cell>
          <cell r="G459">
            <v>0</v>
          </cell>
        </row>
        <row r="460">
          <cell r="A460" t="str">
            <v>12,46</v>
          </cell>
          <cell r="B460" t="str">
            <v>Suministro y tendido de acometida subterránea en conductores de cobre 4No6+1No10T. Incluye conexión en tableros.</v>
          </cell>
          <cell r="C460" t="str">
            <v>Ml</v>
          </cell>
          <cell r="D460">
            <v>0</v>
          </cell>
          <cell r="E460">
            <v>0</v>
          </cell>
          <cell r="F460">
            <v>0</v>
          </cell>
          <cell r="G460">
            <v>0</v>
          </cell>
        </row>
        <row r="461">
          <cell r="A461" t="str">
            <v>12,47</v>
          </cell>
          <cell r="B461" t="str">
            <v>Suministro y tendido de acometida subterránea en conductores de cobre 4No4+1No8T. Incluye conexión en tableros.</v>
          </cell>
          <cell r="C461" t="str">
            <v>Ml</v>
          </cell>
          <cell r="D461">
            <v>0</v>
          </cell>
          <cell r="E461">
            <v>0</v>
          </cell>
          <cell r="F461">
            <v>0</v>
          </cell>
          <cell r="G461">
            <v>0</v>
          </cell>
        </row>
        <row r="462">
          <cell r="A462" t="str">
            <v>12,48</v>
          </cell>
          <cell r="B462" t="str">
            <v>Suministro, excavación, compactación y tendido de ducto PVC de 3/4". Incluye accesorios.</v>
          </cell>
          <cell r="C462" t="str">
            <v>Ml</v>
          </cell>
          <cell r="D462">
            <v>0</v>
          </cell>
          <cell r="E462">
            <v>0</v>
          </cell>
          <cell r="F462">
            <v>0</v>
          </cell>
          <cell r="G462">
            <v>0</v>
          </cell>
        </row>
        <row r="463">
          <cell r="A463" t="str">
            <v>12,49</v>
          </cell>
          <cell r="B463" t="str">
            <v>Suministro, excavación, compactación y tendido de ducto PVC de 1". Incluye accesorios.</v>
          </cell>
          <cell r="C463" t="str">
            <v>Ml</v>
          </cell>
          <cell r="D463">
            <v>0</v>
          </cell>
          <cell r="E463">
            <v>0</v>
          </cell>
          <cell r="F463">
            <v>0</v>
          </cell>
          <cell r="G463">
            <v>0</v>
          </cell>
        </row>
        <row r="464">
          <cell r="A464" t="str">
            <v>12,50</v>
          </cell>
          <cell r="B464" t="str">
            <v>Suministro, excavación, compactación y tendido de ducto PVC de 1-1/2". Incluye accesorios.</v>
          </cell>
          <cell r="C464" t="str">
            <v>Ml</v>
          </cell>
          <cell r="D464">
            <v>0</v>
          </cell>
          <cell r="E464">
            <v>0</v>
          </cell>
          <cell r="F464">
            <v>0</v>
          </cell>
          <cell r="G464">
            <v>0</v>
          </cell>
        </row>
        <row r="465">
          <cell r="A465" t="str">
            <v>12,51</v>
          </cell>
          <cell r="B465" t="str">
            <v>Bajante para acometida eléctrica aérea en tubo conduit EMT de 3/4" de diámetro. Incluye capacete y accesorios.</v>
          </cell>
          <cell r="C465" t="str">
            <v>Un</v>
          </cell>
          <cell r="D465">
            <v>0</v>
          </cell>
          <cell r="E465">
            <v>0</v>
          </cell>
          <cell r="F465">
            <v>0</v>
          </cell>
          <cell r="G465">
            <v>0</v>
          </cell>
        </row>
        <row r="466">
          <cell r="A466" t="str">
            <v>12,52</v>
          </cell>
          <cell r="B466" t="str">
            <v>Bajante para acometida eléctrica aérea en tubo conduit EMT de 1" de diámetro. Incluye capacete y accesorios.</v>
          </cell>
          <cell r="C466" t="str">
            <v>Un</v>
          </cell>
          <cell r="D466">
            <v>0</v>
          </cell>
          <cell r="E466">
            <v>0</v>
          </cell>
          <cell r="F466">
            <v>0</v>
          </cell>
          <cell r="G466">
            <v>0</v>
          </cell>
        </row>
        <row r="467">
          <cell r="A467" t="str">
            <v>12,53</v>
          </cell>
          <cell r="B467" t="str">
            <v>Bajante para acometida eléctrica aérea en tubo conduit EMT de 1-1/2" de diámetro. Incluye capacete y accesorios.</v>
          </cell>
          <cell r="C467" t="str">
            <v>Un</v>
          </cell>
          <cell r="D467">
            <v>0</v>
          </cell>
          <cell r="E467">
            <v>0</v>
          </cell>
          <cell r="F467">
            <v>0</v>
          </cell>
          <cell r="G467">
            <v>0</v>
          </cell>
        </row>
        <row r="468">
          <cell r="A468" t="str">
            <v>12,54</v>
          </cell>
          <cell r="B468" t="str">
            <v>Suministro, montaje y conexión de varilla cooperweld de 2.40mtsx5/8". Incluye conector en cobre.</v>
          </cell>
          <cell r="C468" t="str">
            <v>Un</v>
          </cell>
          <cell r="D468">
            <v>0</v>
          </cell>
          <cell r="E468">
            <v>0</v>
          </cell>
          <cell r="F468">
            <v>0</v>
          </cell>
          <cell r="G468">
            <v>0</v>
          </cell>
        </row>
        <row r="469">
          <cell r="A469" t="str">
            <v>12,55</v>
          </cell>
          <cell r="B469" t="str">
            <v>Suministro y tendido de cable de cobre No 8 para polo a tierra. Incluye tubo PVC de 3/4".</v>
          </cell>
          <cell r="C469" t="str">
            <v>Ml</v>
          </cell>
          <cell r="D469">
            <v>0</v>
          </cell>
          <cell r="E469">
            <v>0</v>
          </cell>
          <cell r="F469">
            <v>0</v>
          </cell>
          <cell r="G469">
            <v>0</v>
          </cell>
        </row>
        <row r="470">
          <cell r="A470" t="str">
            <v>12,56</v>
          </cell>
          <cell r="B470" t="str">
            <v>Suministro y montaje de percha de 4 puestos para soporte de acometida general. Incluye elementos de soporte en cubierta o fachada de edificio existente.</v>
          </cell>
          <cell r="C470" t="str">
            <v>Un</v>
          </cell>
          <cell r="D470">
            <v>0</v>
          </cell>
          <cell r="E470">
            <v>0</v>
          </cell>
          <cell r="F470">
            <v>0</v>
          </cell>
          <cell r="G470">
            <v>0</v>
          </cell>
        </row>
        <row r="471">
          <cell r="A471" t="str">
            <v>12,57</v>
          </cell>
          <cell r="B471" t="str">
            <v>Suministro y montaje de percha de 3 puestos para soporte de acometida general. Incluye elementos de soporte en cubierta o fachada de edificio existente.</v>
          </cell>
          <cell r="C471" t="str">
            <v>Un</v>
          </cell>
          <cell r="D471">
            <v>0</v>
          </cell>
          <cell r="E471">
            <v>0</v>
          </cell>
          <cell r="F471">
            <v>0</v>
          </cell>
          <cell r="G471">
            <v>0</v>
          </cell>
        </row>
        <row r="472">
          <cell r="A472" t="str">
            <v>12,58</v>
          </cell>
          <cell r="B472" t="str">
            <v>Suministro y montaje de percha de 2 puestos para soporte de acometida general. Incluye elementos de soporte en cubierta o fachada de edificio existente.</v>
          </cell>
          <cell r="C472" t="str">
            <v>Un</v>
          </cell>
          <cell r="D472">
            <v>0</v>
          </cell>
          <cell r="E472">
            <v>0</v>
          </cell>
          <cell r="F472">
            <v>0</v>
          </cell>
          <cell r="G472">
            <v>0</v>
          </cell>
        </row>
        <row r="473">
          <cell r="A473" t="str">
            <v>12,59</v>
          </cell>
          <cell r="B473" t="str">
            <v>Construcción de caja en mampostería de 30x30x30 para futuro cableado red estructurada. Incluye tapa en concreto.</v>
          </cell>
          <cell r="C473" t="str">
            <v>Un</v>
          </cell>
          <cell r="D473">
            <v>0</v>
          </cell>
          <cell r="E473">
            <v>0</v>
          </cell>
          <cell r="F473">
            <v>0</v>
          </cell>
          <cell r="G473">
            <v>0</v>
          </cell>
        </row>
        <row r="474">
          <cell r="A474" t="str">
            <v>12,60</v>
          </cell>
          <cell r="B474" t="str">
            <v>Construcción de caja en mampostería tipo alumbrado público de 60x60. Incluye tapa en concreto, marco y contramarco.</v>
          </cell>
          <cell r="C474" t="str">
            <v>Un</v>
          </cell>
          <cell r="D474">
            <v>0</v>
          </cell>
          <cell r="E474">
            <v>0</v>
          </cell>
          <cell r="F474">
            <v>0</v>
          </cell>
          <cell r="G474">
            <v>0</v>
          </cell>
        </row>
        <row r="475">
          <cell r="A475" t="str">
            <v>12,61</v>
          </cell>
          <cell r="B475" t="str">
            <v>Construcción de caja en mampostería sencilla. Incluye tapa en concreto, marco y contramarco.</v>
          </cell>
          <cell r="C475" t="str">
            <v>Un</v>
          </cell>
          <cell r="D475">
            <v>0</v>
          </cell>
          <cell r="E475">
            <v>0</v>
          </cell>
          <cell r="F475">
            <v>0</v>
          </cell>
          <cell r="G475">
            <v>0</v>
          </cell>
        </row>
        <row r="476">
          <cell r="A476" t="str">
            <v>12,62</v>
          </cell>
          <cell r="B476" t="str">
            <v>Construcción de caja en mampostería doble. Incluye tapa en concreto, marco y contramarco.</v>
          </cell>
          <cell r="C476" t="str">
            <v>Un</v>
          </cell>
          <cell r="D476">
            <v>0</v>
          </cell>
          <cell r="E476">
            <v>0</v>
          </cell>
          <cell r="F476">
            <v>0</v>
          </cell>
          <cell r="G476">
            <v>0</v>
          </cell>
        </row>
        <row r="477">
          <cell r="A477" t="str">
            <v>12,63</v>
          </cell>
          <cell r="B477" t="str">
            <v>Suministro, transporte, ahoyada, hincada y plomada de poste de concreto de 12 metros, 1050 kilos.</v>
          </cell>
          <cell r="C477" t="str">
            <v>Un</v>
          </cell>
          <cell r="D477">
            <v>0</v>
          </cell>
          <cell r="E477">
            <v>0</v>
          </cell>
          <cell r="F477">
            <v>0</v>
          </cell>
          <cell r="G477">
            <v>0</v>
          </cell>
        </row>
        <row r="478">
          <cell r="A478" t="str">
            <v>12,64</v>
          </cell>
          <cell r="B478" t="str">
            <v>Suministro, transporte, ahoyada, hincada y plomada de poste de concreto de 12 metros, 510 kilos.</v>
          </cell>
          <cell r="C478" t="str">
            <v>Un</v>
          </cell>
          <cell r="D478">
            <v>0</v>
          </cell>
          <cell r="E478">
            <v>0</v>
          </cell>
          <cell r="F478">
            <v>0</v>
          </cell>
          <cell r="G478">
            <v>0</v>
          </cell>
        </row>
        <row r="479">
          <cell r="A479" t="str">
            <v>12,65</v>
          </cell>
          <cell r="B479" t="str">
            <v>Suministro, transporte, ahoyada, hincada y plomada de poste de concreto de 10 metros, 750 kilos.</v>
          </cell>
          <cell r="C479" t="str">
            <v>Un</v>
          </cell>
          <cell r="D479">
            <v>0</v>
          </cell>
          <cell r="E479">
            <v>0</v>
          </cell>
          <cell r="F479">
            <v>0</v>
          </cell>
          <cell r="G479">
            <v>0</v>
          </cell>
        </row>
        <row r="480">
          <cell r="A480" t="str">
            <v>12,66</v>
          </cell>
          <cell r="B480" t="str">
            <v>Suministro, transporte, ahoyada, hincada y plomada de poste de concreto de 10 metros, 510 kilos.</v>
          </cell>
          <cell r="C480" t="str">
            <v>Un</v>
          </cell>
          <cell r="D480">
            <v>0</v>
          </cell>
          <cell r="E480">
            <v>0</v>
          </cell>
          <cell r="F480">
            <v>0</v>
          </cell>
          <cell r="G480">
            <v>0</v>
          </cell>
        </row>
        <row r="481">
          <cell r="A481" t="str">
            <v>12,67</v>
          </cell>
          <cell r="B481" t="str">
            <v>Suministro, transporte, conexión y montaje en poste de transformador bifásico de 15 Kva. El voltaje en media estará determinado por el operador de la zona.</v>
          </cell>
          <cell r="C481" t="str">
            <v>Un</v>
          </cell>
          <cell r="D481">
            <v>0</v>
          </cell>
          <cell r="E481">
            <v>0</v>
          </cell>
          <cell r="F481">
            <v>0</v>
          </cell>
          <cell r="G481">
            <v>0</v>
          </cell>
        </row>
        <row r="482">
          <cell r="A482" t="str">
            <v>12,68</v>
          </cell>
          <cell r="B482" t="str">
            <v>Suministro, transporte, conexión y montaje en poste de transformador bifásico de 30 Kva. El voltaje en media estará determinado por el operador de la zona.</v>
          </cell>
          <cell r="C482" t="str">
            <v>Un</v>
          </cell>
          <cell r="D482">
            <v>0</v>
          </cell>
          <cell r="E482">
            <v>0</v>
          </cell>
          <cell r="F482">
            <v>0</v>
          </cell>
          <cell r="G482">
            <v>0</v>
          </cell>
        </row>
        <row r="483">
          <cell r="A483" t="str">
            <v>12,69</v>
          </cell>
          <cell r="B483" t="str">
            <v>Suministro, transporte, conexión y montaje en poste de transformador trifásico de 15 Kva. El voltaje en media estará determinado por el operador de la zona.</v>
          </cell>
          <cell r="C483" t="str">
            <v>Un</v>
          </cell>
          <cell r="D483">
            <v>0</v>
          </cell>
          <cell r="E483">
            <v>0</v>
          </cell>
          <cell r="F483">
            <v>0</v>
          </cell>
          <cell r="G483">
            <v>0</v>
          </cell>
        </row>
        <row r="484">
          <cell r="A484" t="str">
            <v>12,70</v>
          </cell>
          <cell r="B484" t="str">
            <v>Suministro, transporte, conexión y montaje en poste de transformador trifásico de 30 Kva. El voltaje en media estará determinado por el operador de la zona.</v>
          </cell>
          <cell r="C484" t="str">
            <v>Un</v>
          </cell>
          <cell r="D484">
            <v>0</v>
          </cell>
          <cell r="E484">
            <v>0</v>
          </cell>
          <cell r="F484">
            <v>0</v>
          </cell>
          <cell r="G484">
            <v>0</v>
          </cell>
        </row>
        <row r="485">
          <cell r="A485" t="str">
            <v>12,71</v>
          </cell>
          <cell r="B485" t="str">
            <v>Suministro y montaje de herrajes para estructura de paso. Incluye aisladores, crucetas, diagonales, pernos y todos los accesorios para armar la estructura de acuerdo a normas del operador.</v>
          </cell>
          <cell r="C485" t="str">
            <v>Un</v>
          </cell>
          <cell r="D485">
            <v>0</v>
          </cell>
          <cell r="E485">
            <v>0</v>
          </cell>
          <cell r="F485">
            <v>0</v>
          </cell>
          <cell r="G485">
            <v>0</v>
          </cell>
        </row>
        <row r="486">
          <cell r="A486" t="str">
            <v>12,72</v>
          </cell>
          <cell r="B486" t="str">
            <v>Suministro y montaje de herrajes para estructura terminal. Incluye aisladores, crucetas, diagonales, templete, pernos y todos los accesorios para armar la estructura de acuerdo a normas del operador.</v>
          </cell>
          <cell r="C486" t="str">
            <v>Un</v>
          </cell>
          <cell r="D486">
            <v>0</v>
          </cell>
          <cell r="E486">
            <v>0</v>
          </cell>
          <cell r="F486">
            <v>0</v>
          </cell>
          <cell r="G486">
            <v>0</v>
          </cell>
        </row>
        <row r="487">
          <cell r="A487" t="str">
            <v>12,73</v>
          </cell>
          <cell r="B487" t="str">
            <v>Suministro y montaje de herrajes para estructura de inicio. Incluye maniobras, aisladores, crucetas, diagonales, templete, pernos y todos los accesorios para armar la estructura de acuerdo a normas del operador.</v>
          </cell>
          <cell r="C487" t="str">
            <v>Un</v>
          </cell>
          <cell r="D487">
            <v>0</v>
          </cell>
          <cell r="E487">
            <v>0</v>
          </cell>
          <cell r="F487">
            <v>0</v>
          </cell>
          <cell r="G487">
            <v>0</v>
          </cell>
        </row>
        <row r="488">
          <cell r="A488" t="str">
            <v>12,74</v>
          </cell>
          <cell r="B488" t="str">
            <v>Suministro, transporte, conexión y montaje en poste de cortacircuito de cañuela de acuerdo a normas del operador de la zona. Incluye accesorios para conexión y montaje.</v>
          </cell>
          <cell r="C488" t="str">
            <v>Un</v>
          </cell>
          <cell r="D488">
            <v>0</v>
          </cell>
          <cell r="E488">
            <v>0</v>
          </cell>
          <cell r="F488">
            <v>0</v>
          </cell>
          <cell r="G488">
            <v>0</v>
          </cell>
        </row>
        <row r="489">
          <cell r="A489" t="str">
            <v>12,75</v>
          </cell>
          <cell r="B489" t="str">
            <v>Suministro, transporte, conexión y montaje en poste de pararrayos de acuerdo a normas del operador de la zona. Incluye accesorios para conexión y montaje.</v>
          </cell>
          <cell r="C489" t="str">
            <v>Un</v>
          </cell>
          <cell r="D489">
            <v>0</v>
          </cell>
          <cell r="E489">
            <v>0</v>
          </cell>
          <cell r="F489">
            <v>0</v>
          </cell>
          <cell r="G489">
            <v>0</v>
          </cell>
        </row>
        <row r="490">
          <cell r="A490" t="str">
            <v>12,76</v>
          </cell>
          <cell r="B490" t="str">
            <v>Suministro, montaje y conexión de polo a tierra en poste. Incluye varilla, tubo metálico 3/4", cable desnudo No 6, cinta bandit y accesorios.</v>
          </cell>
          <cell r="C490" t="str">
            <v>Un</v>
          </cell>
          <cell r="D490">
            <v>0</v>
          </cell>
          <cell r="E490">
            <v>0</v>
          </cell>
          <cell r="F490">
            <v>0</v>
          </cell>
          <cell r="G490">
            <v>0</v>
          </cell>
        </row>
        <row r="491">
          <cell r="A491" t="str">
            <v>12,77</v>
          </cell>
          <cell r="B491" t="str">
            <v>Suministro y tendido de red para media tensión en tres hilos ACSR No 1/0. Incluye accesorios de amarre.</v>
          </cell>
          <cell r="C491" t="str">
            <v>Ml</v>
          </cell>
          <cell r="D491">
            <v>0</v>
          </cell>
          <cell r="E491">
            <v>0</v>
          </cell>
          <cell r="F491">
            <v>0</v>
          </cell>
          <cell r="G491">
            <v>0</v>
          </cell>
        </row>
        <row r="492">
          <cell r="A492" t="str">
            <v>12,78</v>
          </cell>
          <cell r="B492" t="str">
            <v>Suministro y tendido de red para media tensión en dos hilos ACSR No 1/0. Incluye accesorios de amarre.</v>
          </cell>
          <cell r="C492" t="str">
            <v>Ml</v>
          </cell>
          <cell r="D492">
            <v>0</v>
          </cell>
          <cell r="E492">
            <v>0</v>
          </cell>
          <cell r="F492">
            <v>0</v>
          </cell>
          <cell r="G492">
            <v>0</v>
          </cell>
        </row>
        <row r="493">
          <cell r="A493" t="str">
            <v>12,79</v>
          </cell>
          <cell r="B493" t="str">
            <v>Suministro y tendido de red para baja tensión en tres hilos ACSR No 2/0. Incluye accesorios de amarre.</v>
          </cell>
          <cell r="C493" t="str">
            <v>Ml</v>
          </cell>
          <cell r="D493">
            <v>0</v>
          </cell>
          <cell r="E493">
            <v>0</v>
          </cell>
          <cell r="F493">
            <v>0</v>
          </cell>
          <cell r="G493">
            <v>0</v>
          </cell>
        </row>
        <row r="494">
          <cell r="A494" t="str">
            <v>12,80</v>
          </cell>
          <cell r="B494" t="str">
            <v>Suministro y tendido de red para baja tensión en dos hilos ACSR No 2/0. Incluye accesorios de amarre.</v>
          </cell>
          <cell r="C494" t="str">
            <v>Ml</v>
          </cell>
          <cell r="D494">
            <v>0</v>
          </cell>
          <cell r="E494">
            <v>0</v>
          </cell>
          <cell r="F494">
            <v>0</v>
          </cell>
          <cell r="G494">
            <v>0</v>
          </cell>
        </row>
        <row r="495">
          <cell r="A495" t="str">
            <v>12,81</v>
          </cell>
          <cell r="B495" t="str">
            <v>Suministro, transporte, conexión y montaje de contador electrónico bifásico 100 amperios. Incluye caja homologada por el operador y accesorios.</v>
          </cell>
          <cell r="C495" t="str">
            <v>Ml</v>
          </cell>
          <cell r="D495">
            <v>0</v>
          </cell>
          <cell r="E495">
            <v>0</v>
          </cell>
          <cell r="F495">
            <v>0</v>
          </cell>
          <cell r="G495">
            <v>0</v>
          </cell>
        </row>
        <row r="496">
          <cell r="A496" t="str">
            <v>12,82</v>
          </cell>
          <cell r="B496" t="str">
            <v>Suministro, transporte, conexión y montaje de contador electrónico trifásico 100 amperios. Incluye caja homologada por el operador y accesorios.</v>
          </cell>
          <cell r="C496" t="str">
            <v>Ml</v>
          </cell>
          <cell r="D496">
            <v>0</v>
          </cell>
          <cell r="E496">
            <v>0</v>
          </cell>
          <cell r="F496">
            <v>0</v>
          </cell>
          <cell r="G496">
            <v>0</v>
          </cell>
        </row>
        <row r="497">
          <cell r="A497" t="str">
            <v>12,83</v>
          </cell>
          <cell r="B497" t="str">
            <v>Traslado de contador electrónico. Incluye caja homologada por el operador y accesorios.</v>
          </cell>
          <cell r="C497" t="str">
            <v>Un</v>
          </cell>
          <cell r="D497">
            <v>0</v>
          </cell>
          <cell r="E497">
            <v>0</v>
          </cell>
          <cell r="F497">
            <v>0</v>
          </cell>
          <cell r="G497">
            <v>0</v>
          </cell>
        </row>
        <row r="498">
          <cell r="A498" t="str">
            <v>12,84</v>
          </cell>
          <cell r="B498" t="str">
            <v>Trámites ante el operador del sevicio para aprobar y conectar el nuevo servicio o la ampliación de carga. Incluye costos por documentos para trámite.</v>
          </cell>
          <cell r="C498" t="str">
            <v>Gl</v>
          </cell>
          <cell r="D498">
            <v>0</v>
          </cell>
          <cell r="E498">
            <v>0</v>
          </cell>
          <cell r="F498">
            <v>0</v>
          </cell>
          <cell r="G498">
            <v>0</v>
          </cell>
        </row>
        <row r="499">
          <cell r="A499" t="str">
            <v>12,85</v>
          </cell>
          <cell r="B499" t="str">
            <v>Traslado de poste en concreto. Incluye ahoyada, hincada y plomada.</v>
          </cell>
          <cell r="C499" t="str">
            <v>Gl</v>
          </cell>
          <cell r="D499">
            <v>0</v>
          </cell>
          <cell r="E499">
            <v>0</v>
          </cell>
          <cell r="F499">
            <v>0</v>
          </cell>
          <cell r="G499">
            <v>0</v>
          </cell>
        </row>
        <row r="500">
          <cell r="A500" t="str">
            <v>12,86</v>
          </cell>
          <cell r="B500" t="str">
            <v>Traslado de red de baja tensión existente. Incluye herrajes y accesorios de amarre.</v>
          </cell>
          <cell r="C500" t="str">
            <v>Ml</v>
          </cell>
          <cell r="D500">
            <v>0</v>
          </cell>
          <cell r="E500">
            <v>0</v>
          </cell>
          <cell r="F500">
            <v>0</v>
          </cell>
          <cell r="G500">
            <v>0</v>
          </cell>
        </row>
        <row r="501">
          <cell r="A501" t="str">
            <v>12,87</v>
          </cell>
          <cell r="B501" t="str">
            <v>Retiro de instalaciones para demolición.</v>
          </cell>
          <cell r="C501" t="str">
            <v>Gl</v>
          </cell>
          <cell r="D501">
            <v>0</v>
          </cell>
          <cell r="E501">
            <v>0</v>
          </cell>
          <cell r="F501">
            <v>0</v>
          </cell>
          <cell r="G501">
            <v>0</v>
          </cell>
        </row>
        <row r="502">
          <cell r="A502" t="str">
            <v>12,88</v>
          </cell>
          <cell r="B502" t="str">
            <v>Suministro y tendido de acometida subterránea en conductores de cobre 3No2+1No6T. Incluye conexión en tableros.</v>
          </cell>
          <cell r="C502" t="str">
            <v>ML</v>
          </cell>
          <cell r="D502">
            <v>0</v>
          </cell>
          <cell r="E502">
            <v>0</v>
          </cell>
          <cell r="F502">
            <v>0</v>
          </cell>
          <cell r="G502">
            <v>0</v>
          </cell>
        </row>
        <row r="503">
          <cell r="A503" t="str">
            <v>12,89</v>
          </cell>
          <cell r="B503" t="str">
            <v>Suministro, transporte, ahoyada, hincada y plomada de poste de concreto de 8 metros para alumbrado público.</v>
          </cell>
          <cell r="C503" t="str">
            <v>UN</v>
          </cell>
          <cell r="D503">
            <v>0</v>
          </cell>
          <cell r="E503">
            <v>0</v>
          </cell>
          <cell r="F503">
            <v>0</v>
          </cell>
          <cell r="G503">
            <v>0</v>
          </cell>
        </row>
        <row r="504">
          <cell r="A504" t="str">
            <v>12,90</v>
          </cell>
          <cell r="B504" t="str">
            <v>Suministro, montaje y conexión en poste de lámpara de sodio 70W 208V. Incluye accesorios para derivación - empalmes en resina y cable encauchetado 3x14 - de salida, brazo y fotocelda.</v>
          </cell>
          <cell r="C504" t="str">
            <v>UN</v>
          </cell>
          <cell r="D504">
            <v>0</v>
          </cell>
          <cell r="E504">
            <v>0</v>
          </cell>
          <cell r="F504">
            <v>0</v>
          </cell>
          <cell r="G504">
            <v>0</v>
          </cell>
        </row>
        <row r="505">
          <cell r="A505" t="str">
            <v>12,91</v>
          </cell>
          <cell r="B505" t="str">
            <v>Salida para equipo de bombeo en tubo conduit de 3/4" y conductores de cobre 3No10+1No12 desnudo. Incluye caja de tres circuitos, automátio enchufable de 3x30 y accesorios para completar la salida.</v>
          </cell>
          <cell r="C505" t="str">
            <v>UN</v>
          </cell>
          <cell r="D505">
            <v>0</v>
          </cell>
          <cell r="E505">
            <v>0</v>
          </cell>
          <cell r="F505">
            <v>0</v>
          </cell>
          <cell r="G505">
            <v>0</v>
          </cell>
        </row>
        <row r="506">
          <cell r="A506" t="str">
            <v>12,92</v>
          </cell>
          <cell r="B506" t="str">
            <v>Salida para flotador en tubo conduit PVC de 1/2" vacio.</v>
          </cell>
          <cell r="C506" t="str">
            <v>UN</v>
          </cell>
          <cell r="D506">
            <v>0</v>
          </cell>
          <cell r="E506">
            <v>0</v>
          </cell>
          <cell r="F506">
            <v>0</v>
          </cell>
          <cell r="G506">
            <v>0</v>
          </cell>
        </row>
        <row r="507">
          <cell r="A507" t="str">
            <v>12,93</v>
          </cell>
          <cell r="B507" t="str">
            <v>Suministro y tendido de acometida en conductores de cobre 3 No 4 + 1No8T.  Incluye conexión a Tableros</v>
          </cell>
          <cell r="C507" t="str">
            <v>ML</v>
          </cell>
          <cell r="D507">
            <v>0</v>
          </cell>
          <cell r="E507">
            <v>0</v>
          </cell>
          <cell r="F507">
            <v>0</v>
          </cell>
          <cell r="G507">
            <v>0</v>
          </cell>
        </row>
        <row r="508">
          <cell r="A508" t="str">
            <v>12,94</v>
          </cell>
          <cell r="B508" t="str">
            <v>Suministro y tendido de acometida aérea en conductores de cobre 4No2+1No6t. Incluye conexión en tableros.</v>
          </cell>
          <cell r="C508" t="str">
            <v>ML</v>
          </cell>
          <cell r="D508">
            <v>0</v>
          </cell>
          <cell r="E508">
            <v>0</v>
          </cell>
          <cell r="F508">
            <v>0</v>
          </cell>
          <cell r="G508">
            <v>0</v>
          </cell>
        </row>
        <row r="509">
          <cell r="A509">
            <v>0</v>
          </cell>
          <cell r="B509">
            <v>0</v>
          </cell>
          <cell r="C509">
            <v>0</v>
          </cell>
          <cell r="D509">
            <v>0</v>
          </cell>
          <cell r="E509">
            <v>0</v>
          </cell>
          <cell r="F509">
            <v>0</v>
          </cell>
          <cell r="G509">
            <v>0</v>
          </cell>
        </row>
        <row r="510">
          <cell r="A510">
            <v>13</v>
          </cell>
          <cell r="B510" t="str">
            <v>CUBIERTAS E IMPERMEABILIZACIONES</v>
          </cell>
          <cell r="C510">
            <v>0</v>
          </cell>
          <cell r="D510">
            <v>0</v>
          </cell>
          <cell r="E510">
            <v>0</v>
          </cell>
          <cell r="F510">
            <v>0</v>
          </cell>
          <cell r="G510">
            <v>0</v>
          </cell>
        </row>
        <row r="511">
          <cell r="A511" t="str">
            <v>11.1</v>
          </cell>
          <cell r="B511" t="str">
            <v>IMPERMEABILIZACIONES Y AISLAMIENTOS</v>
          </cell>
          <cell r="C511">
            <v>0</v>
          </cell>
          <cell r="D511">
            <v>0</v>
          </cell>
          <cell r="E511">
            <v>0</v>
          </cell>
          <cell r="F511">
            <v>0</v>
          </cell>
          <cell r="G511">
            <v>0</v>
          </cell>
        </row>
        <row r="512">
          <cell r="A512" t="str">
            <v>11.1.1</v>
          </cell>
          <cell r="B512" t="str">
            <v>AFINADO EN MORTERO DE PENDIENTE</v>
          </cell>
          <cell r="C512" t="str">
            <v>M2</v>
          </cell>
          <cell r="D512">
            <v>0</v>
          </cell>
          <cell r="E512">
            <v>20350.28</v>
          </cell>
          <cell r="F512">
            <v>0</v>
          </cell>
          <cell r="G512">
            <v>0</v>
          </cell>
        </row>
        <row r="513">
          <cell r="A513" t="str">
            <v>11.1.2</v>
          </cell>
          <cell r="B513" t="str">
            <v>MEDIA CAÑA EN MORTERO DE PENDIENTE</v>
          </cell>
          <cell r="C513" t="str">
            <v>ML</v>
          </cell>
          <cell r="D513">
            <v>0</v>
          </cell>
          <cell r="E513">
            <v>14137.170000000002</v>
          </cell>
          <cell r="F513">
            <v>0</v>
          </cell>
          <cell r="G513">
            <v>0</v>
          </cell>
        </row>
        <row r="514">
          <cell r="A514" t="str">
            <v>11.1.3</v>
          </cell>
          <cell r="B514" t="str">
            <v>AFINADO VIGAS CANALES EN MORTERO (Incluye media caña)</v>
          </cell>
          <cell r="C514" t="str">
            <v>M2</v>
          </cell>
          <cell r="D514">
            <v>0</v>
          </cell>
          <cell r="E514">
            <v>29318.910000000003</v>
          </cell>
          <cell r="F514">
            <v>0</v>
          </cell>
          <cell r="G514">
            <v>0</v>
          </cell>
        </row>
        <row r="515">
          <cell r="A515" t="str">
            <v>11.1.4</v>
          </cell>
          <cell r="B515" t="str">
            <v>MANTO ASFÁLTICO CON FOIL DE ALUMINIO</v>
          </cell>
          <cell r="C515" t="str">
            <v>M2</v>
          </cell>
          <cell r="D515">
            <v>0</v>
          </cell>
          <cell r="E515">
            <v>31911.559999999998</v>
          </cell>
          <cell r="F515">
            <v>0</v>
          </cell>
          <cell r="G515">
            <v>0</v>
          </cell>
        </row>
        <row r="516">
          <cell r="A516" t="str">
            <v>11.1.5</v>
          </cell>
          <cell r="B516" t="str">
            <v>MANTO ASFÁLTICO DE POLIETILENO</v>
          </cell>
          <cell r="C516" t="str">
            <v>M2</v>
          </cell>
          <cell r="D516">
            <v>0</v>
          </cell>
          <cell r="E516">
            <v>0</v>
          </cell>
          <cell r="F516">
            <v>0</v>
          </cell>
          <cell r="G516">
            <v>0</v>
          </cell>
        </row>
        <row r="517">
          <cell r="A517" t="str">
            <v>11.1.6</v>
          </cell>
          <cell r="B517" t="str">
            <v>IMPERMEABILIACIÓN CON ASPERSOR</v>
          </cell>
          <cell r="C517" t="str">
            <v>M2</v>
          </cell>
          <cell r="D517">
            <v>0</v>
          </cell>
          <cell r="E517">
            <v>0</v>
          </cell>
          <cell r="F517">
            <v>0</v>
          </cell>
          <cell r="G517">
            <v>0</v>
          </cell>
        </row>
        <row r="518">
          <cell r="A518" t="str">
            <v>13.1</v>
          </cell>
          <cell r="B518" t="str">
            <v xml:space="preserve">CUBIERTAS  </v>
          </cell>
          <cell r="C518">
            <v>0</v>
          </cell>
          <cell r="D518">
            <v>0</v>
          </cell>
          <cell r="E518">
            <v>0</v>
          </cell>
          <cell r="F518">
            <v>0</v>
          </cell>
          <cell r="G518">
            <v>0</v>
          </cell>
        </row>
        <row r="519">
          <cell r="A519" t="str">
            <v>11.2.1</v>
          </cell>
          <cell r="B519" t="str">
            <v>CUBIERTAS METALICAS</v>
          </cell>
          <cell r="C519">
            <v>0</v>
          </cell>
          <cell r="D519">
            <v>0</v>
          </cell>
          <cell r="E519">
            <v>0</v>
          </cell>
          <cell r="F519">
            <v>0</v>
          </cell>
          <cell r="G519">
            <v>0</v>
          </cell>
        </row>
        <row r="520">
          <cell r="A520" t="str">
            <v>11.2.1.1</v>
          </cell>
          <cell r="B520" t="str">
            <v>Cubierta luxalon tipo sandwich</v>
          </cell>
          <cell r="C520" t="str">
            <v>M2</v>
          </cell>
          <cell r="D520">
            <v>0</v>
          </cell>
          <cell r="E520">
            <v>0</v>
          </cell>
          <cell r="F520">
            <v>0</v>
          </cell>
          <cell r="G520">
            <v>0</v>
          </cell>
        </row>
        <row r="521">
          <cell r="A521" t="str">
            <v>11.2.1.2</v>
          </cell>
          <cell r="B521" t="str">
            <v>Teja aluminio doble grafada</v>
          </cell>
          <cell r="C521" t="str">
            <v>M2</v>
          </cell>
          <cell r="D521">
            <v>0</v>
          </cell>
          <cell r="E521">
            <v>0</v>
          </cell>
          <cell r="F521">
            <v>0</v>
          </cell>
          <cell r="G521">
            <v>0</v>
          </cell>
        </row>
        <row r="522">
          <cell r="A522" t="str">
            <v>11.2.1.3</v>
          </cell>
          <cell r="B522" t="str">
            <v>Teja acesco tipo sandwich</v>
          </cell>
          <cell r="C522" t="str">
            <v>M2</v>
          </cell>
          <cell r="D522">
            <v>0</v>
          </cell>
          <cell r="E522">
            <v>0</v>
          </cell>
          <cell r="F522">
            <v>0</v>
          </cell>
          <cell r="G522">
            <v>0</v>
          </cell>
        </row>
        <row r="523">
          <cell r="A523" t="str">
            <v>11.2.1.4</v>
          </cell>
          <cell r="B523" t="str">
            <v>otras</v>
          </cell>
          <cell r="C523">
            <v>0</v>
          </cell>
          <cell r="D523">
            <v>0</v>
          </cell>
          <cell r="E523">
            <v>0</v>
          </cell>
          <cell r="F523">
            <v>0</v>
          </cell>
          <cell r="G523">
            <v>0</v>
          </cell>
        </row>
        <row r="524">
          <cell r="A524" t="str">
            <v>13.1.1</v>
          </cell>
          <cell r="B524" t="str">
            <v>CUBIERTA TERMO ACUSTICA TIPO CINDU O SIMILAR</v>
          </cell>
          <cell r="C524" t="str">
            <v>M2</v>
          </cell>
          <cell r="D524">
            <v>0</v>
          </cell>
          <cell r="E524">
            <v>0</v>
          </cell>
          <cell r="F524">
            <v>0</v>
          </cell>
          <cell r="G524">
            <v>0</v>
          </cell>
        </row>
        <row r="525">
          <cell r="A525" t="str">
            <v>13.1.2</v>
          </cell>
          <cell r="B525">
            <v>0</v>
          </cell>
          <cell r="C525">
            <v>0</v>
          </cell>
          <cell r="D525">
            <v>0</v>
          </cell>
          <cell r="E525">
            <v>0</v>
          </cell>
          <cell r="F525">
            <v>0</v>
          </cell>
          <cell r="G525">
            <v>0</v>
          </cell>
        </row>
        <row r="526">
          <cell r="A526" t="str">
            <v>13.1.3</v>
          </cell>
          <cell r="B526" t="str">
            <v>CUBIERTA TERMO ACUSTICA TIPO AJOVER O SIMILAR</v>
          </cell>
          <cell r="C526" t="str">
            <v>M2</v>
          </cell>
          <cell r="D526">
            <v>0</v>
          </cell>
          <cell r="E526">
            <v>0</v>
          </cell>
          <cell r="F526">
            <v>0</v>
          </cell>
          <cell r="G526">
            <v>0</v>
          </cell>
        </row>
        <row r="527">
          <cell r="A527" t="str">
            <v>13.1.4</v>
          </cell>
          <cell r="B527">
            <v>0</v>
          </cell>
          <cell r="C527">
            <v>0</v>
          </cell>
          <cell r="D527">
            <v>0</v>
          </cell>
          <cell r="E527">
            <v>0</v>
          </cell>
          <cell r="F527">
            <v>0</v>
          </cell>
          <cell r="G527">
            <v>0</v>
          </cell>
        </row>
        <row r="528">
          <cell r="A528" t="str">
            <v>13.1.5</v>
          </cell>
          <cell r="B528">
            <v>0</v>
          </cell>
          <cell r="C528">
            <v>0</v>
          </cell>
          <cell r="D528">
            <v>0</v>
          </cell>
          <cell r="E528">
            <v>0</v>
          </cell>
          <cell r="F528">
            <v>0</v>
          </cell>
          <cell r="G528">
            <v>0</v>
          </cell>
        </row>
        <row r="529">
          <cell r="A529" t="str">
            <v>13.1.6</v>
          </cell>
          <cell r="B529">
            <v>0</v>
          </cell>
          <cell r="C529">
            <v>0</v>
          </cell>
          <cell r="D529">
            <v>0</v>
          </cell>
          <cell r="E529">
            <v>0</v>
          </cell>
          <cell r="F529">
            <v>0</v>
          </cell>
          <cell r="G529">
            <v>0</v>
          </cell>
        </row>
        <row r="530">
          <cell r="A530" t="str">
            <v>13.1.7</v>
          </cell>
          <cell r="B530">
            <v>0</v>
          </cell>
          <cell r="C530">
            <v>0</v>
          </cell>
          <cell r="D530">
            <v>0</v>
          </cell>
          <cell r="E530">
            <v>0</v>
          </cell>
          <cell r="F530">
            <v>0</v>
          </cell>
          <cell r="G530">
            <v>0</v>
          </cell>
        </row>
        <row r="531">
          <cell r="A531" t="str">
            <v>13.1.8</v>
          </cell>
          <cell r="B531">
            <v>0</v>
          </cell>
          <cell r="C531">
            <v>0</v>
          </cell>
          <cell r="D531">
            <v>0</v>
          </cell>
          <cell r="E531">
            <v>0</v>
          </cell>
          <cell r="F531">
            <v>0</v>
          </cell>
          <cell r="G531">
            <v>0</v>
          </cell>
        </row>
        <row r="532">
          <cell r="A532" t="str">
            <v>13.1.9</v>
          </cell>
          <cell r="B532">
            <v>0</v>
          </cell>
          <cell r="C532">
            <v>0</v>
          </cell>
          <cell r="D532">
            <v>0</v>
          </cell>
          <cell r="E532">
            <v>0</v>
          </cell>
          <cell r="F532">
            <v>0</v>
          </cell>
          <cell r="G532">
            <v>0</v>
          </cell>
        </row>
        <row r="533">
          <cell r="A533" t="str">
            <v>13.1.10</v>
          </cell>
          <cell r="B533">
            <v>0</v>
          </cell>
          <cell r="C533">
            <v>0</v>
          </cell>
          <cell r="D533">
            <v>0</v>
          </cell>
          <cell r="E533">
            <v>0</v>
          </cell>
          <cell r="F533">
            <v>0</v>
          </cell>
          <cell r="G533">
            <v>0</v>
          </cell>
        </row>
        <row r="534">
          <cell r="A534" t="str">
            <v>13.1.11</v>
          </cell>
          <cell r="B534">
            <v>0</v>
          </cell>
          <cell r="C534">
            <v>0</v>
          </cell>
          <cell r="D534">
            <v>0</v>
          </cell>
          <cell r="E534">
            <v>0</v>
          </cell>
          <cell r="F534">
            <v>0</v>
          </cell>
          <cell r="G534">
            <v>0</v>
          </cell>
        </row>
        <row r="535">
          <cell r="A535" t="str">
            <v>13.1.12</v>
          </cell>
          <cell r="B535" t="str">
            <v>SUMINISTRO E INSTALACION DE POLICARBONATO ALVEOLAR EN LAMINA CURVA TIPO INACRIL O SIMILAR</v>
          </cell>
          <cell r="C535" t="str">
            <v>M2</v>
          </cell>
          <cell r="D535">
            <v>0</v>
          </cell>
          <cell r="E535">
            <v>0</v>
          </cell>
          <cell r="F535">
            <v>0</v>
          </cell>
          <cell r="G535">
            <v>0</v>
          </cell>
        </row>
        <row r="536">
          <cell r="A536" t="str">
            <v>13.2</v>
          </cell>
          <cell r="B536" t="str">
            <v>ACCESORIOS Y OTROS</v>
          </cell>
          <cell r="C536">
            <v>0</v>
          </cell>
          <cell r="D536">
            <v>0</v>
          </cell>
          <cell r="E536">
            <v>0</v>
          </cell>
          <cell r="F536">
            <v>0</v>
          </cell>
          <cell r="G536">
            <v>0</v>
          </cell>
        </row>
        <row r="537">
          <cell r="A537" t="str">
            <v>13.2.1</v>
          </cell>
          <cell r="B537" t="str">
            <v>CANAL EN LAMINA GALVANIZADA Cal.22</v>
          </cell>
          <cell r="C537" t="str">
            <v>ML</v>
          </cell>
          <cell r="D537">
            <v>0</v>
          </cell>
          <cell r="E537">
            <v>0</v>
          </cell>
          <cell r="F537">
            <v>0</v>
          </cell>
          <cell r="G537">
            <v>0</v>
          </cell>
        </row>
        <row r="538">
          <cell r="A538">
            <v>0</v>
          </cell>
          <cell r="B538" t="str">
            <v>CANAL EN LAMINA GALVANIZADA Cal.20 b=0,30 h=0,43 m</v>
          </cell>
          <cell r="C538" t="str">
            <v>ML</v>
          </cell>
          <cell r="D538">
            <v>0</v>
          </cell>
          <cell r="E538">
            <v>0</v>
          </cell>
          <cell r="F538">
            <v>0</v>
          </cell>
          <cell r="G538">
            <v>0</v>
          </cell>
        </row>
        <row r="539">
          <cell r="A539">
            <v>0</v>
          </cell>
          <cell r="B539" t="str">
            <v>CANAL EN LAMINA GALVANIZADA Cal.20 b=0,8 h=0,60 m</v>
          </cell>
          <cell r="C539" t="str">
            <v>ML</v>
          </cell>
          <cell r="D539">
            <v>65.8</v>
          </cell>
          <cell r="E539">
            <v>0</v>
          </cell>
          <cell r="F539">
            <v>0</v>
          </cell>
          <cell r="G539">
            <v>0</v>
          </cell>
        </row>
        <row r="540">
          <cell r="A540" t="str">
            <v>13.2.2</v>
          </cell>
          <cell r="B540" t="str">
            <v>FLANCHES EN LAMINA GALVANIZADA CaL.22</v>
          </cell>
          <cell r="C540" t="str">
            <v>ML</v>
          </cell>
          <cell r="D540">
            <v>0</v>
          </cell>
          <cell r="E540">
            <v>0</v>
          </cell>
          <cell r="F540">
            <v>0</v>
          </cell>
          <cell r="G540">
            <v>0</v>
          </cell>
        </row>
        <row r="541">
          <cell r="A541" t="str">
            <v>13.2.3</v>
          </cell>
          <cell r="B541" t="str">
            <v>CANAL PVC TIPO AMAZONA O SIMILAR</v>
          </cell>
          <cell r="C541" t="str">
            <v>ML</v>
          </cell>
          <cell r="D541">
            <v>0</v>
          </cell>
          <cell r="E541">
            <v>0</v>
          </cell>
          <cell r="F541">
            <v>0</v>
          </cell>
          <cell r="G541">
            <v>0</v>
          </cell>
        </row>
        <row r="542">
          <cell r="A542" t="str">
            <v>13.2.4</v>
          </cell>
          <cell r="B542" t="str">
            <v>PENDIENTADO SOBRE PLACAS CIRCULACION DE ACUERDO A LA INDICACIONES DE LOS PLANOS, CON MORTERO 1:3 IMPERMEABILIZANTE INTEGRAL</v>
          </cell>
          <cell r="C542" t="str">
            <v>M2</v>
          </cell>
          <cell r="D542">
            <v>0</v>
          </cell>
          <cell r="E542">
            <v>0</v>
          </cell>
          <cell r="F542">
            <v>0</v>
          </cell>
          <cell r="G542">
            <v>0</v>
          </cell>
        </row>
        <row r="543">
          <cell r="A543">
            <v>0</v>
          </cell>
          <cell r="B543">
            <v>0</v>
          </cell>
          <cell r="C543">
            <v>0</v>
          </cell>
          <cell r="D543">
            <v>0</v>
          </cell>
          <cell r="E543">
            <v>0</v>
          </cell>
          <cell r="F543">
            <v>0</v>
          </cell>
          <cell r="G543">
            <v>0</v>
          </cell>
        </row>
        <row r="544">
          <cell r="A544">
            <v>14</v>
          </cell>
          <cell r="B544" t="str">
            <v>CARPINTERIA METALICA Y MADERA</v>
          </cell>
          <cell r="C544">
            <v>0</v>
          </cell>
          <cell r="D544">
            <v>0</v>
          </cell>
          <cell r="E544">
            <v>0</v>
          </cell>
          <cell r="F544">
            <v>0</v>
          </cell>
          <cell r="G544">
            <v>0</v>
          </cell>
        </row>
        <row r="545">
          <cell r="A545" t="str">
            <v>12.1</v>
          </cell>
          <cell r="B545" t="str">
            <v>CARPINTERIA EN ALUMINIO</v>
          </cell>
          <cell r="C545">
            <v>0</v>
          </cell>
          <cell r="D545">
            <v>0</v>
          </cell>
          <cell r="E545">
            <v>0</v>
          </cell>
          <cell r="F545">
            <v>0</v>
          </cell>
          <cell r="G545">
            <v>0</v>
          </cell>
        </row>
        <row r="546">
          <cell r="A546" t="str">
            <v>12.1.1</v>
          </cell>
          <cell r="B546" t="str">
            <v xml:space="preserve">VENTANAS EN ALUMINIO </v>
          </cell>
          <cell r="C546" t="str">
            <v>M2</v>
          </cell>
          <cell r="D546">
            <v>0</v>
          </cell>
          <cell r="E546">
            <v>149801.47</v>
          </cell>
          <cell r="F546">
            <v>0</v>
          </cell>
          <cell r="G546">
            <v>0</v>
          </cell>
        </row>
        <row r="547">
          <cell r="A547" t="str">
            <v>12.1.2</v>
          </cell>
          <cell r="B547" t="str">
            <v xml:space="preserve">VENTANAS EN ALUMINO CON REJA - SIN VIDRIO </v>
          </cell>
          <cell r="C547" t="str">
            <v>M2</v>
          </cell>
          <cell r="D547">
            <v>0</v>
          </cell>
          <cell r="E547">
            <v>115469.27</v>
          </cell>
          <cell r="F547">
            <v>0</v>
          </cell>
          <cell r="G547">
            <v>0</v>
          </cell>
        </row>
        <row r="548">
          <cell r="A548" t="str">
            <v>12.1.3</v>
          </cell>
          <cell r="B548" t="str">
            <v xml:space="preserve">PUERTAS EN ALUMINIO SENCILLAS  </v>
          </cell>
          <cell r="C548" t="str">
            <v>M2</v>
          </cell>
          <cell r="D548">
            <v>0</v>
          </cell>
          <cell r="E548">
            <v>152019.78999999998</v>
          </cell>
          <cell r="F548">
            <v>0</v>
          </cell>
          <cell r="G548">
            <v>0</v>
          </cell>
        </row>
        <row r="549">
          <cell r="A549" t="str">
            <v>12.1.4</v>
          </cell>
          <cell r="B549" t="str">
            <v>PUERTA EN ALUMINIO DOBLE VENTANA CON REJA</v>
          </cell>
          <cell r="C549" t="str">
            <v>M2</v>
          </cell>
          <cell r="D549">
            <v>0</v>
          </cell>
          <cell r="E549">
            <v>154681.98000000001</v>
          </cell>
          <cell r="F549">
            <v>0</v>
          </cell>
          <cell r="G549">
            <v>0</v>
          </cell>
        </row>
        <row r="550">
          <cell r="A550" t="str">
            <v>12.1.5</v>
          </cell>
          <cell r="B550" t="str">
            <v>PUERTAS EN ALUMINIO DOBLE VENTANA</v>
          </cell>
          <cell r="C550" t="str">
            <v>M2</v>
          </cell>
          <cell r="D550">
            <v>0</v>
          </cell>
          <cell r="E550">
            <v>99289.76</v>
          </cell>
          <cell r="F550">
            <v>0</v>
          </cell>
          <cell r="G550">
            <v>0</v>
          </cell>
        </row>
        <row r="551">
          <cell r="A551" t="str">
            <v>12.1.6</v>
          </cell>
          <cell r="B551" t="str">
            <v>PUERTAS PARA BAÑOS</v>
          </cell>
          <cell r="C551" t="str">
            <v>UN</v>
          </cell>
          <cell r="D551">
            <v>0</v>
          </cell>
          <cell r="E551">
            <v>110181</v>
          </cell>
          <cell r="F551">
            <v>0</v>
          </cell>
          <cell r="G551">
            <v>0</v>
          </cell>
        </row>
        <row r="552">
          <cell r="A552" t="str">
            <v>12.1.7</v>
          </cell>
          <cell r="B552" t="str">
            <v>PERGOLAS EN ALUMINIO</v>
          </cell>
          <cell r="C552" t="str">
            <v>ML</v>
          </cell>
          <cell r="D552">
            <v>0</v>
          </cell>
          <cell r="E552">
            <v>20636.280000000002</v>
          </cell>
          <cell r="F552">
            <v>0</v>
          </cell>
          <cell r="G552">
            <v>0</v>
          </cell>
        </row>
        <row r="553">
          <cell r="A553" t="str">
            <v>12.1.8</v>
          </cell>
          <cell r="B553" t="str">
            <v>PUERTAS BAÑO PARA DISCAPACITADOS</v>
          </cell>
          <cell r="C553" t="str">
            <v>M2</v>
          </cell>
          <cell r="D553">
            <v>0</v>
          </cell>
          <cell r="E553">
            <v>134583.88</v>
          </cell>
          <cell r="F553">
            <v>0</v>
          </cell>
          <cell r="G553">
            <v>0</v>
          </cell>
        </row>
        <row r="554">
          <cell r="A554" t="str">
            <v>12.1.9</v>
          </cell>
          <cell r="B554" t="str">
            <v xml:space="preserve">BARANDA EN ALUMINIO </v>
          </cell>
          <cell r="C554" t="str">
            <v>ML</v>
          </cell>
          <cell r="D554">
            <v>0</v>
          </cell>
          <cell r="E554">
            <v>111453.95</v>
          </cell>
          <cell r="F554">
            <v>0</v>
          </cell>
          <cell r="G554">
            <v>0</v>
          </cell>
        </row>
        <row r="555">
          <cell r="A555" t="str">
            <v>14.1</v>
          </cell>
          <cell r="B555" t="str">
            <v>CARPINTERIA EN ALUMINIO</v>
          </cell>
          <cell r="C555">
            <v>0</v>
          </cell>
          <cell r="D555">
            <v>0</v>
          </cell>
          <cell r="E555">
            <v>0</v>
          </cell>
          <cell r="F555">
            <v>0</v>
          </cell>
          <cell r="G555">
            <v>0</v>
          </cell>
        </row>
        <row r="556">
          <cell r="A556" t="str">
            <v>14.1.1</v>
          </cell>
          <cell r="B556" t="str">
            <v>VENTANA EN ALUMINIO COLOR NATURAL, FIJA (incluye vidrio de 4mm)</v>
          </cell>
          <cell r="C556" t="str">
            <v>M2</v>
          </cell>
          <cell r="D556">
            <v>0</v>
          </cell>
          <cell r="E556">
            <v>0</v>
          </cell>
          <cell r="F556">
            <v>0</v>
          </cell>
          <cell r="G556">
            <v>0</v>
          </cell>
        </row>
        <row r="557">
          <cell r="A557" t="str">
            <v>14.1.2</v>
          </cell>
          <cell r="B557" t="str">
            <v>VENTANA EN ALUMINIO COLOR NATURAL, CORREDIZA (incluye vidrio de 4MM)</v>
          </cell>
          <cell r="C557" t="str">
            <v>M2</v>
          </cell>
          <cell r="D557">
            <v>0</v>
          </cell>
          <cell r="E557">
            <v>0</v>
          </cell>
          <cell r="F557">
            <v>0</v>
          </cell>
          <cell r="G557">
            <v>0</v>
          </cell>
        </row>
        <row r="558">
          <cell r="A558" t="str">
            <v>14.1.3</v>
          </cell>
          <cell r="B558" t="str">
            <v>VENTANA EN ALUMINIO COLOR NATURAL, TIPO PERSIANA</v>
          </cell>
          <cell r="C558" t="str">
            <v>M2</v>
          </cell>
          <cell r="D558">
            <v>0</v>
          </cell>
          <cell r="E558">
            <v>0</v>
          </cell>
          <cell r="F558">
            <v>0</v>
          </cell>
          <cell r="G558">
            <v>0</v>
          </cell>
        </row>
        <row r="559">
          <cell r="A559" t="str">
            <v>14.1.4</v>
          </cell>
          <cell r="B559" t="str">
            <v xml:space="preserve">PUERTA EN ALUMINIO </v>
          </cell>
          <cell r="C559" t="str">
            <v>UN</v>
          </cell>
          <cell r="D559">
            <v>0</v>
          </cell>
          <cell r="E559">
            <v>0</v>
          </cell>
          <cell r="F559">
            <v>0</v>
          </cell>
          <cell r="G559">
            <v>0</v>
          </cell>
        </row>
        <row r="560">
          <cell r="A560" t="str">
            <v>14.2</v>
          </cell>
          <cell r="B560" t="str">
            <v>CARPINTERIA EN LAMINA Y ACERO INOXIDABLE</v>
          </cell>
          <cell r="C560">
            <v>0</v>
          </cell>
          <cell r="D560">
            <v>0</v>
          </cell>
          <cell r="E560">
            <v>0</v>
          </cell>
          <cell r="F560">
            <v>0</v>
          </cell>
          <cell r="G560">
            <v>0</v>
          </cell>
        </row>
        <row r="561">
          <cell r="A561" t="str">
            <v>14.2.1</v>
          </cell>
          <cell r="B561" t="str">
            <v xml:space="preserve">VENTANA CON MARCOS EN LAMINA COLD ROLLED Cal,18, FIJA (Incluye vidrio de 4mm) </v>
          </cell>
          <cell r="C561" t="str">
            <v>M2</v>
          </cell>
          <cell r="D561">
            <v>0</v>
          </cell>
          <cell r="E561">
            <v>0</v>
          </cell>
          <cell r="F561">
            <v>0</v>
          </cell>
          <cell r="G561">
            <v>0</v>
          </cell>
        </row>
        <row r="562">
          <cell r="A562" t="str">
            <v>14.2.2</v>
          </cell>
          <cell r="B562" t="str">
            <v xml:space="preserve">VENTANA CON MARCOS EN LAMINA COLD ROLLED Cal,18, CORREDIZA (Incluye vidrio de 4mm) </v>
          </cell>
          <cell r="C562" t="str">
            <v>M2</v>
          </cell>
          <cell r="D562">
            <v>0</v>
          </cell>
          <cell r="E562">
            <v>0</v>
          </cell>
          <cell r="F562">
            <v>0</v>
          </cell>
          <cell r="G562">
            <v>0</v>
          </cell>
        </row>
        <row r="563">
          <cell r="A563" t="str">
            <v>14.2.3</v>
          </cell>
          <cell r="B563" t="str">
            <v>VENTANA EL LAMINA COLD ROLLED Cal.18, TIPO PERSIANA</v>
          </cell>
          <cell r="C563" t="str">
            <v>M2</v>
          </cell>
          <cell r="D563">
            <v>0</v>
          </cell>
          <cell r="E563">
            <v>0</v>
          </cell>
          <cell r="F563">
            <v>0</v>
          </cell>
          <cell r="G563">
            <v>0</v>
          </cell>
        </row>
        <row r="564">
          <cell r="A564" t="str">
            <v>14.2.4</v>
          </cell>
          <cell r="B564" t="str">
            <v>PUERTA CON MARCO Y CUERPO ENTAMBORADO EN LAMINA COLD ROLLED Cal.18 (Incluye manijas y cerraduras)</v>
          </cell>
          <cell r="C564" t="str">
            <v>UN</v>
          </cell>
          <cell r="D564">
            <v>0</v>
          </cell>
          <cell r="E564">
            <v>0</v>
          </cell>
          <cell r="F564">
            <v>0</v>
          </cell>
          <cell r="G564">
            <v>0</v>
          </cell>
        </row>
        <row r="565">
          <cell r="A565" t="str">
            <v>14.2.5</v>
          </cell>
          <cell r="B565" t="str">
            <v>PUERTA CON MARCO Y CUERPO ENTAMBORADO EN LAMINA COLD ROLLED Cal.18. CON MIRILLA (Incluye vidrio de 4mm,  manijas y cerraduras)</v>
          </cell>
          <cell r="C565" t="str">
            <v>UN</v>
          </cell>
          <cell r="D565">
            <v>0</v>
          </cell>
          <cell r="E565">
            <v>0</v>
          </cell>
          <cell r="F565">
            <v>0</v>
          </cell>
          <cell r="G565">
            <v>0</v>
          </cell>
        </row>
        <row r="566">
          <cell r="A566" t="str">
            <v>14.2.6</v>
          </cell>
          <cell r="B566" t="str">
            <v>PUERTAVENTANA CON MARCO Y CUERPO ENTAMBORADO EN LAMINA COLD ROLLED Cal.18. CON MIRILLA (Incluye vidrio de 4mm,  manijas y cerraduras)</v>
          </cell>
          <cell r="C566" t="str">
            <v>UN</v>
          </cell>
          <cell r="D566">
            <v>0</v>
          </cell>
          <cell r="E566">
            <v>0</v>
          </cell>
          <cell r="F566">
            <v>0</v>
          </cell>
          <cell r="G566">
            <v>0</v>
          </cell>
        </row>
        <row r="567">
          <cell r="A567" t="str">
            <v>14.3</v>
          </cell>
          <cell r="B567" t="str">
            <v>CARPINTERIA EN MADERA</v>
          </cell>
          <cell r="C567">
            <v>0</v>
          </cell>
          <cell r="D567">
            <v>0</v>
          </cell>
          <cell r="E567">
            <v>0</v>
          </cell>
          <cell r="F567">
            <v>0</v>
          </cell>
          <cell r="G567">
            <v>0</v>
          </cell>
        </row>
        <row r="568">
          <cell r="A568" t="str">
            <v>14.3.1</v>
          </cell>
          <cell r="B568" t="str">
            <v>PUERTA CON MARCO EN LAMINA COLD ROLLED Cal. 18, ENTAMBORADA EN HOJAS DE MADERA</v>
          </cell>
          <cell r="C568" t="str">
            <v>UN</v>
          </cell>
          <cell r="D568">
            <v>0</v>
          </cell>
          <cell r="E568">
            <v>0</v>
          </cell>
          <cell r="F568">
            <v>0</v>
          </cell>
          <cell r="G568">
            <v>0</v>
          </cell>
        </row>
        <row r="569">
          <cell r="A569" t="str">
            <v>14.4</v>
          </cell>
          <cell r="B569" t="str">
            <v>BARANDAS Y PASAMANOS</v>
          </cell>
          <cell r="C569">
            <v>0</v>
          </cell>
          <cell r="D569">
            <v>0</v>
          </cell>
          <cell r="E569">
            <v>0</v>
          </cell>
          <cell r="F569">
            <v>0</v>
          </cell>
          <cell r="G569">
            <v>0</v>
          </cell>
        </row>
        <row r="570">
          <cell r="A570" t="str">
            <v>14.4.1</v>
          </cell>
          <cell r="B570" t="str">
            <v>BARANDAS EN TUBO ESTRUCTURAL GALVANIZADO DE 2", TRAVESAÑOS EN TUBO CUADRADO DE 1" * 1". APOYOS EN PLATINA DE 2 * 1/4".</v>
          </cell>
          <cell r="C570" t="str">
            <v>ML</v>
          </cell>
          <cell r="D570">
            <v>0</v>
          </cell>
          <cell r="E570">
            <v>0</v>
          </cell>
          <cell r="F570">
            <v>0</v>
          </cell>
          <cell r="G570">
            <v>0</v>
          </cell>
        </row>
        <row r="571">
          <cell r="A571" t="str">
            <v>14.4.2</v>
          </cell>
          <cell r="B571" t="str">
            <v>PASAMANOS EN TUBO ESTRUCTURAL GALVANIZADO DE 2"</v>
          </cell>
          <cell r="C571" t="str">
            <v>ML</v>
          </cell>
          <cell r="D571">
            <v>0</v>
          </cell>
          <cell r="E571">
            <v>0</v>
          </cell>
          <cell r="F571">
            <v>0</v>
          </cell>
          <cell r="G571">
            <v>0</v>
          </cell>
        </row>
        <row r="572">
          <cell r="A572">
            <v>0</v>
          </cell>
          <cell r="B572">
            <v>0</v>
          </cell>
          <cell r="C572">
            <v>0</v>
          </cell>
          <cell r="D572">
            <v>0</v>
          </cell>
          <cell r="E572">
            <v>0</v>
          </cell>
          <cell r="F572">
            <v>0</v>
          </cell>
          <cell r="G572">
            <v>0</v>
          </cell>
        </row>
        <row r="573">
          <cell r="A573">
            <v>15</v>
          </cell>
          <cell r="B573" t="str">
            <v>ACCESORIOS BAÑOS</v>
          </cell>
          <cell r="C573">
            <v>0</v>
          </cell>
          <cell r="D573">
            <v>0</v>
          </cell>
          <cell r="E573">
            <v>0</v>
          </cell>
          <cell r="F573">
            <v>0</v>
          </cell>
          <cell r="G573">
            <v>0</v>
          </cell>
        </row>
        <row r="574">
          <cell r="A574" t="str">
            <v>15.1</v>
          </cell>
          <cell r="B574" t="str">
            <v>ACCESORIOS</v>
          </cell>
          <cell r="C574">
            <v>0</v>
          </cell>
          <cell r="D574">
            <v>0</v>
          </cell>
          <cell r="E574">
            <v>0</v>
          </cell>
          <cell r="F574">
            <v>0</v>
          </cell>
          <cell r="G574">
            <v>0</v>
          </cell>
        </row>
        <row r="575">
          <cell r="A575" t="str">
            <v>15.1.1</v>
          </cell>
          <cell r="B575" t="str">
            <v>POCETAS DE ASEO (Incluye enchape, win y válvula de pozuelo en bronce)</v>
          </cell>
          <cell r="C575" t="str">
            <v>UN</v>
          </cell>
          <cell r="D575">
            <v>0</v>
          </cell>
          <cell r="E575">
            <v>0</v>
          </cell>
          <cell r="F575">
            <v>0</v>
          </cell>
          <cell r="G575">
            <v>0</v>
          </cell>
        </row>
        <row r="576">
          <cell r="A576" t="str">
            <v>15.1.2</v>
          </cell>
          <cell r="B576" t="str">
            <v>JABONERAS DE SOBREPONER EN ACERO SATINADO</v>
          </cell>
          <cell r="C576" t="str">
            <v>UN</v>
          </cell>
          <cell r="D576">
            <v>0</v>
          </cell>
          <cell r="E576">
            <v>0</v>
          </cell>
          <cell r="F576">
            <v>0</v>
          </cell>
          <cell r="G576">
            <v>0</v>
          </cell>
        </row>
        <row r="577">
          <cell r="A577" t="str">
            <v>15.1.3</v>
          </cell>
          <cell r="B577" t="str">
            <v>TAPARREGISTRO ACERO INOXIDABLE CON CERRADURA</v>
          </cell>
          <cell r="C577" t="str">
            <v>UN</v>
          </cell>
          <cell r="D577">
            <v>0</v>
          </cell>
          <cell r="E577">
            <v>0</v>
          </cell>
          <cell r="F577">
            <v>0</v>
          </cell>
          <cell r="G577">
            <v>0</v>
          </cell>
        </row>
        <row r="578">
          <cell r="A578" t="str">
            <v>15.1.4</v>
          </cell>
          <cell r="B578" t="str">
            <v>LLAVE TERMINAL DE 1/2 PLG</v>
          </cell>
          <cell r="C578" t="str">
            <v>UN</v>
          </cell>
          <cell r="D578">
            <v>0</v>
          </cell>
          <cell r="E578">
            <v>0</v>
          </cell>
          <cell r="F578">
            <v>0</v>
          </cell>
          <cell r="G578">
            <v>0</v>
          </cell>
        </row>
        <row r="579">
          <cell r="A579" t="str">
            <v>15.1.5</v>
          </cell>
          <cell r="B579" t="str">
            <v>INCRUSTACIONES</v>
          </cell>
          <cell r="C579" t="str">
            <v>UN</v>
          </cell>
          <cell r="D579">
            <v>0</v>
          </cell>
          <cell r="E579">
            <v>0</v>
          </cell>
          <cell r="F579">
            <v>0</v>
          </cell>
          <cell r="G579">
            <v>0</v>
          </cell>
        </row>
        <row r="580">
          <cell r="A580" t="str">
            <v>15.1.6</v>
          </cell>
          <cell r="B580" t="str">
            <v>BARRAS DE APOYO DISCAPACITADOS</v>
          </cell>
          <cell r="C580" t="str">
            <v>UN</v>
          </cell>
          <cell r="D580">
            <v>0</v>
          </cell>
          <cell r="E580">
            <v>0</v>
          </cell>
          <cell r="F580">
            <v>0</v>
          </cell>
          <cell r="G580">
            <v>0</v>
          </cell>
        </row>
        <row r="581">
          <cell r="A581" t="str">
            <v>15.2</v>
          </cell>
          <cell r="B581" t="str">
            <v>ESPEJOS</v>
          </cell>
          <cell r="C581">
            <v>0</v>
          </cell>
          <cell r="D581">
            <v>0</v>
          </cell>
          <cell r="E581">
            <v>0</v>
          </cell>
          <cell r="F581">
            <v>0</v>
          </cell>
          <cell r="G581">
            <v>0</v>
          </cell>
        </row>
        <row r="582">
          <cell r="A582" t="str">
            <v>15.2.1</v>
          </cell>
          <cell r="B582" t="str">
            <v>ESPEJO EN CRISTAL DE 4 mm, SIN BICELAR CON BORDE PULIDO FIJADO A LA PARED CON CINTA ESPUMOSA</v>
          </cell>
          <cell r="C582" t="str">
            <v>M2</v>
          </cell>
          <cell r="D582">
            <v>0</v>
          </cell>
          <cell r="E582">
            <v>0</v>
          </cell>
          <cell r="F582">
            <v>0</v>
          </cell>
          <cell r="G582">
            <v>0</v>
          </cell>
        </row>
        <row r="583">
          <cell r="A583" t="str">
            <v>15.2.2</v>
          </cell>
          <cell r="B583" t="str">
            <v>ESPEJO EN CRISTAL DE 4 mm, SIN BICELAR CON MARCO Y SOPORTES PARA COLGAR Y BRAZO DE INCLINACIÓN METALICA</v>
          </cell>
          <cell r="C583" t="str">
            <v>M2</v>
          </cell>
          <cell r="D583">
            <v>0</v>
          </cell>
          <cell r="E583">
            <v>0</v>
          </cell>
          <cell r="F583">
            <v>0</v>
          </cell>
          <cell r="G583">
            <v>0</v>
          </cell>
        </row>
        <row r="584">
          <cell r="A584">
            <v>0</v>
          </cell>
          <cell r="B584">
            <v>0</v>
          </cell>
          <cell r="C584">
            <v>0</v>
          </cell>
          <cell r="D584">
            <v>0</v>
          </cell>
          <cell r="E584">
            <v>0</v>
          </cell>
          <cell r="F584">
            <v>0</v>
          </cell>
          <cell r="G584">
            <v>0</v>
          </cell>
        </row>
        <row r="585">
          <cell r="A585">
            <v>16</v>
          </cell>
          <cell r="B585" t="str">
            <v>CIELOS RASOS Y DIVISIONES</v>
          </cell>
          <cell r="C585">
            <v>0</v>
          </cell>
          <cell r="D585">
            <v>0</v>
          </cell>
          <cell r="E585">
            <v>0</v>
          </cell>
          <cell r="F585">
            <v>0</v>
          </cell>
          <cell r="G585">
            <v>0</v>
          </cell>
        </row>
        <row r="586">
          <cell r="A586" t="str">
            <v>16.1</v>
          </cell>
          <cell r="B586" t="str">
            <v xml:space="preserve">CIELOS RASOS  </v>
          </cell>
          <cell r="C586">
            <v>0</v>
          </cell>
          <cell r="D586">
            <v>0</v>
          </cell>
          <cell r="E586">
            <v>0</v>
          </cell>
          <cell r="F586">
            <v>0</v>
          </cell>
          <cell r="G586">
            <v>0</v>
          </cell>
        </row>
        <row r="587">
          <cell r="A587" t="str">
            <v>16.1.1</v>
          </cell>
          <cell r="B587" t="str">
            <v>CIELOS RASOS EN SUPERCELL</v>
          </cell>
          <cell r="C587" t="str">
            <v>M2</v>
          </cell>
          <cell r="D587">
            <v>0</v>
          </cell>
          <cell r="E587">
            <v>0</v>
          </cell>
          <cell r="F587">
            <v>0</v>
          </cell>
          <cell r="G587">
            <v>0</v>
          </cell>
        </row>
        <row r="588">
          <cell r="A588" t="str">
            <v>16.1.2</v>
          </cell>
          <cell r="B588" t="str">
            <v>CIELOS RASOS EN DURACUSTIC DE 5/8"</v>
          </cell>
          <cell r="C588" t="str">
            <v>M2</v>
          </cell>
          <cell r="D588">
            <v>0</v>
          </cell>
          <cell r="E588">
            <v>0</v>
          </cell>
          <cell r="F588">
            <v>0</v>
          </cell>
          <cell r="G588">
            <v>0</v>
          </cell>
        </row>
        <row r="589">
          <cell r="A589" t="str">
            <v>16.1.3</v>
          </cell>
          <cell r="B589" t="str">
            <v>CIELOS RASOS EN DRY WALL</v>
          </cell>
          <cell r="C589" t="str">
            <v>M2</v>
          </cell>
          <cell r="D589">
            <v>0</v>
          </cell>
          <cell r="E589">
            <v>0</v>
          </cell>
          <cell r="F589">
            <v>0</v>
          </cell>
          <cell r="G589">
            <v>0</v>
          </cell>
        </row>
        <row r="590">
          <cell r="A590" t="str">
            <v>16.1.4</v>
          </cell>
          <cell r="B590" t="str">
            <v>CIELOS RASOS EN PLYCEM</v>
          </cell>
          <cell r="C590" t="str">
            <v>M2</v>
          </cell>
          <cell r="D590">
            <v>0</v>
          </cell>
          <cell r="E590">
            <v>0</v>
          </cell>
          <cell r="F590">
            <v>0</v>
          </cell>
          <cell r="G590">
            <v>0</v>
          </cell>
        </row>
        <row r="591">
          <cell r="A591" t="str">
            <v>16.2</v>
          </cell>
          <cell r="B591" t="str">
            <v>DIVISIONES Y OTROS</v>
          </cell>
          <cell r="C591">
            <v>0</v>
          </cell>
          <cell r="D591">
            <v>0</v>
          </cell>
          <cell r="E591">
            <v>0</v>
          </cell>
          <cell r="F591">
            <v>0</v>
          </cell>
          <cell r="G591">
            <v>0</v>
          </cell>
        </row>
        <row r="592">
          <cell r="A592" t="str">
            <v>16.2.1</v>
          </cell>
          <cell r="B592" t="str">
            <v>PUERTA PARA BAÑO EN VIDRIO TEMPLADO (Incluye, suministro, instalación y accesorios)</v>
          </cell>
          <cell r="C592" t="str">
            <v>UN</v>
          </cell>
          <cell r="D592">
            <v>0</v>
          </cell>
          <cell r="E592">
            <v>0</v>
          </cell>
          <cell r="F592">
            <v>0</v>
          </cell>
          <cell r="G592">
            <v>0</v>
          </cell>
        </row>
        <row r="593">
          <cell r="A593" t="str">
            <v>16.2.2</v>
          </cell>
          <cell r="B593" t="str">
            <v xml:space="preserve">PUERTA SISTEMA CONSTRUCTIVO EN PVC DE 0,95 X 1,60 M; INCLUYE MARCO METÁLICO. </v>
          </cell>
          <cell r="C593" t="str">
            <v>UN</v>
          </cell>
          <cell r="D593">
            <v>0</v>
          </cell>
          <cell r="E593">
            <v>0</v>
          </cell>
          <cell r="F593">
            <v>0</v>
          </cell>
          <cell r="G593">
            <v>0</v>
          </cell>
        </row>
        <row r="594">
          <cell r="A594">
            <v>0</v>
          </cell>
          <cell r="B594">
            <v>0</v>
          </cell>
          <cell r="C594">
            <v>0</v>
          </cell>
          <cell r="D594">
            <v>0</v>
          </cell>
          <cell r="E594">
            <v>0</v>
          </cell>
          <cell r="F594">
            <v>0</v>
          </cell>
          <cell r="G594">
            <v>0</v>
          </cell>
        </row>
        <row r="595">
          <cell r="A595">
            <v>17</v>
          </cell>
          <cell r="B595" t="str">
            <v>EQUIPOS ESPECIALES</v>
          </cell>
          <cell r="C595">
            <v>0</v>
          </cell>
          <cell r="D595">
            <v>0</v>
          </cell>
          <cell r="E595">
            <v>0</v>
          </cell>
          <cell r="F595">
            <v>0</v>
          </cell>
          <cell r="G595">
            <v>0</v>
          </cell>
        </row>
        <row r="596">
          <cell r="A596">
            <v>17.100000000000001</v>
          </cell>
          <cell r="B596" t="str">
            <v>EQUIPOS</v>
          </cell>
          <cell r="C596">
            <v>0</v>
          </cell>
          <cell r="D596">
            <v>0</v>
          </cell>
          <cell r="E596">
            <v>0</v>
          </cell>
          <cell r="F596">
            <v>0</v>
          </cell>
          <cell r="G596">
            <v>0</v>
          </cell>
        </row>
        <row r="597">
          <cell r="A597" t="str">
            <v>17,1,1</v>
          </cell>
          <cell r="B597" t="str">
            <v>SUMINISTRO E INSTALACIÓN DE CALENTADOR DE PASO A GAS 13 L/M</v>
          </cell>
          <cell r="C597" t="str">
            <v>UN</v>
          </cell>
          <cell r="D597">
            <v>0</v>
          </cell>
          <cell r="E597">
            <v>0</v>
          </cell>
          <cell r="F597">
            <v>0</v>
          </cell>
          <cell r="G597">
            <v>0</v>
          </cell>
        </row>
        <row r="598">
          <cell r="A598" t="str">
            <v>17,1,2</v>
          </cell>
          <cell r="B598" t="str">
            <v>ESTUFA ENANA A GAS</v>
          </cell>
          <cell r="C598" t="str">
            <v>UN</v>
          </cell>
          <cell r="D598">
            <v>0</v>
          </cell>
          <cell r="E598">
            <v>0</v>
          </cell>
          <cell r="F598">
            <v>0</v>
          </cell>
          <cell r="G598">
            <v>0</v>
          </cell>
        </row>
        <row r="599">
          <cell r="A599" t="str">
            <v>17,1,3</v>
          </cell>
          <cell r="B599" t="str">
            <v>PLANCHA ASADORA A GAS</v>
          </cell>
          <cell r="C599" t="str">
            <v>UN</v>
          </cell>
          <cell r="D599">
            <v>0</v>
          </cell>
          <cell r="E599">
            <v>0</v>
          </cell>
          <cell r="F599">
            <v>0</v>
          </cell>
          <cell r="G599">
            <v>0</v>
          </cell>
        </row>
        <row r="600">
          <cell r="A600" t="str">
            <v>17,1,4</v>
          </cell>
          <cell r="B600" t="str">
            <v>CAMPANA EXTRACTORA HUMOS Y OLORES</v>
          </cell>
          <cell r="C600" t="str">
            <v>UN</v>
          </cell>
          <cell r="D600">
            <v>0</v>
          </cell>
          <cell r="E600">
            <v>0</v>
          </cell>
          <cell r="F600">
            <v>0</v>
          </cell>
          <cell r="G600">
            <v>0</v>
          </cell>
        </row>
        <row r="601">
          <cell r="A601">
            <v>0</v>
          </cell>
          <cell r="B601">
            <v>0</v>
          </cell>
          <cell r="C601">
            <v>0</v>
          </cell>
          <cell r="D601">
            <v>0</v>
          </cell>
          <cell r="E601">
            <v>0</v>
          </cell>
          <cell r="F601">
            <v>0</v>
          </cell>
          <cell r="G601">
            <v>0</v>
          </cell>
        </row>
        <row r="602">
          <cell r="A602">
            <v>20</v>
          </cell>
          <cell r="B602" t="str">
            <v>OBRAS EXTERIORES</v>
          </cell>
          <cell r="C602">
            <v>0</v>
          </cell>
          <cell r="D602">
            <v>0</v>
          </cell>
          <cell r="E602">
            <v>0</v>
          </cell>
          <cell r="F602">
            <v>0</v>
          </cell>
          <cell r="G602">
            <v>0</v>
          </cell>
        </row>
        <row r="603">
          <cell r="A603" t="str">
            <v>20.1</v>
          </cell>
          <cell r="B603" t="str">
            <v>MOVIMIENTO DE TIERRAS Y REEMPLAZOS</v>
          </cell>
          <cell r="C603">
            <v>0</v>
          </cell>
          <cell r="D603">
            <v>0</v>
          </cell>
          <cell r="E603">
            <v>0</v>
          </cell>
          <cell r="F603">
            <v>0</v>
          </cell>
          <cell r="G603">
            <v>0</v>
          </cell>
        </row>
        <row r="604">
          <cell r="A604" t="str">
            <v>20.1.1</v>
          </cell>
          <cell r="B604" t="str">
            <v>EXCAVACIÓN A MAQUINA MATERIAL COMUN</v>
          </cell>
          <cell r="C604" t="str">
            <v>M3</v>
          </cell>
          <cell r="D604">
            <v>0</v>
          </cell>
          <cell r="E604">
            <v>0</v>
          </cell>
          <cell r="F604">
            <v>0</v>
          </cell>
          <cell r="G604">
            <v>0</v>
          </cell>
        </row>
        <row r="605">
          <cell r="A605" t="str">
            <v>20.1.2</v>
          </cell>
          <cell r="B605" t="str">
            <v>EXCAVACIÓN A MAQUINA EN CONGLOMERADO</v>
          </cell>
          <cell r="C605" t="str">
            <v>M3</v>
          </cell>
          <cell r="D605">
            <v>0</v>
          </cell>
          <cell r="E605">
            <v>0</v>
          </cell>
          <cell r="F605">
            <v>0</v>
          </cell>
          <cell r="G605">
            <v>0</v>
          </cell>
        </row>
        <row r="606">
          <cell r="A606" t="str">
            <v>20.1.3</v>
          </cell>
          <cell r="B606" t="str">
            <v>EXCAVACIÓN MANUAL MATERIAL COMUN</v>
          </cell>
          <cell r="C606" t="str">
            <v>M3</v>
          </cell>
          <cell r="D606">
            <v>0</v>
          </cell>
          <cell r="E606">
            <v>0</v>
          </cell>
          <cell r="F606">
            <v>0</v>
          </cell>
          <cell r="G606">
            <v>0</v>
          </cell>
        </row>
        <row r="607">
          <cell r="A607" t="str">
            <v>20.1.4</v>
          </cell>
          <cell r="B607" t="str">
            <v>RELLENOS EN MATERIAL COMUN</v>
          </cell>
          <cell r="C607" t="str">
            <v>M3</v>
          </cell>
          <cell r="D607">
            <v>0</v>
          </cell>
          <cell r="E607">
            <v>0</v>
          </cell>
          <cell r="F607">
            <v>0</v>
          </cell>
          <cell r="G607">
            <v>0</v>
          </cell>
        </row>
        <row r="608">
          <cell r="A608" t="str">
            <v>20.1.5</v>
          </cell>
          <cell r="B608" t="str">
            <v>RELLENOS EN MATERIAL SELECCIONADO</v>
          </cell>
          <cell r="C608" t="str">
            <v>M3</v>
          </cell>
          <cell r="D608">
            <v>0</v>
          </cell>
          <cell r="E608">
            <v>0</v>
          </cell>
          <cell r="F608">
            <v>0</v>
          </cell>
          <cell r="G608">
            <v>0</v>
          </cell>
        </row>
        <row r="609">
          <cell r="A609" t="str">
            <v>20.1.6</v>
          </cell>
          <cell r="B609" t="str">
            <v>SUBBASE EN RECEBO COMPACTADO</v>
          </cell>
          <cell r="C609" t="str">
            <v>M3</v>
          </cell>
          <cell r="D609">
            <v>0</v>
          </cell>
          <cell r="E609">
            <v>0</v>
          </cell>
          <cell r="F609">
            <v>0</v>
          </cell>
          <cell r="G609">
            <v>0</v>
          </cell>
        </row>
        <row r="610">
          <cell r="A610" t="str">
            <v>20.2</v>
          </cell>
          <cell r="B610" t="str">
            <v>ZONAS DURAS Y PLAZOLETAS</v>
          </cell>
          <cell r="C610">
            <v>0</v>
          </cell>
          <cell r="D610">
            <v>0</v>
          </cell>
          <cell r="E610">
            <v>0</v>
          </cell>
          <cell r="F610">
            <v>0</v>
          </cell>
          <cell r="G610">
            <v>0</v>
          </cell>
        </row>
        <row r="611">
          <cell r="A611" t="str">
            <v>20.2.1</v>
          </cell>
          <cell r="B611" t="str">
            <v>ANDENES EN CONCRETO 2500 PSI; INCLUYE MALLA (grafil 4 mm y separación 15x25) Y POLIETILENO</v>
          </cell>
          <cell r="C611" t="str">
            <v>M2</v>
          </cell>
          <cell r="D611">
            <v>0</v>
          </cell>
          <cell r="E611">
            <v>0</v>
          </cell>
          <cell r="F611">
            <v>0</v>
          </cell>
          <cell r="G611">
            <v>0</v>
          </cell>
        </row>
        <row r="612">
          <cell r="A612" t="str">
            <v>20.2.2</v>
          </cell>
          <cell r="B612" t="str">
            <v>SARDINEL EN CONCRETO PREFAFRICADO 
TIPO B (A-15)</v>
          </cell>
          <cell r="C612" t="str">
            <v>ML</v>
          </cell>
          <cell r="D612">
            <v>0</v>
          </cell>
          <cell r="E612">
            <v>0</v>
          </cell>
          <cell r="F612">
            <v>0</v>
          </cell>
          <cell r="G612">
            <v>0</v>
          </cell>
        </row>
        <row r="613">
          <cell r="A613" t="str">
            <v>20.2.3</v>
          </cell>
          <cell r="B613" t="str">
            <v>ADOQUIN ECOLOGICO GRAMOQUIN</v>
          </cell>
          <cell r="C613" t="str">
            <v>M2</v>
          </cell>
          <cell r="D613">
            <v>0</v>
          </cell>
          <cell r="E613">
            <v>0</v>
          </cell>
          <cell r="F613">
            <v>0</v>
          </cell>
          <cell r="G613">
            <v>0</v>
          </cell>
        </row>
        <row r="614">
          <cell r="A614" t="str">
            <v>20.2.4</v>
          </cell>
          <cell r="B614" t="str">
            <v>ADOQUIN EN CONCRETO</v>
          </cell>
          <cell r="C614" t="str">
            <v>M2</v>
          </cell>
          <cell r="D614">
            <v>0</v>
          </cell>
          <cell r="E614">
            <v>0</v>
          </cell>
          <cell r="F614">
            <v>0</v>
          </cell>
          <cell r="G614">
            <v>0</v>
          </cell>
        </row>
        <row r="615">
          <cell r="A615" t="str">
            <v>20.2.5</v>
          </cell>
          <cell r="B615" t="str">
            <v>ADOQUIN DE ARCILLA 10x20x6</v>
          </cell>
          <cell r="C615" t="str">
            <v>M2</v>
          </cell>
          <cell r="D615">
            <v>0</v>
          </cell>
          <cell r="E615">
            <v>0</v>
          </cell>
          <cell r="F615">
            <v>0</v>
          </cell>
          <cell r="G615">
            <v>0</v>
          </cell>
        </row>
        <row r="616">
          <cell r="A616" t="str">
            <v>20.2.6</v>
          </cell>
          <cell r="B616" t="str">
            <v xml:space="preserve">LOSETA PREFABRICADA EN CONCRETO A-50 40x40x6 </v>
          </cell>
          <cell r="C616" t="str">
            <v>M2</v>
          </cell>
          <cell r="D616">
            <v>0</v>
          </cell>
          <cell r="E616">
            <v>0</v>
          </cell>
          <cell r="F616">
            <v>0</v>
          </cell>
          <cell r="G616">
            <v>0</v>
          </cell>
        </row>
        <row r="617">
          <cell r="A617" t="str">
            <v>20.2.7</v>
          </cell>
          <cell r="B617" t="str">
            <v>TABLON DE GRES</v>
          </cell>
          <cell r="C617" t="str">
            <v>M2</v>
          </cell>
          <cell r="D617">
            <v>0</v>
          </cell>
          <cell r="E617">
            <v>0</v>
          </cell>
          <cell r="F617">
            <v>0</v>
          </cell>
          <cell r="G617">
            <v>0</v>
          </cell>
        </row>
        <row r="618">
          <cell r="A618" t="str">
            <v>20.2.8</v>
          </cell>
          <cell r="B618" t="str">
            <v xml:space="preserve">DILATACIONES EN LADRILLO </v>
          </cell>
          <cell r="C618" t="str">
            <v>ML</v>
          </cell>
          <cell r="D618">
            <v>0</v>
          </cell>
          <cell r="E618">
            <v>0</v>
          </cell>
          <cell r="F618">
            <v>0</v>
          </cell>
          <cell r="G618">
            <v>0</v>
          </cell>
        </row>
        <row r="619">
          <cell r="A619" t="str">
            <v>20.2.9</v>
          </cell>
          <cell r="B619" t="str">
            <v>BORDILLO PREFABRICADO TIPO A-80</v>
          </cell>
          <cell r="C619" t="str">
            <v>ML</v>
          </cell>
          <cell r="D619">
            <v>0</v>
          </cell>
          <cell r="E619">
            <v>0</v>
          </cell>
          <cell r="F619">
            <v>0</v>
          </cell>
          <cell r="G619">
            <v>0</v>
          </cell>
        </row>
        <row r="620">
          <cell r="A620" t="str">
            <v>20.2.14</v>
          </cell>
          <cell r="B620" t="str">
            <v>GRADAS EN LADRILLO TOLETE</v>
          </cell>
          <cell r="C620" t="str">
            <v>ML</v>
          </cell>
          <cell r="D620">
            <v>0</v>
          </cell>
          <cell r="E620">
            <v>0</v>
          </cell>
          <cell r="F620">
            <v>0</v>
          </cell>
          <cell r="G620">
            <v>0</v>
          </cell>
        </row>
        <row r="621">
          <cell r="A621" t="str">
            <v>20.2.15</v>
          </cell>
          <cell r="B621" t="str">
            <v>PISOS EN BALDOSÍN VIBROPRENSADO DE GRANITO</v>
          </cell>
          <cell r="C621" t="str">
            <v>M2</v>
          </cell>
          <cell r="D621">
            <v>0</v>
          </cell>
          <cell r="E621">
            <v>0</v>
          </cell>
          <cell r="F621">
            <v>0</v>
          </cell>
          <cell r="G621">
            <v>0</v>
          </cell>
        </row>
        <row r="622">
          <cell r="A622" t="str">
            <v>20.2.16</v>
          </cell>
          <cell r="B622" t="str">
            <v>CAÑUELA RECTANGULAR EN CONCRETO CUBIERTA DE 0,17*0,10, MINIMO / 0,26 m MAXIMO - PROFUNDIDAD VARIABLE SEGÚN PPLANOS, CUBIERTA CON ADOQUIN CORBATÍN (CARCAMO IDRD TIPO 5)</v>
          </cell>
          <cell r="C622" t="str">
            <v>ML</v>
          </cell>
          <cell r="D622">
            <v>0</v>
          </cell>
          <cell r="E622">
            <v>0</v>
          </cell>
          <cell r="F622">
            <v>0</v>
          </cell>
          <cell r="G622">
            <v>0</v>
          </cell>
        </row>
        <row r="623">
          <cell r="A623" t="str">
            <v>20.2.17</v>
          </cell>
          <cell r="B623" t="str">
            <v>CAÑUELA RECTANGULAR EN CONCRETO CUBIERTA DE 0,24*0,24, M MINIMO / 0,34 m MAXIMO - PROFUNDIDAD VARIABLE SEGÚN PPLANOS, CUBIERTA CON TAPA PREFABRICADA (CARCAMO IDRD TIPO 2)</v>
          </cell>
          <cell r="C623" t="str">
            <v>ML</v>
          </cell>
          <cell r="D623">
            <v>0</v>
          </cell>
          <cell r="E623">
            <v>0</v>
          </cell>
          <cell r="F623">
            <v>0</v>
          </cell>
          <cell r="G623">
            <v>0</v>
          </cell>
        </row>
        <row r="624">
          <cell r="A624">
            <v>0</v>
          </cell>
          <cell r="B624" t="str">
            <v>CAÑUELA SEMICIRCULAR EN CONCRETO, R=0,2142 M, B=0,37 M (CAÑUELA IDRD TIPO A)</v>
          </cell>
          <cell r="C624" t="str">
            <v>ML</v>
          </cell>
          <cell r="D624">
            <v>0</v>
          </cell>
          <cell r="E624">
            <v>0</v>
          </cell>
          <cell r="F624">
            <v>0</v>
          </cell>
          <cell r="G624">
            <v>0</v>
          </cell>
        </row>
        <row r="625">
          <cell r="A625">
            <v>0</v>
          </cell>
          <cell r="B625" t="str">
            <v>CAÑUELA SEMICIRCULAR EN CONCRETO, R=0,1, B=0,20 M (CAÑUELA IDRD TIPO B)</v>
          </cell>
          <cell r="C625" t="str">
            <v>ML</v>
          </cell>
          <cell r="D625">
            <v>66</v>
          </cell>
          <cell r="E625">
            <v>0</v>
          </cell>
          <cell r="F625">
            <v>0</v>
          </cell>
          <cell r="G625">
            <v>0</v>
          </cell>
        </row>
        <row r="626">
          <cell r="A626" t="str">
            <v>20.3</v>
          </cell>
          <cell r="B626" t="str">
            <v>CERRAMIENTOS PERIMETRALES</v>
          </cell>
          <cell r="C626">
            <v>0</v>
          </cell>
          <cell r="D626">
            <v>0</v>
          </cell>
          <cell r="E626">
            <v>0</v>
          </cell>
          <cell r="F626">
            <v>0</v>
          </cell>
          <cell r="G626">
            <v>0</v>
          </cell>
        </row>
        <row r="627">
          <cell r="A627" t="str">
            <v>20.3.2</v>
          </cell>
          <cell r="B627" t="str">
            <v>CONCRETOS DE CIMENTACIÓN</v>
          </cell>
          <cell r="C627">
            <v>0</v>
          </cell>
          <cell r="D627">
            <v>0</v>
          </cell>
          <cell r="E627">
            <v>0</v>
          </cell>
          <cell r="F627">
            <v>0</v>
          </cell>
          <cell r="G627">
            <v>0</v>
          </cell>
        </row>
        <row r="628">
          <cell r="A628" t="str">
            <v>20.3.2.2</v>
          </cell>
          <cell r="B628" t="str">
            <v>VIGAS DE CIMENTACION F´C: 21 Mpa.</v>
          </cell>
          <cell r="C628" t="str">
            <v>M3</v>
          </cell>
          <cell r="D628">
            <v>0</v>
          </cell>
          <cell r="E628">
            <v>0</v>
          </cell>
          <cell r="F628">
            <v>0</v>
          </cell>
          <cell r="G628">
            <v>0</v>
          </cell>
        </row>
        <row r="629">
          <cell r="A629" t="str">
            <v>20.3.3</v>
          </cell>
          <cell r="B629" t="str">
            <v>ESTRUCTURAS EN CONCRETO</v>
          </cell>
          <cell r="C629">
            <v>0</v>
          </cell>
          <cell r="D629">
            <v>0</v>
          </cell>
          <cell r="E629">
            <v>0</v>
          </cell>
          <cell r="F629">
            <v>0</v>
          </cell>
          <cell r="G629">
            <v>0</v>
          </cell>
        </row>
        <row r="630">
          <cell r="A630" t="str">
            <v>20.3.3.1</v>
          </cell>
          <cell r="B630" t="str">
            <v>ELEMENTOS VERTICALES</v>
          </cell>
          <cell r="C630" t="str">
            <v>ML</v>
          </cell>
          <cell r="D630">
            <v>0</v>
          </cell>
          <cell r="E630">
            <v>0</v>
          </cell>
          <cell r="F630">
            <v>0</v>
          </cell>
          <cell r="G630">
            <v>0</v>
          </cell>
        </row>
        <row r="631">
          <cell r="A631" t="str">
            <v>20.3.3.2</v>
          </cell>
          <cell r="B631" t="str">
            <v>COLUMNAS CUADRADAS EN CONCRETO 28 Mpa A LA VISTA</v>
          </cell>
          <cell r="C631" t="str">
            <v>ML</v>
          </cell>
          <cell r="D631">
            <v>0</v>
          </cell>
          <cell r="E631">
            <v>0</v>
          </cell>
          <cell r="F631">
            <v>0</v>
          </cell>
          <cell r="G631">
            <v>0</v>
          </cell>
        </row>
        <row r="632">
          <cell r="A632" t="str">
            <v>20.3.4</v>
          </cell>
          <cell r="B632" t="str">
            <v>ELEMENTOS EN CONCRETO</v>
          </cell>
          <cell r="C632">
            <v>0</v>
          </cell>
          <cell r="D632">
            <v>0</v>
          </cell>
          <cell r="E632">
            <v>0</v>
          </cell>
          <cell r="F632">
            <v>0</v>
          </cell>
          <cell r="G632">
            <v>0</v>
          </cell>
        </row>
        <row r="633">
          <cell r="A633" t="str">
            <v>20.3.4.1</v>
          </cell>
          <cell r="B633" t="str">
            <v>CINTA DE REMATE SOBRE MAMPOSTERIA</v>
          </cell>
          <cell r="C633" t="str">
            <v>ML</v>
          </cell>
          <cell r="D633">
            <v>0</v>
          </cell>
          <cell r="E633">
            <v>0</v>
          </cell>
          <cell r="F633">
            <v>0</v>
          </cell>
          <cell r="G633">
            <v>0</v>
          </cell>
        </row>
        <row r="634">
          <cell r="A634" t="str">
            <v>20.3.4.2</v>
          </cell>
          <cell r="B634" t="str">
            <v>COLUMNETAS EN CONCRETO</v>
          </cell>
          <cell r="C634" t="str">
            <v>ML</v>
          </cell>
          <cell r="D634">
            <v>0</v>
          </cell>
          <cell r="E634">
            <v>0</v>
          </cell>
          <cell r="F634">
            <v>0</v>
          </cell>
          <cell r="G634">
            <v>0</v>
          </cell>
        </row>
        <row r="635">
          <cell r="A635" t="str">
            <v>20.3.5</v>
          </cell>
          <cell r="B635" t="str">
            <v>ELEMENTOS METALICOS</v>
          </cell>
          <cell r="C635">
            <v>0</v>
          </cell>
          <cell r="D635">
            <v>0</v>
          </cell>
          <cell r="E635">
            <v>0</v>
          </cell>
          <cell r="F635">
            <v>0</v>
          </cell>
          <cell r="G635">
            <v>0</v>
          </cell>
        </row>
        <row r="636">
          <cell r="A636" t="str">
            <v>20.3.5.1</v>
          </cell>
          <cell r="B636" t="str">
            <v>REJA EN LAMINA</v>
          </cell>
          <cell r="C636" t="str">
            <v>M2</v>
          </cell>
          <cell r="D636">
            <v>0</v>
          </cell>
          <cell r="E636">
            <v>0</v>
          </cell>
          <cell r="F636">
            <v>0</v>
          </cell>
          <cell r="G636">
            <v>0</v>
          </cell>
        </row>
        <row r="637">
          <cell r="A637" t="str">
            <v>20.3.5.2</v>
          </cell>
          <cell r="B637" t="str">
            <v>MALLA ESLABONADA</v>
          </cell>
          <cell r="C637" t="str">
            <v>M2</v>
          </cell>
          <cell r="D637">
            <v>0</v>
          </cell>
          <cell r="E637">
            <v>0</v>
          </cell>
          <cell r="F637">
            <v>0</v>
          </cell>
          <cell r="G637">
            <v>0</v>
          </cell>
        </row>
        <row r="638">
          <cell r="A638" t="str">
            <v>20.3.5.3</v>
          </cell>
          <cell r="B638" t="str">
            <v>CONCERTINA</v>
          </cell>
          <cell r="C638" t="str">
            <v>ML</v>
          </cell>
          <cell r="D638">
            <v>0</v>
          </cell>
          <cell r="E638">
            <v>0</v>
          </cell>
          <cell r="F638">
            <v>0</v>
          </cell>
          <cell r="G638">
            <v>0</v>
          </cell>
        </row>
        <row r="639">
          <cell r="A639" t="str">
            <v>20.3.6</v>
          </cell>
          <cell r="B639" t="str">
            <v>MAMPOSTERIA</v>
          </cell>
          <cell r="C639">
            <v>0</v>
          </cell>
          <cell r="D639">
            <v>0</v>
          </cell>
          <cell r="E639">
            <v>0</v>
          </cell>
          <cell r="F639">
            <v>0</v>
          </cell>
          <cell r="G639">
            <v>0</v>
          </cell>
        </row>
        <row r="640">
          <cell r="A640" t="str">
            <v>20.3.6.1</v>
          </cell>
          <cell r="B640" t="str">
            <v>MUROS EN LADRILLO  TOLETE FINO PERFORADO E = 0,12 m</v>
          </cell>
          <cell r="C640" t="str">
            <v>M2</v>
          </cell>
          <cell r="D640">
            <v>0</v>
          </cell>
          <cell r="E640">
            <v>0</v>
          </cell>
          <cell r="F640">
            <v>0</v>
          </cell>
          <cell r="G640">
            <v>0</v>
          </cell>
        </row>
        <row r="641">
          <cell r="A641" t="str">
            <v>20.3.6.2</v>
          </cell>
          <cell r="B641" t="str">
            <v>MAMPOSTERIA EN BLOQUE DE CONCRETO LISO</v>
          </cell>
          <cell r="C641" t="str">
            <v>M2</v>
          </cell>
          <cell r="D641">
            <v>0</v>
          </cell>
          <cell r="E641">
            <v>0</v>
          </cell>
          <cell r="F641">
            <v>0</v>
          </cell>
          <cell r="G641">
            <v>0</v>
          </cell>
        </row>
        <row r="642">
          <cell r="A642" t="str">
            <v>20.3.6.3</v>
          </cell>
          <cell r="B642" t="str">
            <v>MAMPOSTERIA EN BLOQUE DE CONCRETO ABUZARDADO</v>
          </cell>
          <cell r="C642" t="str">
            <v>M2</v>
          </cell>
          <cell r="D642">
            <v>0</v>
          </cell>
          <cell r="E642">
            <v>0</v>
          </cell>
          <cell r="F642">
            <v>0</v>
          </cell>
          <cell r="G642">
            <v>0</v>
          </cell>
        </row>
        <row r="643">
          <cell r="A643">
            <v>0</v>
          </cell>
          <cell r="B643">
            <v>0</v>
          </cell>
          <cell r="C643">
            <v>0</v>
          </cell>
          <cell r="D643">
            <v>0</v>
          </cell>
          <cell r="E643">
            <v>0</v>
          </cell>
          <cell r="F643">
            <v>0</v>
          </cell>
          <cell r="G643">
            <v>0</v>
          </cell>
        </row>
        <row r="644">
          <cell r="A644" t="str">
            <v>20.4</v>
          </cell>
          <cell r="B644" t="str">
            <v>ZONAS VERDES</v>
          </cell>
          <cell r="C644">
            <v>0</v>
          </cell>
          <cell r="D644">
            <v>0</v>
          </cell>
          <cell r="E644">
            <v>0</v>
          </cell>
          <cell r="F644">
            <v>0</v>
          </cell>
          <cell r="G644">
            <v>0</v>
          </cell>
        </row>
        <row r="645">
          <cell r="A645" t="str">
            <v>20.4.1</v>
          </cell>
          <cell r="B645" t="str">
            <v>MOVIMIENTO DE TIERRAS Y NIVELACION TERRENO</v>
          </cell>
          <cell r="C645" t="str">
            <v>M3</v>
          </cell>
          <cell r="D645">
            <v>0</v>
          </cell>
          <cell r="E645">
            <v>0</v>
          </cell>
          <cell r="F645">
            <v>0</v>
          </cell>
          <cell r="G645">
            <v>0</v>
          </cell>
        </row>
        <row r="646">
          <cell r="A646" t="str">
            <v>20.4.2</v>
          </cell>
          <cell r="B646" t="str">
            <v>EMPRADIZACION</v>
          </cell>
          <cell r="C646" t="str">
            <v>M2</v>
          </cell>
          <cell r="D646">
            <v>0</v>
          </cell>
          <cell r="E646">
            <v>0</v>
          </cell>
          <cell r="F646">
            <v>0</v>
          </cell>
          <cell r="G646">
            <v>0</v>
          </cell>
        </row>
        <row r="647">
          <cell r="A647" t="str">
            <v>20.4.3</v>
          </cell>
          <cell r="B647" t="str">
            <v>COBERTURAS VEGETALES</v>
          </cell>
          <cell r="C647" t="str">
            <v>M2</v>
          </cell>
          <cell r="D647">
            <v>0</v>
          </cell>
          <cell r="E647">
            <v>0</v>
          </cell>
          <cell r="F647">
            <v>0</v>
          </cell>
          <cell r="G647">
            <v>0</v>
          </cell>
        </row>
        <row r="648">
          <cell r="A648" t="str">
            <v>20.4.4</v>
          </cell>
          <cell r="B648" t="str">
            <v>ARBORIZACIÓN</v>
          </cell>
          <cell r="C648" t="str">
            <v>UN</v>
          </cell>
          <cell r="D648">
            <v>0</v>
          </cell>
          <cell r="E648">
            <v>0</v>
          </cell>
          <cell r="F648">
            <v>0</v>
          </cell>
          <cell r="G648">
            <v>0</v>
          </cell>
        </row>
        <row r="649">
          <cell r="A649" t="str">
            <v>20.4.5</v>
          </cell>
          <cell r="B649" t="str">
            <v>PAISAJISMO</v>
          </cell>
          <cell r="C649" t="str">
            <v>M2</v>
          </cell>
          <cell r="D649">
            <v>0</v>
          </cell>
          <cell r="E649">
            <v>0</v>
          </cell>
          <cell r="F649">
            <v>0</v>
          </cell>
          <cell r="G649">
            <v>0</v>
          </cell>
        </row>
        <row r="650">
          <cell r="A650" t="str">
            <v>20.5</v>
          </cell>
          <cell r="B650" t="str">
            <v>MOBILIARIO URBANO</v>
          </cell>
          <cell r="C650">
            <v>0</v>
          </cell>
          <cell r="D650">
            <v>0</v>
          </cell>
          <cell r="E650">
            <v>0</v>
          </cell>
          <cell r="F650">
            <v>0</v>
          </cell>
          <cell r="G650">
            <v>0</v>
          </cell>
        </row>
        <row r="651">
          <cell r="A651" t="str">
            <v>20.5.1</v>
          </cell>
          <cell r="B651" t="str">
            <v>SUMINISTRO E INSTALACIÓN BANCA CON ESPALDAR METALIC0 TIPO M-30 O SIMILAR</v>
          </cell>
          <cell r="C651" t="str">
            <v>UN</v>
          </cell>
          <cell r="D651">
            <v>0</v>
          </cell>
          <cell r="E651">
            <v>0</v>
          </cell>
          <cell r="F651">
            <v>0</v>
          </cell>
          <cell r="G651">
            <v>0</v>
          </cell>
        </row>
        <row r="652">
          <cell r="A652" t="str">
            <v>20.5.2</v>
          </cell>
          <cell r="B652" t="str">
            <v>SUMINISTRO E INSTALACIÓN DE BICICLETERO TIPO M-100 O SIMILAR</v>
          </cell>
          <cell r="C652" t="str">
            <v>UN</v>
          </cell>
          <cell r="D652">
            <v>0</v>
          </cell>
          <cell r="E652">
            <v>0</v>
          </cell>
          <cell r="F652">
            <v>0</v>
          </cell>
          <cell r="G652">
            <v>0</v>
          </cell>
        </row>
        <row r="653">
          <cell r="A653" t="str">
            <v>20.5.3</v>
          </cell>
          <cell r="B653" t="str">
            <v>SUMINISTRO E INSTALACIÓN DE CANECA EN ACERO INOXIDABLE</v>
          </cell>
          <cell r="C653" t="str">
            <v>UN</v>
          </cell>
          <cell r="D653">
            <v>0</v>
          </cell>
          <cell r="E653">
            <v>0</v>
          </cell>
          <cell r="F653">
            <v>0</v>
          </cell>
          <cell r="G653">
            <v>0</v>
          </cell>
        </row>
        <row r="654">
          <cell r="A654" t="str">
            <v>20.6</v>
          </cell>
          <cell r="B654" t="str">
            <v>SEÑALIZACION</v>
          </cell>
          <cell r="C654">
            <v>0</v>
          </cell>
          <cell r="D654">
            <v>0</v>
          </cell>
          <cell r="E654">
            <v>0</v>
          </cell>
          <cell r="F654">
            <v>0</v>
          </cell>
          <cell r="G654">
            <v>0</v>
          </cell>
        </row>
        <row r="655">
          <cell r="A655" t="str">
            <v>20.6.1</v>
          </cell>
          <cell r="B655" t="str">
            <v>SUMINISTRO E INSTALACIÓN DE SEÑALIZACIÓN PREVENTIVA</v>
          </cell>
          <cell r="C655" t="str">
            <v>UN</v>
          </cell>
          <cell r="D655">
            <v>0</v>
          </cell>
          <cell r="E655">
            <v>0</v>
          </cell>
          <cell r="F655">
            <v>0</v>
          </cell>
          <cell r="G655">
            <v>0</v>
          </cell>
        </row>
        <row r="656">
          <cell r="A656" t="str">
            <v>20.6.2</v>
          </cell>
          <cell r="B656" t="str">
            <v>SUMINISTRO E INSTALACIÓN SEÑALIZACIÓN INFORMATIVA</v>
          </cell>
          <cell r="C656" t="str">
            <v>UN</v>
          </cell>
          <cell r="D656">
            <v>0</v>
          </cell>
          <cell r="E656">
            <v>0</v>
          </cell>
          <cell r="F656">
            <v>0</v>
          </cell>
          <cell r="G656">
            <v>0</v>
          </cell>
        </row>
        <row r="657">
          <cell r="A657" t="str">
            <v>20.6.3</v>
          </cell>
          <cell r="B657" t="str">
            <v>SUMINISTRO E INSTALACIÓN IDENTIFICADOR GENERAL</v>
          </cell>
          <cell r="C657" t="str">
            <v>UN</v>
          </cell>
          <cell r="D657">
            <v>0</v>
          </cell>
          <cell r="E657">
            <v>0</v>
          </cell>
          <cell r="F657">
            <v>0</v>
          </cell>
          <cell r="G657">
            <v>0</v>
          </cell>
        </row>
        <row r="658">
          <cell r="A658" t="str">
            <v>20.7</v>
          </cell>
          <cell r="B658" t="str">
            <v>CONTENEDORES DE REICES</v>
          </cell>
          <cell r="C658">
            <v>0</v>
          </cell>
          <cell r="D658">
            <v>0</v>
          </cell>
          <cell r="E658">
            <v>0</v>
          </cell>
          <cell r="F658">
            <v>0</v>
          </cell>
          <cell r="G658">
            <v>0</v>
          </cell>
        </row>
        <row r="659">
          <cell r="A659" t="str">
            <v>20.7.1</v>
          </cell>
          <cell r="B659" t="str">
            <v xml:space="preserve">CONTENEDOR TIPO 1 PARA ARBUSTOS Y ARBOLES DE BAJO PORTE </v>
          </cell>
          <cell r="C659" t="str">
            <v>UN</v>
          </cell>
          <cell r="D659">
            <v>0</v>
          </cell>
          <cell r="E659">
            <v>0</v>
          </cell>
          <cell r="F659">
            <v>0</v>
          </cell>
          <cell r="G659">
            <v>0</v>
          </cell>
        </row>
        <row r="660">
          <cell r="A660" t="str">
            <v>20.7.2</v>
          </cell>
          <cell r="B660" t="str">
            <v>CONTENEDOR TIPO 2 PARA ARBOLES</v>
          </cell>
          <cell r="C660" t="str">
            <v>UN</v>
          </cell>
          <cell r="D660">
            <v>0</v>
          </cell>
          <cell r="E660">
            <v>0</v>
          </cell>
          <cell r="F660">
            <v>0</v>
          </cell>
          <cell r="G660">
            <v>0</v>
          </cell>
        </row>
        <row r="661">
          <cell r="A661" t="str">
            <v>20.7.3</v>
          </cell>
          <cell r="B661" t="str">
            <v>CONTENEDOR TIPO I PARA ARBOLES DE GRAN PORTE</v>
          </cell>
          <cell r="C661" t="str">
            <v>UN</v>
          </cell>
          <cell r="D661">
            <v>0</v>
          </cell>
          <cell r="E661">
            <v>0</v>
          </cell>
          <cell r="F661">
            <v>0</v>
          </cell>
          <cell r="G661">
            <v>0</v>
          </cell>
        </row>
        <row r="662">
          <cell r="A662" t="str">
            <v>20.8</v>
          </cell>
          <cell r="B662" t="str">
            <v>OTROS</v>
          </cell>
          <cell r="C662">
            <v>0</v>
          </cell>
          <cell r="D662">
            <v>0</v>
          </cell>
          <cell r="E662">
            <v>0</v>
          </cell>
          <cell r="F662">
            <v>0</v>
          </cell>
          <cell r="G662">
            <v>0</v>
          </cell>
        </row>
        <row r="663">
          <cell r="A663">
            <v>0</v>
          </cell>
          <cell r="B663">
            <v>0</v>
          </cell>
          <cell r="C663">
            <v>0</v>
          </cell>
          <cell r="D663">
            <v>0</v>
          </cell>
          <cell r="E663">
            <v>0</v>
          </cell>
          <cell r="F663">
            <v>0</v>
          </cell>
          <cell r="G663">
            <v>0</v>
          </cell>
        </row>
        <row r="664">
          <cell r="A664">
            <v>21</v>
          </cell>
          <cell r="B664" t="str">
            <v>ASEO Y VARIOS</v>
          </cell>
          <cell r="C664">
            <v>0</v>
          </cell>
          <cell r="D664">
            <v>0</v>
          </cell>
          <cell r="E664">
            <v>0</v>
          </cell>
          <cell r="F664">
            <v>0</v>
          </cell>
          <cell r="G664">
            <v>0</v>
          </cell>
        </row>
        <row r="665">
          <cell r="A665" t="str">
            <v>21.1</v>
          </cell>
          <cell r="B665" t="str">
            <v>ASEO Y LIMPIEZA</v>
          </cell>
          <cell r="C665">
            <v>0</v>
          </cell>
          <cell r="D665">
            <v>0</v>
          </cell>
          <cell r="E665">
            <v>0</v>
          </cell>
          <cell r="F665">
            <v>0</v>
          </cell>
          <cell r="G665">
            <v>0</v>
          </cell>
        </row>
        <row r="666">
          <cell r="A666" t="str">
            <v>21.1.1</v>
          </cell>
          <cell r="B666" t="str">
            <v>LAVADA LADRILLO A LA VISTA (Incluye antihumedad fachada)</v>
          </cell>
          <cell r="C666" t="str">
            <v>M2</v>
          </cell>
          <cell r="D666">
            <v>0</v>
          </cell>
          <cell r="E666">
            <v>3375.61</v>
          </cell>
          <cell r="F666">
            <v>0</v>
          </cell>
          <cell r="G666">
            <v>0</v>
          </cell>
        </row>
        <row r="667">
          <cell r="A667" t="str">
            <v>21.1.2</v>
          </cell>
          <cell r="B667" t="str">
            <v>LIMPIEZA MUROS INTERIORES</v>
          </cell>
          <cell r="C667" t="str">
            <v>M2</v>
          </cell>
          <cell r="D667">
            <v>0</v>
          </cell>
          <cell r="E667">
            <v>0</v>
          </cell>
          <cell r="F667">
            <v>0</v>
          </cell>
          <cell r="G667">
            <v>0</v>
          </cell>
        </row>
        <row r="668">
          <cell r="A668" t="str">
            <v>21.1.3</v>
          </cell>
          <cell r="B668" t="str">
            <v>ASEO GENERAL</v>
          </cell>
          <cell r="C668" t="str">
            <v>M2</v>
          </cell>
          <cell r="D668">
            <v>0</v>
          </cell>
          <cell r="E668">
            <v>0</v>
          </cell>
          <cell r="F668">
            <v>0</v>
          </cell>
          <cell r="G668">
            <v>0</v>
          </cell>
        </row>
        <row r="669">
          <cell r="A669" t="str">
            <v>21.1.4</v>
          </cell>
          <cell r="B669" t="str">
            <v>RETIRO DE ESCOMBROS</v>
          </cell>
          <cell r="C669" t="str">
            <v>M3</v>
          </cell>
          <cell r="D669">
            <v>0</v>
          </cell>
          <cell r="E669">
            <v>24315.48</v>
          </cell>
          <cell r="F669">
            <v>0</v>
          </cell>
          <cell r="G669">
            <v>0</v>
          </cell>
        </row>
        <row r="670">
          <cell r="A670" t="str">
            <v>21.2</v>
          </cell>
          <cell r="B670" t="str">
            <v>DOTACION</v>
          </cell>
          <cell r="C670">
            <v>0</v>
          </cell>
          <cell r="D670">
            <v>0</v>
          </cell>
          <cell r="E670">
            <v>0</v>
          </cell>
          <cell r="F670">
            <v>0</v>
          </cell>
          <cell r="G670">
            <v>0</v>
          </cell>
        </row>
        <row r="671">
          <cell r="A671" t="str">
            <v>21.2.1</v>
          </cell>
          <cell r="B671" t="str">
            <v>GABINETES DE INCENDIO</v>
          </cell>
          <cell r="C671" t="str">
            <v>UN</v>
          </cell>
          <cell r="D671">
            <v>0</v>
          </cell>
          <cell r="E671">
            <v>0</v>
          </cell>
          <cell r="F671">
            <v>0</v>
          </cell>
          <cell r="G671">
            <v>0</v>
          </cell>
        </row>
        <row r="672">
          <cell r="A672" t="str">
            <v>21.2.2</v>
          </cell>
          <cell r="B672" t="str">
            <v>BICICLETEROS</v>
          </cell>
          <cell r="C672" t="str">
            <v>UN</v>
          </cell>
          <cell r="D672">
            <v>0</v>
          </cell>
          <cell r="E672">
            <v>0</v>
          </cell>
          <cell r="F672">
            <v>0</v>
          </cell>
          <cell r="G672">
            <v>0</v>
          </cell>
        </row>
        <row r="673">
          <cell r="A673" t="str">
            <v>21.2.3</v>
          </cell>
          <cell r="B673" t="str">
            <v>CANECAS</v>
          </cell>
          <cell r="C673" t="str">
            <v>UN</v>
          </cell>
          <cell r="D673">
            <v>0</v>
          </cell>
          <cell r="E673">
            <v>0</v>
          </cell>
          <cell r="F673">
            <v>0</v>
          </cell>
          <cell r="G673">
            <v>0</v>
          </cell>
        </row>
        <row r="674">
          <cell r="A674" t="str">
            <v>21.2.4</v>
          </cell>
          <cell r="B674" t="str">
            <v>ASTAS PARA BANDERAS</v>
          </cell>
          <cell r="C674" t="str">
            <v>UN</v>
          </cell>
          <cell r="D674">
            <v>0</v>
          </cell>
          <cell r="E674">
            <v>0</v>
          </cell>
          <cell r="F674">
            <v>0</v>
          </cell>
          <cell r="G674">
            <v>0</v>
          </cell>
        </row>
        <row r="675">
          <cell r="A675" t="str">
            <v>21.2.5</v>
          </cell>
          <cell r="B675" t="str">
            <v>MODULO JUEGOS INFANTILES MADERA</v>
          </cell>
          <cell r="C675" t="str">
            <v>UN</v>
          </cell>
          <cell r="D675">
            <v>0</v>
          </cell>
          <cell r="E675">
            <v>0</v>
          </cell>
          <cell r="F675">
            <v>0</v>
          </cell>
          <cell r="G675">
            <v>0</v>
          </cell>
        </row>
        <row r="676">
          <cell r="A676" t="str">
            <v>21.2.6</v>
          </cell>
          <cell r="B676" t="str">
            <v xml:space="preserve">TABLERO BASQUETBOL Y PORTERIA </v>
          </cell>
          <cell r="C676" t="str">
            <v>UN</v>
          </cell>
          <cell r="D676">
            <v>0</v>
          </cell>
          <cell r="E676">
            <v>0</v>
          </cell>
          <cell r="F676">
            <v>0</v>
          </cell>
          <cell r="G676">
            <v>0</v>
          </cell>
        </row>
        <row r="677">
          <cell r="A677" t="str">
            <v>21.2.7</v>
          </cell>
          <cell r="B677" t="str">
            <v>OTROS</v>
          </cell>
          <cell r="C677">
            <v>0</v>
          </cell>
          <cell r="D677">
            <v>0</v>
          </cell>
          <cell r="E677">
            <v>0</v>
          </cell>
          <cell r="F677">
            <v>0</v>
          </cell>
          <cell r="G677">
            <v>0</v>
          </cell>
        </row>
        <row r="678">
          <cell r="A678">
            <v>0</v>
          </cell>
          <cell r="B678">
            <v>0</v>
          </cell>
          <cell r="C678">
            <v>0</v>
          </cell>
          <cell r="D678">
            <v>0</v>
          </cell>
          <cell r="E678">
            <v>0</v>
          </cell>
          <cell r="F678">
            <v>0</v>
          </cell>
          <cell r="G678">
            <v>0</v>
          </cell>
        </row>
        <row r="679">
          <cell r="A679">
            <v>0</v>
          </cell>
          <cell r="B679">
            <v>0</v>
          </cell>
          <cell r="C679">
            <v>0</v>
          </cell>
          <cell r="D679">
            <v>0</v>
          </cell>
          <cell r="E679">
            <v>0</v>
          </cell>
          <cell r="F679">
            <v>0</v>
          </cell>
          <cell r="G679">
            <v>0</v>
          </cell>
        </row>
        <row r="680">
          <cell r="A680" t="str">
            <v>DESCRIPCION</v>
          </cell>
          <cell r="B680">
            <v>0</v>
          </cell>
          <cell r="C680" t="str">
            <v>CANT</v>
          </cell>
          <cell r="D680" t="str">
            <v>VR PARCIAL</v>
          </cell>
          <cell r="E680" t="str">
            <v>VR ITEM</v>
          </cell>
          <cell r="F680" t="str">
            <v xml:space="preserve">VR M2 INC AIU </v>
          </cell>
          <cell r="G680" t="str">
            <v>VR TOTAL</v>
          </cell>
        </row>
        <row r="681">
          <cell r="A681" t="str">
            <v>AREA TOTAL CONSTRUCCION</v>
          </cell>
          <cell r="B681">
            <v>0</v>
          </cell>
          <cell r="C681">
            <v>1742.1</v>
          </cell>
          <cell r="D681">
            <v>0</v>
          </cell>
          <cell r="E681">
            <v>0</v>
          </cell>
          <cell r="F681">
            <v>0</v>
          </cell>
          <cell r="G681">
            <v>0</v>
          </cell>
        </row>
        <row r="682">
          <cell r="A682" t="str">
            <v>AREA CONSTRUIDA</v>
          </cell>
          <cell r="B682">
            <v>0</v>
          </cell>
          <cell r="C682">
            <v>1742.1</v>
          </cell>
          <cell r="D682">
            <v>1014650270.35377</v>
          </cell>
          <cell r="E682">
            <v>582429.40724055457</v>
          </cell>
          <cell r="F682">
            <v>698915.28868866607</v>
          </cell>
          <cell r="G682">
            <v>1014650270.35377</v>
          </cell>
        </row>
        <row r="683">
          <cell r="A683" t="str">
            <v>AREA LABORATORIOS</v>
          </cell>
          <cell r="B683">
            <v>0</v>
          </cell>
          <cell r="C683">
            <v>0</v>
          </cell>
          <cell r="D683">
            <v>0</v>
          </cell>
          <cell r="E683">
            <v>0</v>
          </cell>
          <cell r="F683">
            <v>0</v>
          </cell>
          <cell r="G683">
            <v>0</v>
          </cell>
        </row>
        <row r="684">
          <cell r="A684" t="str">
            <v>AREA BATERIAS SANITARIAS</v>
          </cell>
          <cell r="B684">
            <v>0</v>
          </cell>
          <cell r="C684">
            <v>0</v>
          </cell>
          <cell r="D684">
            <v>0</v>
          </cell>
          <cell r="E684">
            <v>0</v>
          </cell>
          <cell r="F684">
            <v>0</v>
          </cell>
          <cell r="G684">
            <v>0</v>
          </cell>
        </row>
        <row r="685">
          <cell r="A685" t="str">
            <v>AREA CIRCULACIONES</v>
          </cell>
          <cell r="B685">
            <v>0</v>
          </cell>
          <cell r="C685">
            <v>0</v>
          </cell>
          <cell r="D685">
            <v>0</v>
          </cell>
          <cell r="E685">
            <v>0</v>
          </cell>
          <cell r="F685">
            <v>0</v>
          </cell>
          <cell r="G685">
            <v>0</v>
          </cell>
        </row>
        <row r="686">
          <cell r="A686" t="str">
            <v>AREA ESCALERAS Y/O OTRAS CIRCULACIONES</v>
          </cell>
          <cell r="B686">
            <v>0</v>
          </cell>
          <cell r="C686">
            <v>0</v>
          </cell>
          <cell r="D686">
            <v>0</v>
          </cell>
          <cell r="E686">
            <v>0</v>
          </cell>
          <cell r="F686">
            <v>0</v>
          </cell>
          <cell r="G686">
            <v>0</v>
          </cell>
        </row>
        <row r="687">
          <cell r="A687">
            <v>0</v>
          </cell>
          <cell r="B687">
            <v>0</v>
          </cell>
          <cell r="C687">
            <v>0</v>
          </cell>
          <cell r="D687">
            <v>0</v>
          </cell>
          <cell r="E687">
            <v>0</v>
          </cell>
          <cell r="F687">
            <v>0</v>
          </cell>
          <cell r="G687">
            <v>0</v>
          </cell>
        </row>
        <row r="688">
          <cell r="A688" t="str">
            <v>SUB TOTAL PROYECTO</v>
          </cell>
          <cell r="B688">
            <v>0</v>
          </cell>
          <cell r="C688">
            <v>0</v>
          </cell>
          <cell r="D688">
            <v>0</v>
          </cell>
          <cell r="E688">
            <v>0</v>
          </cell>
          <cell r="F688">
            <v>0</v>
          </cell>
          <cell r="G688">
            <v>0</v>
          </cell>
        </row>
        <row r="689">
          <cell r="A689" t="str">
            <v>A.I.U.  28%</v>
          </cell>
          <cell r="B689">
            <v>0</v>
          </cell>
          <cell r="C689">
            <v>0</v>
          </cell>
          <cell r="D689">
            <v>0</v>
          </cell>
          <cell r="E689">
            <v>0</v>
          </cell>
          <cell r="F689">
            <v>0</v>
          </cell>
          <cell r="G689">
            <v>0</v>
          </cell>
        </row>
        <row r="690">
          <cell r="A690" t="str">
            <v>IMPUESTO DE GUERRA 5%</v>
          </cell>
          <cell r="B690">
            <v>0</v>
          </cell>
          <cell r="C690">
            <v>0</v>
          </cell>
          <cell r="D690">
            <v>0</v>
          </cell>
          <cell r="E690">
            <v>0</v>
          </cell>
          <cell r="F690">
            <v>0</v>
          </cell>
          <cell r="G690">
            <v>0</v>
          </cell>
        </row>
        <row r="691">
          <cell r="A691" t="str">
            <v>TOTAL</v>
          </cell>
          <cell r="B691">
            <v>0</v>
          </cell>
          <cell r="C691">
            <v>0</v>
          </cell>
          <cell r="D691">
            <v>0</v>
          </cell>
          <cell r="E691">
            <v>0</v>
          </cell>
          <cell r="F691">
            <v>0</v>
          </cell>
          <cell r="G691">
            <v>0</v>
          </cell>
        </row>
        <row r="692">
          <cell r="A692" t="str">
            <v>DOTACION DE MOBILIARIO</v>
          </cell>
          <cell r="B692">
            <v>0</v>
          </cell>
          <cell r="C692">
            <v>0</v>
          </cell>
          <cell r="D692">
            <v>0</v>
          </cell>
          <cell r="E692">
            <v>0</v>
          </cell>
          <cell r="F692">
            <v>0</v>
          </cell>
          <cell r="G692">
            <v>0</v>
          </cell>
        </row>
        <row r="693">
          <cell r="A693" t="str">
            <v>ITEM</v>
          </cell>
          <cell r="B693" t="str">
            <v>DESCRIPCIÓN</v>
          </cell>
          <cell r="C693" t="str">
            <v>UNIDAD</v>
          </cell>
          <cell r="D693" t="str">
            <v>CANTIDAD</v>
          </cell>
          <cell r="E693" t="str">
            <v>VLR UNITARIO</v>
          </cell>
          <cell r="F693" t="str">
            <v>VLR  TOTAL</v>
          </cell>
          <cell r="G693">
            <v>0</v>
          </cell>
        </row>
        <row r="694">
          <cell r="A694" t="str">
            <v>DME-1</v>
          </cell>
          <cell r="B694" t="str">
            <v xml:space="preserve">Pupitre y silla para docente que cumpla con la Norma NTC 4641 </v>
          </cell>
          <cell r="C694" t="str">
            <v xml:space="preserve">UN </v>
          </cell>
          <cell r="D694">
            <v>0</v>
          </cell>
          <cell r="E694">
            <v>214000</v>
          </cell>
          <cell r="F694">
            <v>0</v>
          </cell>
          <cell r="G694">
            <v>0</v>
          </cell>
        </row>
        <row r="695">
          <cell r="A695" t="str">
            <v>DME-2</v>
          </cell>
          <cell r="B695" t="str">
            <v>Butaco para laboratorio que cumpla con la norma NTC 4730</v>
          </cell>
          <cell r="C695" t="str">
            <v>UN</v>
          </cell>
          <cell r="D695">
            <v>0</v>
          </cell>
          <cell r="E695">
            <v>74000</v>
          </cell>
          <cell r="F695">
            <v>0</v>
          </cell>
          <cell r="G695">
            <v>0</v>
          </cell>
        </row>
        <row r="696">
          <cell r="A696" t="str">
            <v>DME-3</v>
          </cell>
          <cell r="B696" t="str">
            <v>Tablero con dimensiones 2,40 M x 1,20 m, para escribir con marcado de tinta seca borrable, y que cumpla con la norma NTC 4726</v>
          </cell>
          <cell r="C696" t="str">
            <v>UN</v>
          </cell>
          <cell r="D696">
            <v>0</v>
          </cell>
          <cell r="E696">
            <v>209000</v>
          </cell>
          <cell r="F696">
            <v>0</v>
          </cell>
          <cell r="G696">
            <v>0</v>
          </cell>
        </row>
        <row r="697">
          <cell r="A697" t="str">
            <v>DME-4</v>
          </cell>
          <cell r="B697" t="str">
            <v>Mesa Trapezoidal y silla NTC 4731 Clase 1 Nivel de Preescolar.</v>
          </cell>
          <cell r="C697" t="str">
            <v>UN</v>
          </cell>
          <cell r="D697">
            <v>0</v>
          </cell>
          <cell r="E697">
            <v>143000</v>
          </cell>
          <cell r="F697">
            <v>0</v>
          </cell>
          <cell r="G697">
            <v>0</v>
          </cell>
        </row>
        <row r="698">
          <cell r="A698" t="str">
            <v>DME-5</v>
          </cell>
          <cell r="B698" t="str">
            <v>Silla Universitaria que cumpla la Norma NTC 4734,</v>
          </cell>
          <cell r="C698" t="str">
            <v xml:space="preserve">UN </v>
          </cell>
          <cell r="D698">
            <v>0</v>
          </cell>
          <cell r="E698">
            <v>75000</v>
          </cell>
          <cell r="F698">
            <v>0</v>
          </cell>
          <cell r="G698">
            <v>0</v>
          </cell>
        </row>
        <row r="699">
          <cell r="A699">
            <v>0</v>
          </cell>
          <cell r="B699" t="str">
            <v>Sub Total Dotación mobiliario para  aulas</v>
          </cell>
          <cell r="C699">
            <v>0</v>
          </cell>
          <cell r="D699">
            <v>0</v>
          </cell>
          <cell r="E699">
            <v>0</v>
          </cell>
          <cell r="F699">
            <v>0</v>
          </cell>
          <cell r="G699">
            <v>0</v>
          </cell>
        </row>
        <row r="700">
          <cell r="A700">
            <v>0</v>
          </cell>
          <cell r="B700">
            <v>0</v>
          </cell>
          <cell r="C700">
            <v>0</v>
          </cell>
          <cell r="D700">
            <v>0</v>
          </cell>
          <cell r="E700">
            <v>0</v>
          </cell>
          <cell r="F700">
            <v>0</v>
          </cell>
          <cell r="G700">
            <v>0</v>
          </cell>
        </row>
        <row r="701">
          <cell r="A701" t="str">
            <v>VALOR TOTAL PROYECTO</v>
          </cell>
          <cell r="B701">
            <v>0</v>
          </cell>
          <cell r="C701">
            <v>0</v>
          </cell>
          <cell r="D701">
            <v>0</v>
          </cell>
          <cell r="E701">
            <v>0</v>
          </cell>
          <cell r="F701">
            <v>0</v>
          </cell>
          <cell r="G701">
            <v>0</v>
          </cell>
        </row>
        <row r="702">
          <cell r="E702">
            <v>0</v>
          </cell>
          <cell r="F702">
            <v>0</v>
          </cell>
        </row>
        <row r="703">
          <cell r="E703">
            <v>0</v>
          </cell>
          <cell r="F703">
            <v>0</v>
          </cell>
        </row>
        <row r="705">
          <cell r="G705">
            <v>0</v>
          </cell>
        </row>
        <row r="714">
          <cell r="C714">
            <v>0</v>
          </cell>
        </row>
      </sheetData>
      <sheetData sheetId="1"/>
      <sheetData sheetId="2"/>
      <sheetData sheetId="3"/>
      <sheetData sheetId="4"/>
      <sheetData sheetId="5"/>
      <sheetData sheetId="6"/>
      <sheetData sheetId="7"/>
      <sheetData sheetId="8"/>
      <sheetData sheetId="9"/>
      <sheetData sheetId="10">
        <row r="8">
          <cell r="D8" t="str">
            <v>P. ALBAÑILERIA</v>
          </cell>
          <cell r="E8" t="str">
            <v>P. INSTALACIONES BASICA</v>
          </cell>
          <cell r="F8">
            <v>0</v>
          </cell>
          <cell r="G8">
            <v>0</v>
          </cell>
          <cell r="H8" t="str">
            <v>P. PINTURA</v>
          </cell>
          <cell r="I8">
            <v>0</v>
          </cell>
          <cell r="J8">
            <v>0</v>
          </cell>
          <cell r="K8" t="str">
            <v>P. CARPINTERIA</v>
          </cell>
          <cell r="L8">
            <v>0</v>
          </cell>
          <cell r="M8">
            <v>0</v>
          </cell>
          <cell r="N8" t="str">
            <v>P. CABLEADO ESTRUCTURADO</v>
          </cell>
          <cell r="O8">
            <v>0</v>
          </cell>
          <cell r="P8">
            <v>0</v>
          </cell>
        </row>
      </sheetData>
      <sheetData sheetId="11">
        <row r="11">
          <cell r="A11" t="str">
            <v xml:space="preserve"> CUADRILLAS</v>
          </cell>
          <cell r="B11">
            <v>0</v>
          </cell>
          <cell r="C11">
            <v>0</v>
          </cell>
          <cell r="D11">
            <v>0</v>
          </cell>
          <cell r="E11">
            <v>0</v>
          </cell>
          <cell r="F11">
            <v>0</v>
          </cell>
          <cell r="G11">
            <v>0</v>
          </cell>
          <cell r="H11">
            <v>0</v>
          </cell>
          <cell r="I11">
            <v>0</v>
          </cell>
        </row>
        <row r="12">
          <cell r="A12">
            <v>0</v>
          </cell>
          <cell r="B12">
            <v>0</v>
          </cell>
          <cell r="C12">
            <v>0</v>
          </cell>
          <cell r="D12">
            <v>0</v>
          </cell>
          <cell r="E12">
            <v>0</v>
          </cell>
          <cell r="F12">
            <v>0</v>
          </cell>
          <cell r="G12">
            <v>0</v>
          </cell>
          <cell r="H12">
            <v>0</v>
          </cell>
          <cell r="I12">
            <v>0</v>
          </cell>
        </row>
        <row r="13">
          <cell r="A13" t="str">
            <v>SALARIO MINIMO LEGAL VIGENTE</v>
          </cell>
          <cell r="B13">
            <v>0</v>
          </cell>
          <cell r="C13">
            <v>0</v>
          </cell>
          <cell r="D13">
            <v>515000</v>
          </cell>
          <cell r="E13">
            <v>0</v>
          </cell>
          <cell r="F13">
            <v>0</v>
          </cell>
          <cell r="G13">
            <v>0</v>
          </cell>
          <cell r="H13">
            <v>0</v>
          </cell>
          <cell r="I13">
            <v>0</v>
          </cell>
        </row>
        <row r="14">
          <cell r="A14" t="str">
            <v>Descripción</v>
          </cell>
          <cell r="B14" t="str">
            <v>Jornal Oficial</v>
          </cell>
          <cell r="C14">
            <v>0</v>
          </cell>
          <cell r="D14">
            <v>0</v>
          </cell>
          <cell r="E14">
            <v>0</v>
          </cell>
          <cell r="F14" t="str">
            <v>Jornal Ayudante</v>
          </cell>
          <cell r="G14">
            <v>0</v>
          </cell>
          <cell r="H14">
            <v>0</v>
          </cell>
          <cell r="I14">
            <v>0</v>
          </cell>
        </row>
        <row r="15">
          <cell r="A15" t="str">
            <v>P. ALBAÑILERIA</v>
          </cell>
          <cell r="B15">
            <v>82219.749999999985</v>
          </cell>
          <cell r="C15">
            <v>0</v>
          </cell>
          <cell r="D15">
            <v>0</v>
          </cell>
          <cell r="E15">
            <v>0</v>
          </cell>
          <cell r="F15">
            <v>30436.499999999996</v>
          </cell>
          <cell r="G15">
            <v>0</v>
          </cell>
          <cell r="H15">
            <v>0</v>
          </cell>
          <cell r="I15">
            <v>0</v>
          </cell>
        </row>
        <row r="16">
          <cell r="A16" t="str">
            <v>P. INSTALACIONES BASICA</v>
          </cell>
          <cell r="B16">
            <v>90441.725000000006</v>
          </cell>
          <cell r="C16">
            <v>0</v>
          </cell>
          <cell r="D16">
            <v>0</v>
          </cell>
          <cell r="E16">
            <v>0</v>
          </cell>
          <cell r="F16">
            <v>33480.15</v>
          </cell>
          <cell r="G16">
            <v>0</v>
          </cell>
          <cell r="H16">
            <v>0</v>
          </cell>
          <cell r="I16">
            <v>0</v>
          </cell>
        </row>
        <row r="17">
          <cell r="A17" t="str">
            <v>1.1.7</v>
          </cell>
          <cell r="B17" t="str">
            <v>DEMOLICION Y RETIRO DE ESCOMBROS</v>
          </cell>
          <cell r="C17">
            <v>0</v>
          </cell>
          <cell r="D17">
            <v>0</v>
          </cell>
          <cell r="E17">
            <v>0</v>
          </cell>
          <cell r="F17">
            <v>0</v>
          </cell>
          <cell r="G17">
            <v>0</v>
          </cell>
          <cell r="H17">
            <v>0</v>
          </cell>
          <cell r="I17">
            <v>0</v>
          </cell>
        </row>
        <row r="18">
          <cell r="A18" t="str">
            <v>1.1.7</v>
          </cell>
          <cell r="B18" t="str">
            <v>VALLA INFORMATIVA</v>
          </cell>
          <cell r="C18">
            <v>0</v>
          </cell>
          <cell r="D18">
            <v>0</v>
          </cell>
          <cell r="E18">
            <v>0</v>
          </cell>
          <cell r="F18">
            <v>0</v>
          </cell>
          <cell r="G18">
            <v>0</v>
          </cell>
          <cell r="H18">
            <v>0</v>
          </cell>
          <cell r="I18">
            <v>0</v>
          </cell>
        </row>
        <row r="19">
          <cell r="A19" t="str">
            <v>P. PINTURA</v>
          </cell>
          <cell r="B19">
            <v>94552.71249999998</v>
          </cell>
          <cell r="C19">
            <v>0</v>
          </cell>
          <cell r="D19">
            <v>0</v>
          </cell>
          <cell r="E19">
            <v>0</v>
          </cell>
          <cell r="F19">
            <v>35001.974999999999</v>
          </cell>
          <cell r="G19">
            <v>0</v>
          </cell>
          <cell r="H19">
            <v>0</v>
          </cell>
          <cell r="I19">
            <v>0</v>
          </cell>
        </row>
        <row r="20">
          <cell r="A20" t="str">
            <v>P. CARPINTERIA</v>
          </cell>
          <cell r="B20">
            <v>98663.699999999983</v>
          </cell>
          <cell r="C20">
            <v>0</v>
          </cell>
          <cell r="D20">
            <v>0</v>
          </cell>
          <cell r="E20">
            <v>0</v>
          </cell>
          <cell r="F20">
            <v>36523.799999999996</v>
          </cell>
          <cell r="G20">
            <v>0</v>
          </cell>
          <cell r="H20">
            <v>0</v>
          </cell>
          <cell r="I20">
            <v>0</v>
          </cell>
        </row>
        <row r="21">
          <cell r="A21" t="str">
            <v>P. CABLEADO ESTRUCTURADO</v>
          </cell>
          <cell r="B21">
            <v>109352.26749999999</v>
          </cell>
          <cell r="C21">
            <v>0</v>
          </cell>
          <cell r="D21">
            <v>0</v>
          </cell>
          <cell r="E21">
            <v>0</v>
          </cell>
          <cell r="F21">
            <v>40480.544999999998</v>
          </cell>
          <cell r="G21">
            <v>0</v>
          </cell>
          <cell r="H21">
            <v>0</v>
          </cell>
          <cell r="I21">
            <v>0</v>
          </cell>
        </row>
        <row r="22">
          <cell r="A22">
            <v>0</v>
          </cell>
          <cell r="B22">
            <v>0</v>
          </cell>
          <cell r="C22">
            <v>0</v>
          </cell>
          <cell r="D22">
            <v>0</v>
          </cell>
          <cell r="E22">
            <v>0</v>
          </cell>
          <cell r="F22">
            <v>0</v>
          </cell>
          <cell r="G22" t="str">
            <v>Vlr actualizado</v>
          </cell>
          <cell r="H22" t="str">
            <v>% Actualización</v>
          </cell>
          <cell r="I22" t="str">
            <v>Vlr Actual</v>
          </cell>
        </row>
        <row r="23">
          <cell r="A23" t="str">
            <v>Excavaciones</v>
          </cell>
          <cell r="B23">
            <v>0</v>
          </cell>
          <cell r="C23">
            <v>0</v>
          </cell>
          <cell r="D23">
            <v>0</v>
          </cell>
          <cell r="E23">
            <v>3</v>
          </cell>
          <cell r="F23" t="str">
            <v>Ayudante</v>
          </cell>
          <cell r="G23">
            <v>91309.5</v>
          </cell>
          <cell r="H23">
            <v>0</v>
          </cell>
          <cell r="I23">
            <v>91309.499999999985</v>
          </cell>
        </row>
        <row r="24">
          <cell r="A24" t="str">
            <v>Rellenos de excavación</v>
          </cell>
          <cell r="B24">
            <v>0</v>
          </cell>
          <cell r="C24">
            <v>0</v>
          </cell>
          <cell r="D24">
            <v>0</v>
          </cell>
          <cell r="E24">
            <v>1</v>
          </cell>
          <cell r="F24" t="str">
            <v>Ayudante</v>
          </cell>
          <cell r="G24">
            <v>30436.5</v>
          </cell>
          <cell r="H24">
            <v>0</v>
          </cell>
          <cell r="I24">
            <v>30436.499999999996</v>
          </cell>
        </row>
        <row r="25">
          <cell r="A25" t="str">
            <v>Enchapes y acabados</v>
          </cell>
          <cell r="B25">
            <v>1</v>
          </cell>
          <cell r="C25" t="str">
            <v>oficial</v>
          </cell>
          <cell r="D25">
            <v>0</v>
          </cell>
          <cell r="E25">
            <v>1</v>
          </cell>
          <cell r="F25" t="str">
            <v>Ayudante</v>
          </cell>
          <cell r="G25">
            <v>112656.25</v>
          </cell>
          <cell r="H25">
            <v>0</v>
          </cell>
          <cell r="I25">
            <v>112656.24999999999</v>
          </cell>
        </row>
        <row r="26">
          <cell r="A26" t="str">
            <v>Cuadrilla Demoliciones</v>
          </cell>
          <cell r="B26">
            <v>0</v>
          </cell>
          <cell r="C26">
            <v>0</v>
          </cell>
          <cell r="D26">
            <v>0</v>
          </cell>
          <cell r="E26">
            <v>2</v>
          </cell>
          <cell r="F26" t="str">
            <v>Ayudante</v>
          </cell>
          <cell r="G26">
            <v>60873</v>
          </cell>
          <cell r="H26">
            <v>0</v>
          </cell>
          <cell r="I26">
            <v>60872.999999999993</v>
          </cell>
        </row>
        <row r="27">
          <cell r="A27" t="str">
            <v>Excavaciones en roca</v>
          </cell>
          <cell r="B27">
            <v>1</v>
          </cell>
          <cell r="C27" t="str">
            <v>Oficial</v>
          </cell>
          <cell r="D27" t="str">
            <v>+</v>
          </cell>
          <cell r="E27">
            <v>3</v>
          </cell>
          <cell r="F27" t="str">
            <v>Ayudante</v>
          </cell>
          <cell r="G27">
            <v>173529.25</v>
          </cell>
          <cell r="H27">
            <v>0</v>
          </cell>
          <cell r="I27">
            <v>173529.24999999997</v>
          </cell>
        </row>
        <row r="28">
          <cell r="A28" t="str">
            <v>Albañilería</v>
          </cell>
          <cell r="B28">
            <v>2</v>
          </cell>
          <cell r="C28" t="str">
            <v>Oficial</v>
          </cell>
          <cell r="D28" t="str">
            <v>+</v>
          </cell>
          <cell r="E28">
            <v>1</v>
          </cell>
          <cell r="F28" t="str">
            <v>Ayudante</v>
          </cell>
          <cell r="G28">
            <v>194876</v>
          </cell>
          <cell r="H28">
            <v>0</v>
          </cell>
          <cell r="I28">
            <v>194875.99999999997</v>
          </cell>
        </row>
        <row r="29">
          <cell r="A29" t="str">
            <v>Estructuras</v>
          </cell>
          <cell r="B29">
            <v>2</v>
          </cell>
          <cell r="C29" t="str">
            <v>Oficial</v>
          </cell>
          <cell r="D29" t="str">
            <v>+</v>
          </cell>
          <cell r="E29">
            <v>3</v>
          </cell>
          <cell r="F29" t="str">
            <v>Ayudante</v>
          </cell>
          <cell r="G29">
            <v>255749</v>
          </cell>
          <cell r="H29">
            <v>0</v>
          </cell>
          <cell r="I29">
            <v>255748.99999999994</v>
          </cell>
        </row>
        <row r="30">
          <cell r="A30" t="str">
            <v>Topografía</v>
          </cell>
          <cell r="B30">
            <v>1</v>
          </cell>
          <cell r="C30" t="str">
            <v>Oficial</v>
          </cell>
          <cell r="D30" t="str">
            <v>+</v>
          </cell>
          <cell r="E30">
            <v>3</v>
          </cell>
          <cell r="F30" t="str">
            <v>Ayudante</v>
          </cell>
          <cell r="G30">
            <v>190882.18</v>
          </cell>
          <cell r="H30">
            <v>0</v>
          </cell>
          <cell r="I30">
            <v>190882.17500000002</v>
          </cell>
        </row>
        <row r="31">
          <cell r="A31" t="str">
            <v>Instalaciones</v>
          </cell>
          <cell r="B31">
            <v>2</v>
          </cell>
          <cell r="C31" t="str">
            <v>Oficial</v>
          </cell>
          <cell r="D31" t="str">
            <v>+</v>
          </cell>
          <cell r="E31">
            <v>2</v>
          </cell>
          <cell r="F31" t="str">
            <v>Ayudante</v>
          </cell>
          <cell r="G31">
            <v>247843.75</v>
          </cell>
          <cell r="H31">
            <v>0</v>
          </cell>
          <cell r="I31">
            <v>247843.75</v>
          </cell>
        </row>
        <row r="32">
          <cell r="A32" t="str">
            <v>Cuadrilla 1 - 4</v>
          </cell>
          <cell r="B32">
            <v>1</v>
          </cell>
          <cell r="C32" t="str">
            <v>Oficial</v>
          </cell>
          <cell r="D32" t="str">
            <v>+</v>
          </cell>
          <cell r="E32">
            <v>4</v>
          </cell>
          <cell r="F32" t="str">
            <v>Ayudante</v>
          </cell>
          <cell r="G32">
            <v>244758.9</v>
          </cell>
          <cell r="H32">
            <v>0</v>
          </cell>
          <cell r="I32">
            <v>244758.89999999997</v>
          </cell>
        </row>
        <row r="33">
          <cell r="A33" t="str">
            <v>Cuadrilla 1 - 1</v>
          </cell>
          <cell r="B33">
            <v>1</v>
          </cell>
          <cell r="C33" t="str">
            <v>Oficial</v>
          </cell>
          <cell r="D33" t="str">
            <v>+</v>
          </cell>
          <cell r="E33">
            <v>1</v>
          </cell>
          <cell r="F33" t="str">
            <v>Ayudante</v>
          </cell>
          <cell r="G33">
            <v>135187.5</v>
          </cell>
          <cell r="H33">
            <v>0</v>
          </cell>
          <cell r="I33">
            <v>135187.49999999997</v>
          </cell>
        </row>
        <row r="34">
          <cell r="A34" t="str">
            <v>Cuadrilla 1 - 3</v>
          </cell>
          <cell r="B34">
            <v>1</v>
          </cell>
          <cell r="C34" t="str">
            <v>Oficial</v>
          </cell>
          <cell r="D34" t="str">
            <v>+</v>
          </cell>
          <cell r="E34">
            <v>3</v>
          </cell>
          <cell r="F34" t="str">
            <v>Ayudante</v>
          </cell>
          <cell r="G34">
            <v>173529.25</v>
          </cell>
          <cell r="H34">
            <v>0</v>
          </cell>
          <cell r="I34">
            <v>173529.24999999997</v>
          </cell>
        </row>
        <row r="35">
          <cell r="A35" t="str">
            <v>Cuadrilla 1 - 6</v>
          </cell>
          <cell r="B35">
            <v>1</v>
          </cell>
          <cell r="C35" t="str">
            <v>Oficial</v>
          </cell>
          <cell r="D35" t="str">
            <v>+</v>
          </cell>
          <cell r="E35">
            <v>6</v>
          </cell>
          <cell r="F35" t="str">
            <v>Ayudante</v>
          </cell>
          <cell r="G35">
            <v>264838.75</v>
          </cell>
          <cell r="H35">
            <v>0</v>
          </cell>
          <cell r="I35">
            <v>264838.74999999994</v>
          </cell>
        </row>
        <row r="36">
          <cell r="A36" t="str">
            <v>Cuadrilla Hidraúlico y Sanitario</v>
          </cell>
          <cell r="B36">
            <v>1</v>
          </cell>
          <cell r="C36" t="str">
            <v>Oficial</v>
          </cell>
          <cell r="D36" t="str">
            <v>+</v>
          </cell>
          <cell r="E36">
            <v>1</v>
          </cell>
          <cell r="F36" t="str">
            <v>Ayudante</v>
          </cell>
          <cell r="G36">
            <v>123921.88</v>
          </cell>
          <cell r="H36">
            <v>0</v>
          </cell>
          <cell r="I36">
            <v>123921.875</v>
          </cell>
        </row>
        <row r="37">
          <cell r="A37" t="str">
            <v>Cuadrilla Carpinteria metálica</v>
          </cell>
          <cell r="B37">
            <v>1</v>
          </cell>
          <cell r="C37" t="str">
            <v>Oficial</v>
          </cell>
          <cell r="D37" t="str">
            <v>+</v>
          </cell>
          <cell r="E37">
            <v>1</v>
          </cell>
          <cell r="F37" t="str">
            <v>Ayudante</v>
          </cell>
          <cell r="G37">
            <v>135187.49999999997</v>
          </cell>
          <cell r="H37">
            <v>0</v>
          </cell>
          <cell r="I37">
            <v>129554.68749999997</v>
          </cell>
        </row>
        <row r="38">
          <cell r="A38" t="str">
            <v>Cuadrilla  Eléctrico</v>
          </cell>
          <cell r="B38">
            <v>1</v>
          </cell>
          <cell r="C38" t="str">
            <v xml:space="preserve">Oficial </v>
          </cell>
          <cell r="D38" t="str">
            <v>+</v>
          </cell>
          <cell r="E38">
            <v>1</v>
          </cell>
          <cell r="F38" t="str">
            <v>Ayudante</v>
          </cell>
          <cell r="G38">
            <v>149832.8125</v>
          </cell>
          <cell r="H38">
            <v>0</v>
          </cell>
          <cell r="I38">
            <v>149832.8125</v>
          </cell>
        </row>
        <row r="39">
          <cell r="A39" t="str">
            <v>Carpintería</v>
          </cell>
          <cell r="B39">
            <v>1</v>
          </cell>
          <cell r="C39" t="str">
            <v>Oficial</v>
          </cell>
          <cell r="D39" t="str">
            <v>+</v>
          </cell>
          <cell r="E39">
            <v>2</v>
          </cell>
          <cell r="F39" t="str">
            <v>Ayudante</v>
          </cell>
          <cell r="G39">
            <v>171711.3</v>
          </cell>
          <cell r="H39">
            <v>0</v>
          </cell>
          <cell r="I39">
            <v>171711.3</v>
          </cell>
        </row>
        <row r="40">
          <cell r="A40" t="str">
            <v>Pintura</v>
          </cell>
          <cell r="B40">
            <v>2</v>
          </cell>
          <cell r="C40" t="str">
            <v>Oficial</v>
          </cell>
          <cell r="D40" t="str">
            <v>+</v>
          </cell>
          <cell r="E40">
            <v>1</v>
          </cell>
          <cell r="F40" t="str">
            <v>Ayudante</v>
          </cell>
          <cell r="G40">
            <v>224107.4</v>
          </cell>
          <cell r="H40">
            <v>0</v>
          </cell>
          <cell r="I40">
            <v>224107.39999999997</v>
          </cell>
        </row>
        <row r="41">
          <cell r="A41" t="str">
            <v>Mampostería</v>
          </cell>
          <cell r="B41">
            <v>2</v>
          </cell>
          <cell r="C41" t="str">
            <v>Oficial</v>
          </cell>
          <cell r="D41" t="str">
            <v>+</v>
          </cell>
          <cell r="E41">
            <v>1</v>
          </cell>
          <cell r="F41" t="str">
            <v>Ayudante</v>
          </cell>
          <cell r="G41">
            <v>194876</v>
          </cell>
          <cell r="H41">
            <v>0</v>
          </cell>
          <cell r="I41">
            <v>194875.99999999997</v>
          </cell>
        </row>
        <row r="42">
          <cell r="A42" t="str">
            <v>Vías</v>
          </cell>
          <cell r="B42">
            <v>3</v>
          </cell>
          <cell r="C42" t="str">
            <v>Oficial</v>
          </cell>
          <cell r="D42" t="str">
            <v>+</v>
          </cell>
          <cell r="E42">
            <v>4</v>
          </cell>
          <cell r="F42" t="str">
            <v>Ayudante</v>
          </cell>
          <cell r="G42">
            <v>423666.04</v>
          </cell>
          <cell r="H42">
            <v>0</v>
          </cell>
          <cell r="I42">
            <v>423666.03749999998</v>
          </cell>
        </row>
        <row r="43">
          <cell r="A43" t="str">
            <v>Cuadrilla Carpinteria Aluminio</v>
          </cell>
          <cell r="B43">
            <v>2</v>
          </cell>
          <cell r="C43" t="str">
            <v>Oficial</v>
          </cell>
          <cell r="D43" t="str">
            <v>+</v>
          </cell>
          <cell r="E43">
            <v>2</v>
          </cell>
          <cell r="F43" t="str">
            <v>Ayudante</v>
          </cell>
          <cell r="G43">
            <v>270375</v>
          </cell>
          <cell r="H43">
            <v>0</v>
          </cell>
          <cell r="I43">
            <v>270374.99999999994</v>
          </cell>
        </row>
        <row r="44">
          <cell r="A44" t="str">
            <v>Cuadrilla instalaciones a  gas</v>
          </cell>
          <cell r="B44">
            <v>2</v>
          </cell>
          <cell r="C44" t="str">
            <v>Oficiales</v>
          </cell>
          <cell r="D44">
            <v>0</v>
          </cell>
          <cell r="E44">
            <v>0</v>
          </cell>
          <cell r="F44">
            <v>0</v>
          </cell>
          <cell r="G44">
            <v>218704.54</v>
          </cell>
          <cell r="H44">
            <v>0</v>
          </cell>
          <cell r="I44">
            <v>218704.53499999997</v>
          </cell>
        </row>
        <row r="45">
          <cell r="A45" t="str">
            <v>Ingeniero</v>
          </cell>
          <cell r="B45">
            <v>0</v>
          </cell>
          <cell r="C45">
            <v>0</v>
          </cell>
          <cell r="D45">
            <v>0</v>
          </cell>
          <cell r="E45">
            <v>0</v>
          </cell>
          <cell r="F45">
            <v>0</v>
          </cell>
          <cell r="G45">
            <v>250000</v>
          </cell>
          <cell r="H45">
            <v>0</v>
          </cell>
          <cell r="I45">
            <v>250000</v>
          </cell>
        </row>
        <row r="46">
          <cell r="A46" t="str">
            <v>Tramitador</v>
          </cell>
          <cell r="B46">
            <v>0</v>
          </cell>
          <cell r="C46">
            <v>0</v>
          </cell>
          <cell r="D46">
            <v>0</v>
          </cell>
          <cell r="E46">
            <v>0</v>
          </cell>
          <cell r="F46">
            <v>0</v>
          </cell>
          <cell r="G46">
            <v>120000</v>
          </cell>
          <cell r="H46">
            <v>0</v>
          </cell>
          <cell r="I46">
            <v>120000</v>
          </cell>
        </row>
      </sheetData>
      <sheetData sheetId="12">
        <row r="12">
          <cell r="A12" t="str">
            <v>COSTOS DE TRANSPORTE</v>
          </cell>
          <cell r="B12">
            <v>0</v>
          </cell>
          <cell r="C12">
            <v>0</v>
          </cell>
          <cell r="D12">
            <v>0</v>
          </cell>
          <cell r="E12">
            <v>0</v>
          </cell>
          <cell r="F12">
            <v>0</v>
          </cell>
          <cell r="G12">
            <v>0</v>
          </cell>
          <cell r="H12">
            <v>0</v>
          </cell>
          <cell r="I12">
            <v>0</v>
          </cell>
        </row>
        <row r="13">
          <cell r="A13" t="str">
            <v>JORNADA DIARIA</v>
          </cell>
          <cell r="B13">
            <v>0</v>
          </cell>
          <cell r="C13">
            <v>0</v>
          </cell>
          <cell r="D13">
            <v>0</v>
          </cell>
          <cell r="E13">
            <v>0</v>
          </cell>
          <cell r="F13">
            <v>8</v>
          </cell>
          <cell r="G13">
            <v>0</v>
          </cell>
          <cell r="H13">
            <v>0</v>
          </cell>
          <cell r="I13" t="str">
            <v>Horas</v>
          </cell>
        </row>
        <row r="14">
          <cell r="A14" t="str">
            <v>Descripción</v>
          </cell>
          <cell r="B14" t="str">
            <v>Capacidad</v>
          </cell>
          <cell r="C14">
            <v>0</v>
          </cell>
          <cell r="D14" t="str">
            <v>Tarifa hora</v>
          </cell>
          <cell r="E14">
            <v>0</v>
          </cell>
          <cell r="F14">
            <v>0</v>
          </cell>
          <cell r="G14">
            <v>0</v>
          </cell>
          <cell r="H14" t="str">
            <v>Tarifa por viaje</v>
          </cell>
          <cell r="I14">
            <v>0</v>
          </cell>
        </row>
        <row r="15">
          <cell r="A15">
            <v>0</v>
          </cell>
          <cell r="B15" t="str">
            <v>Cantidad</v>
          </cell>
          <cell r="C15" t="str">
            <v>UN</v>
          </cell>
          <cell r="D15">
            <v>0</v>
          </cell>
          <cell r="E15">
            <v>0</v>
          </cell>
          <cell r="F15">
            <v>0</v>
          </cell>
          <cell r="G15">
            <v>0</v>
          </cell>
          <cell r="H15">
            <v>0</v>
          </cell>
          <cell r="I15">
            <v>0</v>
          </cell>
        </row>
        <row r="16">
          <cell r="A16" t="str">
            <v>Volqueta c/operario y combustible 6m3 max  30 Km</v>
          </cell>
          <cell r="B16">
            <v>6</v>
          </cell>
          <cell r="C16" t="str">
            <v>M3</v>
          </cell>
          <cell r="D16">
            <v>32000</v>
          </cell>
          <cell r="E16">
            <v>0</v>
          </cell>
          <cell r="F16">
            <v>0</v>
          </cell>
          <cell r="G16">
            <v>0</v>
          </cell>
          <cell r="H16">
            <v>110000</v>
          </cell>
          <cell r="I16">
            <v>0</v>
          </cell>
        </row>
        <row r="17">
          <cell r="A17" t="str">
            <v>1.1.7</v>
          </cell>
          <cell r="B17" t="str">
            <v>DEMOLICION Y RETIRO DE ESCOMBROS</v>
          </cell>
          <cell r="C17" t="str">
            <v>M3</v>
          </cell>
          <cell r="D17">
            <v>0</v>
          </cell>
          <cell r="E17">
            <v>0</v>
          </cell>
          <cell r="F17">
            <v>0</v>
          </cell>
          <cell r="G17">
            <v>0</v>
          </cell>
          <cell r="H17">
            <v>110000</v>
          </cell>
          <cell r="I17">
            <v>0</v>
          </cell>
        </row>
        <row r="18">
          <cell r="A18" t="str">
            <v>1.1.7</v>
          </cell>
          <cell r="B18" t="str">
            <v>VALLA INFORMATIVA</v>
          </cell>
          <cell r="C18" t="str">
            <v>M3</v>
          </cell>
          <cell r="D18">
            <v>0</v>
          </cell>
          <cell r="E18">
            <v>0</v>
          </cell>
          <cell r="F18">
            <v>0</v>
          </cell>
          <cell r="G18">
            <v>0</v>
          </cell>
          <cell r="H18">
            <v>110000</v>
          </cell>
          <cell r="I18">
            <v>0</v>
          </cell>
        </row>
        <row r="19">
          <cell r="A19" t="str">
            <v>Volqueta c/operario y combustible 5,5m3 max 30 Km</v>
          </cell>
          <cell r="B19">
            <v>5.5</v>
          </cell>
          <cell r="C19" t="str">
            <v>M3</v>
          </cell>
          <cell r="D19">
            <v>0</v>
          </cell>
          <cell r="E19">
            <v>0</v>
          </cell>
          <cell r="F19">
            <v>0</v>
          </cell>
          <cell r="G19">
            <v>0</v>
          </cell>
          <cell r="H19">
            <v>90000</v>
          </cell>
          <cell r="I19">
            <v>0</v>
          </cell>
        </row>
        <row r="20">
          <cell r="A20" t="str">
            <v>Camión 4 Toneladas</v>
          </cell>
          <cell r="B20">
            <v>4</v>
          </cell>
          <cell r="C20" t="str">
            <v>TN</v>
          </cell>
          <cell r="D20">
            <v>18000</v>
          </cell>
          <cell r="E20">
            <v>0</v>
          </cell>
          <cell r="F20">
            <v>0</v>
          </cell>
          <cell r="G20">
            <v>0</v>
          </cell>
          <cell r="H20">
            <v>36000</v>
          </cell>
          <cell r="I20">
            <v>0</v>
          </cell>
        </row>
        <row r="21">
          <cell r="A21" t="str">
            <v>Camión 8 Toneladas</v>
          </cell>
          <cell r="B21">
            <v>8</v>
          </cell>
          <cell r="C21" t="str">
            <v>TN</v>
          </cell>
          <cell r="D21">
            <v>35000</v>
          </cell>
          <cell r="E21">
            <v>0</v>
          </cell>
          <cell r="F21">
            <v>0</v>
          </cell>
          <cell r="G21">
            <v>0</v>
          </cell>
          <cell r="H21">
            <v>70000</v>
          </cell>
          <cell r="I21">
            <v>0</v>
          </cell>
        </row>
        <row r="22">
          <cell r="A22" t="str">
            <v>Cama-baja</v>
          </cell>
          <cell r="B22">
            <v>15</v>
          </cell>
          <cell r="C22" t="str">
            <v>TN</v>
          </cell>
          <cell r="D22">
            <v>70000</v>
          </cell>
          <cell r="E22">
            <v>0</v>
          </cell>
          <cell r="F22">
            <v>0</v>
          </cell>
          <cell r="G22">
            <v>0</v>
          </cell>
          <cell r="H22">
            <v>420000</v>
          </cell>
          <cell r="I22">
            <v>0</v>
          </cell>
        </row>
        <row r="23">
          <cell r="A23" t="str">
            <v>Campero</v>
          </cell>
          <cell r="B23">
            <v>1.5</v>
          </cell>
          <cell r="C23" t="str">
            <v>TN</v>
          </cell>
          <cell r="D23">
            <v>25000</v>
          </cell>
          <cell r="E23">
            <v>0</v>
          </cell>
          <cell r="F23">
            <v>0</v>
          </cell>
          <cell r="G23">
            <v>0</v>
          </cell>
          <cell r="H23">
            <v>50000</v>
          </cell>
          <cell r="I23">
            <v>0</v>
          </cell>
        </row>
        <row r="24">
          <cell r="A24" t="str">
            <v>Chalupa</v>
          </cell>
          <cell r="B24">
            <v>0.5</v>
          </cell>
          <cell r="C24" t="str">
            <v>TN</v>
          </cell>
          <cell r="D24">
            <v>25000</v>
          </cell>
          <cell r="E24">
            <v>0</v>
          </cell>
          <cell r="F24">
            <v>0</v>
          </cell>
          <cell r="G24">
            <v>0</v>
          </cell>
          <cell r="H24">
            <v>50000</v>
          </cell>
          <cell r="I24">
            <v>0</v>
          </cell>
        </row>
        <row r="25">
          <cell r="A25" t="str">
            <v>Transporte elementos prefabricados</v>
          </cell>
          <cell r="B25">
            <v>1</v>
          </cell>
          <cell r="C25" t="str">
            <v>UN</v>
          </cell>
          <cell r="D25">
            <v>6500</v>
          </cell>
          <cell r="E25">
            <v>0</v>
          </cell>
          <cell r="F25">
            <v>0</v>
          </cell>
          <cell r="G25">
            <v>0</v>
          </cell>
          <cell r="H25">
            <v>6500</v>
          </cell>
          <cell r="I25">
            <v>0</v>
          </cell>
        </row>
        <row r="26">
          <cell r="A26" t="str">
            <v>Volqueta c/operario y combustible 6m3 max  70 Km</v>
          </cell>
          <cell r="B26">
            <v>6</v>
          </cell>
          <cell r="C26" t="str">
            <v>M3</v>
          </cell>
          <cell r="D26">
            <v>0</v>
          </cell>
          <cell r="E26">
            <v>0</v>
          </cell>
          <cell r="F26">
            <v>0</v>
          </cell>
          <cell r="G26">
            <v>0</v>
          </cell>
          <cell r="H26">
            <v>190000</v>
          </cell>
          <cell r="I26">
            <v>0</v>
          </cell>
        </row>
        <row r="27">
          <cell r="A27">
            <v>0</v>
          </cell>
          <cell r="B27">
            <v>0</v>
          </cell>
          <cell r="C27">
            <v>0</v>
          </cell>
          <cell r="D27">
            <v>0</v>
          </cell>
          <cell r="E27">
            <v>0</v>
          </cell>
          <cell r="F27">
            <v>0</v>
          </cell>
          <cell r="G27">
            <v>0</v>
          </cell>
          <cell r="H27">
            <v>0</v>
          </cell>
          <cell r="I27">
            <v>0</v>
          </cell>
        </row>
        <row r="28">
          <cell r="A28">
            <v>0</v>
          </cell>
          <cell r="B28">
            <v>0</v>
          </cell>
          <cell r="C28">
            <v>0</v>
          </cell>
          <cell r="D28">
            <v>0</v>
          </cell>
          <cell r="E28">
            <v>0</v>
          </cell>
          <cell r="F28">
            <v>0</v>
          </cell>
          <cell r="G28">
            <v>0</v>
          </cell>
          <cell r="H28">
            <v>0</v>
          </cell>
          <cell r="I28">
            <v>0</v>
          </cell>
        </row>
        <row r="29">
          <cell r="A29">
            <v>0</v>
          </cell>
          <cell r="B29">
            <v>0</v>
          </cell>
          <cell r="C29">
            <v>0</v>
          </cell>
          <cell r="D29">
            <v>0</v>
          </cell>
          <cell r="E29">
            <v>0</v>
          </cell>
          <cell r="F29">
            <v>0</v>
          </cell>
          <cell r="G29">
            <v>0</v>
          </cell>
          <cell r="H29">
            <v>0</v>
          </cell>
          <cell r="I29">
            <v>0</v>
          </cell>
        </row>
        <row r="30">
          <cell r="A30">
            <v>0</v>
          </cell>
          <cell r="B30">
            <v>0</v>
          </cell>
          <cell r="C30">
            <v>0</v>
          </cell>
          <cell r="D30">
            <v>0</v>
          </cell>
          <cell r="E30">
            <v>0</v>
          </cell>
          <cell r="F30">
            <v>0</v>
          </cell>
          <cell r="G30">
            <v>0</v>
          </cell>
          <cell r="H30">
            <v>0</v>
          </cell>
          <cell r="I30">
            <v>0</v>
          </cell>
        </row>
      </sheetData>
      <sheetData sheetId="13">
        <row r="15">
          <cell r="A15" t="str">
            <v>Cargador tipo Cat - 904</v>
          </cell>
        </row>
        <row r="16">
          <cell r="A16" t="str">
            <v>Compresor</v>
          </cell>
        </row>
        <row r="17">
          <cell r="A17" t="str">
            <v>1.1.7</v>
          </cell>
        </row>
        <row r="18">
          <cell r="A18" t="str">
            <v>1.1.7</v>
          </cell>
        </row>
        <row r="19">
          <cell r="A19" t="str">
            <v>Compresor 2 martillos 185 PCM</v>
          </cell>
        </row>
        <row r="20">
          <cell r="A20" t="str">
            <v>Cortadora para metal</v>
          </cell>
        </row>
        <row r="21">
          <cell r="A21" t="str">
            <v>Equipo de topografía</v>
          </cell>
        </row>
        <row r="22">
          <cell r="A22" t="str">
            <v>Equipo de Soldadura</v>
          </cell>
        </row>
        <row r="23">
          <cell r="A23" t="str">
            <v>Figuradora</v>
          </cell>
        </row>
        <row r="24">
          <cell r="A24" t="str">
            <v>Pulidora</v>
          </cell>
        </row>
        <row r="25">
          <cell r="A25" t="str">
            <v>Pulidora pisos incluye piedras y ceras</v>
          </cell>
        </row>
        <row r="26">
          <cell r="A26" t="str">
            <v>Formaleta</v>
          </cell>
        </row>
        <row r="27">
          <cell r="A27" t="str">
            <v>Formaleta entrepiso por 4 semanas M2</v>
          </cell>
        </row>
        <row r="28">
          <cell r="A28" t="str">
            <v>Formaleta entrepiso M2</v>
          </cell>
        </row>
        <row r="29">
          <cell r="A29" t="str">
            <v>Herramienta Eléctrica</v>
          </cell>
        </row>
        <row r="30">
          <cell r="A30" t="str">
            <v>Herramienta menor</v>
          </cell>
        </row>
        <row r="31">
          <cell r="A31" t="str">
            <v>Mezcladora a gasolina</v>
          </cell>
        </row>
        <row r="32">
          <cell r="A32" t="str">
            <v>Motosierra profesional</v>
          </cell>
        </row>
        <row r="33">
          <cell r="A33" t="str">
            <v>Andamio metálico</v>
          </cell>
        </row>
        <row r="34">
          <cell r="A34" t="str">
            <v xml:space="preserve">Paral metálico </v>
          </cell>
        </row>
        <row r="35">
          <cell r="A35" t="str">
            <v>Paral telescopico</v>
          </cell>
        </row>
        <row r="36">
          <cell r="A36" t="str">
            <v>Poleas y Cuerdas</v>
          </cell>
        </row>
        <row r="37">
          <cell r="A37" t="str">
            <v>Rana</v>
          </cell>
        </row>
        <row r="38">
          <cell r="A38" t="str">
            <v>Retroexcavadora orugas tipo 320 pala 1,2 m3</v>
          </cell>
        </row>
        <row r="39">
          <cell r="A39" t="str">
            <v>Retroexcavadora llantas Tipo Cat 428</v>
          </cell>
        </row>
        <row r="40">
          <cell r="A40" t="str">
            <v>Tanque de agua</v>
          </cell>
        </row>
        <row r="41">
          <cell r="A41" t="str">
            <v>Taladro Industrial</v>
          </cell>
        </row>
        <row r="42">
          <cell r="A42" t="str">
            <v>Vibrocompactador a gasolina</v>
          </cell>
        </row>
        <row r="43">
          <cell r="A43" t="str">
            <v>Vibrador electrico concreto 110</v>
          </cell>
        </row>
        <row r="44">
          <cell r="A44" t="str">
            <v>Vibrador a gasolina</v>
          </cell>
        </row>
        <row r="45">
          <cell r="A45" t="str">
            <v>Volqueta (6m3/Operario y combustible)</v>
          </cell>
        </row>
        <row r="46">
          <cell r="A46" t="str">
            <v>Pluma (incluye operario, andamio y equipo de seguridad)</v>
          </cell>
        </row>
        <row r="47">
          <cell r="A47" t="str">
            <v>Carretilla tipo bogue</v>
          </cell>
        </row>
        <row r="48">
          <cell r="A48" t="str">
            <v>Equipo entrepiso (incluye, formaleta, parales y cercha metálica)</v>
          </cell>
        </row>
        <row r="49">
          <cell r="A49" t="str">
            <v>Cortadora ladrillo, incluye disco</v>
          </cell>
        </row>
        <row r="50">
          <cell r="A50" t="str">
            <v>Kit pintura (rodillo, brocha, lija, espatula)</v>
          </cell>
        </row>
        <row r="51">
          <cell r="A51" t="str">
            <v>Equipo perforador de pilotes d = 0,30 mts</v>
          </cell>
        </row>
        <row r="52">
          <cell r="A52" t="str">
            <v xml:space="preserve">Equipo perforador de pilotes d = 0,40 mts </v>
          </cell>
        </row>
        <row r="53">
          <cell r="A53" t="str">
            <v xml:space="preserve">Equipo perforador de pilotes d = 0,60 mts </v>
          </cell>
        </row>
        <row r="54">
          <cell r="A54" t="str">
            <v>Equipo perforador de pilotes d = 0,80 mts</v>
          </cell>
        </row>
        <row r="55">
          <cell r="A55" t="str">
            <v xml:space="preserve">Equipo perforador de pilotes d = 0,90 mts </v>
          </cell>
        </row>
        <row r="56">
          <cell r="A56" t="str">
            <v>Soplete (incluye cilindro gas)</v>
          </cell>
        </row>
        <row r="57">
          <cell r="A57" t="str">
            <v>Motobomba</v>
          </cell>
        </row>
        <row r="58">
          <cell r="A58" t="str">
            <v>Canguro</v>
          </cell>
        </row>
        <row r="59">
          <cell r="A59" t="str">
            <v>Pulidora incluye piedras para pulido</v>
          </cell>
        </row>
        <row r="60">
          <cell r="A60" t="str">
            <v>Cortadora de ladrillo incluye disco</v>
          </cell>
        </row>
        <row r="61">
          <cell r="A61" t="str">
            <v>Broca tusteno de 1/4"</v>
          </cell>
        </row>
        <row r="62">
          <cell r="A62" t="str">
            <v>Broca tusteno de 3/8"</v>
          </cell>
        </row>
        <row r="63">
          <cell r="A63" t="str">
            <v>Broca tusteno de 1/2"</v>
          </cell>
        </row>
        <row r="64">
          <cell r="A64" t="str">
            <v>Broca tusteno de 5/8"</v>
          </cell>
        </row>
        <row r="65">
          <cell r="A65" t="str">
            <v xml:space="preserve">Grua </v>
          </cell>
        </row>
      </sheetData>
      <sheetData sheetId="14">
        <row r="11">
          <cell r="A11" t="str">
            <v>A.C.P.M.</v>
          </cell>
        </row>
        <row r="12">
          <cell r="A12" t="str">
            <v>Abrazadera de 1"</v>
          </cell>
        </row>
        <row r="13">
          <cell r="A13" t="str">
            <v>Abrazadera de 1/2"</v>
          </cell>
        </row>
        <row r="14">
          <cell r="A14" t="str">
            <v>Abrazadera de 3/4"</v>
          </cell>
        </row>
        <row r="15">
          <cell r="A15" t="str">
            <v>Abrazadera metálica</v>
          </cell>
        </row>
        <row r="16">
          <cell r="A16" t="str">
            <v>Abrazadera metálica 1 1/2"</v>
          </cell>
        </row>
        <row r="17">
          <cell r="A17" t="str">
            <v>1.1.7</v>
          </cell>
        </row>
        <row r="18">
          <cell r="A18" t="str">
            <v>1.1.7</v>
          </cell>
        </row>
        <row r="19">
          <cell r="A19" t="str">
            <v>Abrazadera metálica 1 1/4"</v>
          </cell>
        </row>
        <row r="20">
          <cell r="A20" t="str">
            <v>Abrazadera metálica 1"</v>
          </cell>
        </row>
        <row r="21">
          <cell r="A21" t="str">
            <v>Abrazadera metálica 2"</v>
          </cell>
        </row>
        <row r="22">
          <cell r="A22" t="str">
            <v xml:space="preserve">Accesorio novafort </v>
          </cell>
        </row>
        <row r="23">
          <cell r="A23" t="str">
            <v>Accesorio PVCP-RDE 2" UZ</v>
          </cell>
        </row>
        <row r="24">
          <cell r="A24" t="str">
            <v>Accesorio PVCP-RDE 3" UZ</v>
          </cell>
        </row>
        <row r="25">
          <cell r="A25" t="str">
            <v>Accesorios - H.G. 1/2"</v>
          </cell>
        </row>
        <row r="26">
          <cell r="A26" t="str">
            <v>Accesorios - Y de 3"</v>
          </cell>
        </row>
        <row r="27">
          <cell r="A27" t="str">
            <v>Accesorios - Y de 4"</v>
          </cell>
        </row>
        <row r="28">
          <cell r="A28" t="str">
            <v>Accesorios PVC</v>
          </cell>
        </row>
        <row r="29">
          <cell r="A29" t="str">
            <v>Accesorios PVC-P 1 1/2"</v>
          </cell>
        </row>
        <row r="30">
          <cell r="A30" t="str">
            <v>Accesorios PVC-P 1 1/4"</v>
          </cell>
        </row>
        <row r="31">
          <cell r="A31" t="str">
            <v>Accesorios PVC-P 1"</v>
          </cell>
        </row>
        <row r="32">
          <cell r="A32" t="str">
            <v>Accesorios PVC-P 1/2"</v>
          </cell>
        </row>
        <row r="33">
          <cell r="A33" t="str">
            <v>Accesorios PVC-P 3/4"</v>
          </cell>
        </row>
        <row r="34">
          <cell r="A34" t="str">
            <v>Acero 37,000 p.s.i. 1/4"</v>
          </cell>
        </row>
        <row r="35">
          <cell r="A35" t="str">
            <v xml:space="preserve">Acero 60,000 p.s.i. </v>
          </cell>
        </row>
        <row r="36">
          <cell r="A36" t="str">
            <v>Acero de refuerzo 60000 PSI</v>
          </cell>
        </row>
        <row r="37">
          <cell r="A37" t="str">
            <v xml:space="preserve">Acero figurado 37,000 </v>
          </cell>
        </row>
        <row r="38">
          <cell r="A38" t="str">
            <v>Acero figurado 60,000 p.s.i. 1/2"</v>
          </cell>
        </row>
        <row r="39">
          <cell r="A39" t="str">
            <v>Acido muriatico</v>
          </cell>
        </row>
        <row r="40">
          <cell r="A40" t="str">
            <v xml:space="preserve">Acoflex plastico de 1/2" x  50 cms Lavamanos </v>
          </cell>
        </row>
        <row r="41">
          <cell r="A41" t="str">
            <v>Acoflex plastico de 1/2" x 7/8" de 50 cms. Sanitario</v>
          </cell>
        </row>
        <row r="42">
          <cell r="A42" t="str">
            <v>Acrilico transparente 2 mm, protección UV</v>
          </cell>
        </row>
        <row r="43">
          <cell r="A43" t="str">
            <v>Ad.Terminal cond.1"</v>
          </cell>
        </row>
        <row r="44">
          <cell r="A44" t="str">
            <v>Ad.Terminal cond.1/2"</v>
          </cell>
        </row>
        <row r="45">
          <cell r="A45" t="str">
            <v>Ad.Terminal cond.3/4"</v>
          </cell>
        </row>
        <row r="46">
          <cell r="A46" t="str">
            <v>Adaptador bajante rectangular PVC - Aguas Lluvias</v>
          </cell>
        </row>
        <row r="47">
          <cell r="A47" t="str">
            <v>Adaptador bajante rectangular PVC - alcantarillado</v>
          </cell>
        </row>
        <row r="48">
          <cell r="A48" t="str">
            <v>Adaptador conduit de 1/2"</v>
          </cell>
        </row>
        <row r="49">
          <cell r="A49" t="str">
            <v>Adaptador hembra PE AL PE 1216 - 1/2"</v>
          </cell>
        </row>
        <row r="50">
          <cell r="A50" t="str">
            <v>Adaptador hembra PE AL PE 1216 - 3/4"</v>
          </cell>
        </row>
        <row r="51">
          <cell r="A51" t="str">
            <v>Adaptador macho PE AL PE 1216 - 1/2"</v>
          </cell>
        </row>
        <row r="52">
          <cell r="A52" t="str">
            <v>Adaptador macho PE AL PE 1216 - 3/4"</v>
          </cell>
        </row>
        <row r="53">
          <cell r="A53" t="str">
            <v>Adaptador macho PVC de 1 1/2"</v>
          </cell>
        </row>
        <row r="54">
          <cell r="A54" t="str">
            <v>Adaptador macho PVC de 1"</v>
          </cell>
        </row>
        <row r="55">
          <cell r="A55" t="str">
            <v>Adaptador macho PVC de 1/2"</v>
          </cell>
        </row>
        <row r="56">
          <cell r="A56" t="str">
            <v>Adaptador macho PVC de 2 plg</v>
          </cell>
        </row>
        <row r="57">
          <cell r="A57" t="str">
            <v>Adoquín peatonal Santa Fe</v>
          </cell>
        </row>
        <row r="58">
          <cell r="A58" t="str">
            <v>Agua</v>
          </cell>
        </row>
        <row r="59">
          <cell r="A59" t="str">
            <v>Aislador de carrete en porcelana</v>
          </cell>
        </row>
        <row r="60">
          <cell r="A60" t="str">
            <v>Aislador de rosca para empalme</v>
          </cell>
        </row>
        <row r="61">
          <cell r="A61" t="str">
            <v>Aislador para percha BT</v>
          </cell>
        </row>
        <row r="62">
          <cell r="A62" t="str">
            <v>Aislador tipo pin</v>
          </cell>
        </row>
        <row r="63">
          <cell r="A63" t="str">
            <v>Alambre cobre THW 10 AWG</v>
          </cell>
        </row>
        <row r="64">
          <cell r="A64" t="str">
            <v>Alambre cobre THW 12 AWG</v>
          </cell>
        </row>
        <row r="65">
          <cell r="A65" t="str">
            <v>Alambre cobre THW 14 AWG</v>
          </cell>
        </row>
        <row r="66">
          <cell r="A66" t="str">
            <v>Alambre cobre THW 8 AWG</v>
          </cell>
        </row>
        <row r="67">
          <cell r="A67" t="str">
            <v>Alambre Cu desnudo AWG 10</v>
          </cell>
        </row>
        <row r="68">
          <cell r="A68" t="str">
            <v>Alambre Cu desnudo AWG 12</v>
          </cell>
        </row>
        <row r="69">
          <cell r="A69" t="str">
            <v>Alambre Cu desnudo AWG 14</v>
          </cell>
        </row>
        <row r="70">
          <cell r="A70" t="str">
            <v>Alambre de cobre No 10</v>
          </cell>
        </row>
        <row r="71">
          <cell r="A71" t="str">
            <v>Alambre de cobre No 12</v>
          </cell>
        </row>
        <row r="72">
          <cell r="A72" t="str">
            <v>Alambre de cobre No 14 desnudo</v>
          </cell>
        </row>
        <row r="73">
          <cell r="A73" t="str">
            <v>Alambre negro Cal. 18</v>
          </cell>
        </row>
        <row r="74">
          <cell r="A74" t="str">
            <v>Alambre Teléfono 2x22 estañado</v>
          </cell>
        </row>
        <row r="75">
          <cell r="A75" t="str">
            <v>Alicates</v>
          </cell>
        </row>
        <row r="76">
          <cell r="A76" t="str">
            <v>Alquiler Campamento 20 a 60 M2</v>
          </cell>
        </row>
        <row r="77">
          <cell r="A77" t="str">
            <v>Alumol Sika</v>
          </cell>
        </row>
        <row r="78">
          <cell r="A78" t="str">
            <v>Amarre plástico (zuncho)</v>
          </cell>
        </row>
        <row r="79">
          <cell r="A79" t="str">
            <v>Anclajes y abrazadera para bajantes aguas lluvias (3 - 4 plg)</v>
          </cell>
        </row>
        <row r="80">
          <cell r="A80" t="str">
            <v>Angulo 2 1/2" x 2 1/2" x 3/16"</v>
          </cell>
        </row>
        <row r="81">
          <cell r="A81" t="str">
            <v>Angulo 3/4 x 1/8</v>
          </cell>
        </row>
        <row r="82">
          <cell r="A82" t="str">
            <v>Angulo de cercha de 2" x 1"</v>
          </cell>
        </row>
        <row r="83">
          <cell r="A83" t="str">
            <v>Angulo de unión A-29</v>
          </cell>
        </row>
        <row r="84">
          <cell r="A84" t="str">
            <v>Anticorrosivo rojo claro PHLC</v>
          </cell>
        </row>
        <row r="85">
          <cell r="A85" t="str">
            <v xml:space="preserve">Antihumedad fachada </v>
          </cell>
        </row>
        <row r="86">
          <cell r="A86" t="str">
            <v>Arandela</v>
          </cell>
        </row>
        <row r="87">
          <cell r="A87" t="str">
            <v>Arbol especie local de 1,80 a 2,00 mts</v>
          </cell>
        </row>
        <row r="88">
          <cell r="A88" t="str">
            <v>Arena Amarilla Lavada</v>
          </cell>
        </row>
        <row r="89">
          <cell r="A89" t="str">
            <v>Arena Blanca</v>
          </cell>
        </row>
        <row r="90">
          <cell r="A90" t="str">
            <v>Arena de peña</v>
          </cell>
        </row>
        <row r="91">
          <cell r="A91" t="str">
            <v>Arena de rio</v>
          </cell>
        </row>
        <row r="92">
          <cell r="A92" t="str">
            <v>Arena de río (viaje 5 m3)</v>
          </cell>
        </row>
        <row r="93">
          <cell r="A93" t="str">
            <v xml:space="preserve">Arena lavada blanca </v>
          </cell>
        </row>
        <row r="94">
          <cell r="A94" t="str">
            <v>Arena lavada de pozo</v>
          </cell>
        </row>
        <row r="95">
          <cell r="A95" t="str">
            <v>Atornillador</v>
          </cell>
        </row>
        <row r="96">
          <cell r="A96" t="str">
            <v>Automático 3x100 Amp.</v>
          </cell>
        </row>
        <row r="97">
          <cell r="A97" t="str">
            <v>Automático 3x30, 3x40, 3x50 o 3x60 Amp.</v>
          </cell>
        </row>
        <row r="98">
          <cell r="A98" t="str">
            <v>Automático enchufable 1x20 Amp.</v>
          </cell>
        </row>
        <row r="99">
          <cell r="A99" t="str">
            <v>Automático enchufable 1x40 Amp.</v>
          </cell>
        </row>
        <row r="100">
          <cell r="A100" t="str">
            <v>Automático enchufable 2x20, 2x30, 2x40, 2x50 o 2x60 Amp.</v>
          </cell>
        </row>
        <row r="101">
          <cell r="A101" t="str">
            <v>Automático enchufable 2x70, 2x80 o 2x100 Amp.</v>
          </cell>
        </row>
        <row r="102">
          <cell r="A102" t="str">
            <v>Bajante PVC Rectangular</v>
          </cell>
        </row>
        <row r="103">
          <cell r="A103" t="str">
            <v xml:space="preserve">Baldosin cerámico blanco 20 x 20  Trafico 4 </v>
          </cell>
        </row>
        <row r="104">
          <cell r="A104" t="str">
            <v>Baldosin cerámico blanco 30 x 30</v>
          </cell>
        </row>
        <row r="105">
          <cell r="A105" t="str">
            <v>Baldosin cerámico cristanac corona 32,4 x 32,4</v>
          </cell>
        </row>
        <row r="106">
          <cell r="A106" t="str">
            <v>Baldosin cerámico Italia (30,5 x 30,5)</v>
          </cell>
        </row>
        <row r="107">
          <cell r="A107" t="str">
            <v>Baldosin cerámico pared  de 20 x 20 blanco primera</v>
          </cell>
        </row>
        <row r="108">
          <cell r="A108" t="str">
            <v>Baldosin cerámico pared Valencia 20,5 x 30,5</v>
          </cell>
        </row>
        <row r="109">
          <cell r="A109" t="str">
            <v>Baldosin de granito (30 x 30)</v>
          </cell>
        </row>
        <row r="110">
          <cell r="A110" t="str">
            <v>Barniz vitriflex</v>
          </cell>
        </row>
        <row r="111">
          <cell r="A111" t="str">
            <v>Barra  proyectante Franklin Brass, en acero Inoxidable de  1-1/4" 39 - 1/4" proyectante, capacidad mínima de 500 libras; incluye chazos y tornillos suminsitrados por el fabricante.</v>
          </cell>
        </row>
        <row r="112">
          <cell r="A112" t="str">
            <v>Barra discapacitados 18" (46 cm) cromo grival</v>
          </cell>
        </row>
        <row r="113">
          <cell r="A113" t="str">
            <v>Barra discapacitados 30" (76 cm) cromo grival; incluye chazos y tornillos, suministrados por el fabricante</v>
          </cell>
        </row>
        <row r="114">
          <cell r="A114" t="str">
            <v>Bentonita</v>
          </cell>
        </row>
        <row r="115">
          <cell r="A115" t="str">
            <v>Bisagra alum.Ext 2"</v>
          </cell>
        </row>
        <row r="116">
          <cell r="A116" t="str">
            <v>Bisagra alum.Ext 3"</v>
          </cell>
        </row>
        <row r="117">
          <cell r="A117" t="str">
            <v>Bisagra Metalisteria triple</v>
          </cell>
        </row>
        <row r="118">
          <cell r="A118" t="str">
            <v>Bloque calado sencillo 20 x 20</v>
          </cell>
        </row>
        <row r="119">
          <cell r="A119" t="str">
            <v>Bloque en concreto par muros estructurales de 0,09 x 19 x 39</v>
          </cell>
        </row>
        <row r="120">
          <cell r="A120" t="str">
            <v>Bloque en concreto para muros  tipo piedra de 12 x 20 X 40 cm.</v>
          </cell>
        </row>
        <row r="121">
          <cell r="A121" t="str">
            <v>Bloque en concreto para muros estructurales de 12  X 20 X 40</v>
          </cell>
        </row>
        <row r="122">
          <cell r="A122" t="str">
            <v>Bloque en concreto para muros no estructurales, lisos de  6 x 20 x 40</v>
          </cell>
        </row>
        <row r="123">
          <cell r="A123" t="str">
            <v>Bloque muro LN-14N</v>
          </cell>
        </row>
        <row r="124">
          <cell r="A124" t="str">
            <v>Bloque No.4</v>
          </cell>
        </row>
        <row r="125">
          <cell r="A125" t="str">
            <v>Bloque No.5</v>
          </cell>
        </row>
        <row r="126">
          <cell r="A126" t="str">
            <v>Bombillo de bajo consumo</v>
          </cell>
        </row>
        <row r="127">
          <cell r="A127" t="str">
            <v>Boquilla terminal EMT de 1"</v>
          </cell>
        </row>
        <row r="128">
          <cell r="A128" t="str">
            <v>Boquilla terminal EMT de 1-1/2"</v>
          </cell>
        </row>
        <row r="129">
          <cell r="A129" t="str">
            <v>Boquilla terminal EMT de 3/4"</v>
          </cell>
        </row>
        <row r="130">
          <cell r="A130" t="str">
            <v>Boquilla terminal PVC de 1"</v>
          </cell>
        </row>
        <row r="131">
          <cell r="A131" t="str">
            <v>Boquilla terminal PVC de 1/2"</v>
          </cell>
        </row>
        <row r="132">
          <cell r="A132" t="str">
            <v>Boquilla terminal PVC de 1-1/2"</v>
          </cell>
        </row>
        <row r="133">
          <cell r="A133" t="str">
            <v>Boquilla terminal PVC de 3/4"</v>
          </cell>
        </row>
        <row r="134">
          <cell r="A134" t="str">
            <v>Brazo para luminaria en poste</v>
          </cell>
        </row>
        <row r="135">
          <cell r="A135" t="str">
            <v>Breaker de riel bipolar  2 x 100A</v>
          </cell>
        </row>
        <row r="136">
          <cell r="A136" t="str">
            <v>Broca para concreto 1/2"</v>
          </cell>
        </row>
        <row r="137">
          <cell r="A137" t="str">
            <v>Broca para concreto 1/4"</v>
          </cell>
        </row>
        <row r="138">
          <cell r="A138" t="str">
            <v>Buje roscado  1" x 1 1/4"  PVC - Presión</v>
          </cell>
        </row>
        <row r="139">
          <cell r="A139" t="str">
            <v>Buje roscado  1" x 3/4"  PVC - Presión</v>
          </cell>
        </row>
        <row r="140">
          <cell r="A140" t="str">
            <v>Buje roscado  3/4" x 1/2" PVC - Presión</v>
          </cell>
        </row>
        <row r="141">
          <cell r="A141" t="str">
            <v>Caballete para cubierta bioclimatica, en acero y foil de aluminio de 0,70 x 2 mts</v>
          </cell>
        </row>
        <row r="142">
          <cell r="A142" t="str">
            <v>Cable ACSR 1/0</v>
          </cell>
        </row>
        <row r="143">
          <cell r="A143" t="str">
            <v>Cable ACSR 2/0</v>
          </cell>
        </row>
        <row r="144">
          <cell r="A144" t="str">
            <v>Cable antifraude 1x8+8</v>
          </cell>
        </row>
        <row r="145">
          <cell r="A145" t="str">
            <v>Cable antifraude 2x4+4</v>
          </cell>
        </row>
        <row r="146">
          <cell r="A146" t="str">
            <v>Cable antifraude 2x6+6</v>
          </cell>
        </row>
        <row r="147">
          <cell r="A147" t="str">
            <v>Cable antifraude 2x8+8</v>
          </cell>
        </row>
        <row r="148">
          <cell r="A148" t="str">
            <v>Cable antifraude 3x4+6</v>
          </cell>
        </row>
        <row r="149">
          <cell r="A149" t="str">
            <v>Cable antifraude 3x6+8</v>
          </cell>
        </row>
        <row r="150">
          <cell r="A150" t="str">
            <v>Cable antifraude 3x8+10</v>
          </cell>
        </row>
        <row r="151">
          <cell r="A151" t="str">
            <v>Cable de cobre No 2</v>
          </cell>
        </row>
        <row r="152">
          <cell r="A152" t="str">
            <v>Cable de cobre No 4</v>
          </cell>
        </row>
        <row r="153">
          <cell r="A153" t="str">
            <v>Cable de cobre No 6</v>
          </cell>
        </row>
        <row r="154">
          <cell r="A154" t="str">
            <v>Cable de cobre No 8</v>
          </cell>
        </row>
        <row r="155">
          <cell r="A155" t="str">
            <v xml:space="preserve">Cadena galvanizada 3/8" </v>
          </cell>
        </row>
        <row r="156">
          <cell r="A156" t="str">
            <v>Caja 2400</v>
          </cell>
        </row>
        <row r="157">
          <cell r="A157" t="str">
            <v>Caja 5800</v>
          </cell>
        </row>
        <row r="158">
          <cell r="A158" t="str">
            <v>Caja de un medidor Agua</v>
          </cell>
        </row>
        <row r="159">
          <cell r="A159" t="str">
            <v>Caja en mampostería de 30x30x30</v>
          </cell>
        </row>
        <row r="160">
          <cell r="A160" t="str">
            <v>Caja en mampostería doble</v>
          </cell>
        </row>
        <row r="161">
          <cell r="A161" t="str">
            <v>Caja en mampostería sencilla</v>
          </cell>
        </row>
        <row r="162">
          <cell r="A162" t="str">
            <v>Caja en mampostería tipo A.P.</v>
          </cell>
        </row>
        <row r="163">
          <cell r="A163" t="str">
            <v>Caja octagonal</v>
          </cell>
        </row>
        <row r="164">
          <cell r="A164" t="str">
            <v>Caja para 2 circuitos monofásica</v>
          </cell>
        </row>
        <row r="165">
          <cell r="A165" t="str">
            <v>Caja para 3 circuitos monofásica</v>
          </cell>
        </row>
        <row r="166">
          <cell r="A166" t="str">
            <v>Caja para 4 circuitos monofásica</v>
          </cell>
        </row>
        <row r="167">
          <cell r="A167" t="str">
            <v>Caja para 6 circuitos monofásica</v>
          </cell>
        </row>
        <row r="168">
          <cell r="A168" t="str">
            <v>Caja para 9 circuitos bifásica</v>
          </cell>
        </row>
        <row r="169">
          <cell r="A169" t="str">
            <v>Caja para contador energia</v>
          </cell>
        </row>
        <row r="170">
          <cell r="A170" t="str">
            <v>Caja para contador medición indirecta</v>
          </cell>
        </row>
        <row r="171">
          <cell r="A171" t="str">
            <v>Caja tapa registro europa de 15 x 15 blanca</v>
          </cell>
        </row>
        <row r="172">
          <cell r="A172" t="str">
            <v>Calado en concreto prefabricado de 0,40 x 0,40 x 0,20 mts (según diseño arquitectónico)</v>
          </cell>
        </row>
        <row r="173">
          <cell r="A173" t="str">
            <v>Canal PVC  Tipo Amazonas</v>
          </cell>
        </row>
        <row r="174">
          <cell r="A174" t="str">
            <v>Canaleta .8  L=2.40</v>
          </cell>
        </row>
        <row r="175">
          <cell r="A175" t="str">
            <v>Canaleta Metal C/Divis.10 x 4</v>
          </cell>
        </row>
        <row r="176">
          <cell r="A176" t="str">
            <v>Capacete 1"</v>
          </cell>
        </row>
        <row r="177">
          <cell r="A177" t="str">
            <v>Capacete 1-1/2"</v>
          </cell>
        </row>
        <row r="178">
          <cell r="A178" t="str">
            <v>Capacete 3/4"</v>
          </cell>
        </row>
        <row r="179">
          <cell r="A179" t="str">
            <v>Capacete de 1 1/2"</v>
          </cell>
        </row>
        <row r="180">
          <cell r="A180" t="str">
            <v>Capacete de 1 1/4"</v>
          </cell>
        </row>
        <row r="181">
          <cell r="A181" t="str">
            <v>Caseton de E = 0,52 m</v>
          </cell>
        </row>
        <row r="182">
          <cell r="A182" t="str">
            <v>Caseton de E = 0.40 m</v>
          </cell>
        </row>
        <row r="183">
          <cell r="A183" t="str">
            <v>Caseton de E = 0.42 m</v>
          </cell>
        </row>
        <row r="184">
          <cell r="A184" t="str">
            <v>Caseton de E = 0.45 m</v>
          </cell>
        </row>
        <row r="185">
          <cell r="A185" t="str">
            <v xml:space="preserve">Cemento blanco </v>
          </cell>
        </row>
        <row r="186">
          <cell r="A186" t="str">
            <v xml:space="preserve">Cemento gris </v>
          </cell>
        </row>
        <row r="187">
          <cell r="A187" t="str">
            <v>Cerco ordinario 3M</v>
          </cell>
        </row>
        <row r="188">
          <cell r="A188" t="str">
            <v>Cerradura de alcoba en poma metálica</v>
          </cell>
        </row>
        <row r="189">
          <cell r="A189" t="str">
            <v>Cerradura Gato doble cerrojo/210400</v>
          </cell>
        </row>
        <row r="190">
          <cell r="A190" t="str">
            <v>Cerradura Inafer C-998 Madera</v>
          </cell>
        </row>
        <row r="191">
          <cell r="A191" t="str">
            <v>Cerradura puerta discapacitados 63 AA - F30 B A &amp; A</v>
          </cell>
        </row>
        <row r="192">
          <cell r="A192" t="str">
            <v xml:space="preserve">Cerradura Schlage, cilindrica de manija Jupiter cromada mate Ref. </v>
          </cell>
        </row>
        <row r="193">
          <cell r="A193" t="str">
            <v>Cerradura Shlage Ref A30D - terraza, Georgia</v>
          </cell>
        </row>
        <row r="194">
          <cell r="A194" t="str">
            <v>Cerradura Shlage Ref B362 Doble cilindro</v>
          </cell>
        </row>
        <row r="195">
          <cell r="A195" t="str">
            <v>Cerradura YALE 170 1/4</v>
          </cell>
        </row>
        <row r="196">
          <cell r="A196" t="str">
            <v>Cerradura YALE doble pasador 987-1 1/4</v>
          </cell>
        </row>
        <row r="197">
          <cell r="A197" t="str">
            <v>Cesped - especie nativa</v>
          </cell>
        </row>
        <row r="198">
          <cell r="A198" t="str">
            <v xml:space="preserve">Chazo p/tornillo </v>
          </cell>
        </row>
        <row r="199">
          <cell r="A199" t="str">
            <v>Cheque red white roscado  3/4"; incluye accesorios</v>
          </cell>
        </row>
        <row r="200">
          <cell r="A200" t="str">
            <v>Cheque red white roscado de   1/2"; incluye accesorios</v>
          </cell>
        </row>
        <row r="201">
          <cell r="A201" t="str">
            <v>Cheque red white roscado de 1"; incluye accesorios</v>
          </cell>
        </row>
        <row r="202">
          <cell r="A202" t="str">
            <v>Cinta aislante</v>
          </cell>
        </row>
        <row r="203">
          <cell r="A203" t="str">
            <v>Cinta peligro</v>
          </cell>
        </row>
        <row r="204">
          <cell r="A204" t="str">
            <v xml:space="preserve">Cinta Teflón </v>
          </cell>
        </row>
        <row r="205">
          <cell r="A205" t="str">
            <v>Clavija de caucho 3 polos aérea</v>
          </cell>
        </row>
        <row r="206">
          <cell r="A206" t="str">
            <v>CLORO DESINFECTANTE</v>
          </cell>
        </row>
        <row r="207">
          <cell r="A207" t="str">
            <v>Codo 90º  CxC Sanitario 2"</v>
          </cell>
        </row>
        <row r="208">
          <cell r="A208" t="str">
            <v>Codo 90º  CxC Sanitario 3"</v>
          </cell>
        </row>
        <row r="209">
          <cell r="A209" t="str">
            <v>Codo 90º  CxC Sanitario 4"</v>
          </cell>
        </row>
        <row r="210">
          <cell r="A210" t="str">
            <v>Codo 90º 1/4 CxC 3"</v>
          </cell>
        </row>
        <row r="211">
          <cell r="A211" t="str">
            <v>Codo 90º 1/4 CxC 4"</v>
          </cell>
        </row>
        <row r="212">
          <cell r="A212" t="str">
            <v>Codo 90º Pres.PVC 1 1/2"</v>
          </cell>
        </row>
        <row r="213">
          <cell r="A213" t="str">
            <v>Codo 90º Pres.PVC 1"</v>
          </cell>
        </row>
        <row r="214">
          <cell r="A214" t="str">
            <v>Codo 90º Pres.PVC 1/2"</v>
          </cell>
        </row>
        <row r="215">
          <cell r="A215" t="str">
            <v>Codo 90º Pres.PVC 2"</v>
          </cell>
        </row>
        <row r="216">
          <cell r="A216" t="str">
            <v>Codo 90º Pres.PVC 3/4"</v>
          </cell>
        </row>
        <row r="217">
          <cell r="A217" t="str">
            <v>Codo bajante 90º PVC rectangular</v>
          </cell>
        </row>
        <row r="218">
          <cell r="A218" t="str">
            <v>Codo H.G: 1"</v>
          </cell>
        </row>
        <row r="219">
          <cell r="A219" t="str">
            <v>Codo H.G: 1. 1/2"</v>
          </cell>
        </row>
        <row r="220">
          <cell r="A220" t="str">
            <v>Codo H.G: 1/2"</v>
          </cell>
        </row>
        <row r="221">
          <cell r="A221" t="str">
            <v>Codo PVC-P 1/2"</v>
          </cell>
        </row>
        <row r="222">
          <cell r="A222" t="str">
            <v>Codo PVC-P 3/4"</v>
          </cell>
        </row>
        <row r="223">
          <cell r="A223" t="str">
            <v>Codo PVC-S  22,5º</v>
          </cell>
        </row>
        <row r="224">
          <cell r="A224" t="str">
            <v>Concreto de 2,000 p.s.i.</v>
          </cell>
        </row>
        <row r="225">
          <cell r="A225" t="str">
            <v>Concreto de 2,500 p.s.i.</v>
          </cell>
        </row>
        <row r="226">
          <cell r="A226" t="str">
            <v>Concreto de 3,000 p.s.i.</v>
          </cell>
        </row>
        <row r="227">
          <cell r="A227" t="str">
            <v>Concreto de 3,000 p.s.i., premezclado y  bombeado</v>
          </cell>
        </row>
        <row r="228">
          <cell r="A228" t="str">
            <v>Concreto de 3,500 p.s.i.</v>
          </cell>
        </row>
        <row r="229">
          <cell r="A229" t="str">
            <v>Concreto de 4,000 p.s.i.</v>
          </cell>
        </row>
        <row r="230">
          <cell r="A230" t="str">
            <v>Conector para varilla cooper weld</v>
          </cell>
        </row>
        <row r="231">
          <cell r="A231" t="str">
            <v>Contador electrónico bifásico</v>
          </cell>
        </row>
        <row r="232">
          <cell r="A232" t="str">
            <v>Contador electrónico Trifásico</v>
          </cell>
        </row>
        <row r="233">
          <cell r="A233" t="str">
            <v>Coraza PVC de 1/2"</v>
          </cell>
        </row>
        <row r="234">
          <cell r="A234" t="str">
            <v>Cortacircuito de cañuela</v>
          </cell>
        </row>
        <row r="235">
          <cell r="A235" t="str">
            <v>Cortafrío</v>
          </cell>
        </row>
        <row r="236">
          <cell r="A236" t="str">
            <v>Cruceta de 1.50</v>
          </cell>
        </row>
        <row r="237">
          <cell r="A237" t="str">
            <v>Curva conduit PVC 1"</v>
          </cell>
        </row>
        <row r="238">
          <cell r="A238" t="str">
            <v>Curva conduit PVC 1/2"</v>
          </cell>
        </row>
        <row r="239">
          <cell r="A239" t="str">
            <v>Curva conduit PVC 1-1/2"</v>
          </cell>
        </row>
        <row r="240">
          <cell r="A240" t="str">
            <v>Curva conduit PVC 3/4"</v>
          </cell>
        </row>
        <row r="241">
          <cell r="A241" t="str">
            <v>Curva galvanizada de 1 1/2"</v>
          </cell>
        </row>
        <row r="242">
          <cell r="A242" t="str">
            <v>Curva galvanizada de 1 1/4"</v>
          </cell>
        </row>
        <row r="243">
          <cell r="A243" t="str">
            <v>Curva galvanizada de 1"</v>
          </cell>
        </row>
        <row r="244">
          <cell r="A244" t="str">
            <v>Derivación luminaria con empalme y cable encauchetado</v>
          </cell>
        </row>
        <row r="245">
          <cell r="A245" t="str">
            <v>Desagüe automatico lavamanos</v>
          </cell>
        </row>
        <row r="246">
          <cell r="A246" t="str">
            <v>Detergentes, ácidos</v>
          </cell>
        </row>
        <row r="247">
          <cell r="A247" t="str">
            <v>Diagonal</v>
          </cell>
        </row>
        <row r="248">
          <cell r="A248" t="str">
            <v>Disolvente Thinner</v>
          </cell>
        </row>
        <row r="249">
          <cell r="A249" t="str">
            <v>Divisor Ref ALN - 546</v>
          </cell>
        </row>
        <row r="250">
          <cell r="A250" t="str">
            <v>Domo acrílico</v>
          </cell>
        </row>
        <row r="251">
          <cell r="A251" t="str">
            <v xml:space="preserve">Ducha  sencilla incluye accesorios </v>
          </cell>
        </row>
        <row r="252">
          <cell r="A252" t="str">
            <v>Durmiente abarco 4M</v>
          </cell>
        </row>
        <row r="253">
          <cell r="A253" t="str">
            <v>Durmiente ordinario 3 m</v>
          </cell>
        </row>
        <row r="254">
          <cell r="A254" t="str">
            <v>Empaque Triangular Caucho</v>
          </cell>
        </row>
        <row r="255">
          <cell r="A255" t="str">
            <v>Encauchetado 3x16</v>
          </cell>
        </row>
        <row r="256">
          <cell r="A256" t="str">
            <v>Enchape de mesón en madera Cedro</v>
          </cell>
        </row>
        <row r="257">
          <cell r="A257" t="str">
            <v>Encofroil MET- Desmoldante Cast Off</v>
          </cell>
        </row>
        <row r="258">
          <cell r="A258" t="str">
            <v>Escuadra metálica para anclaje</v>
          </cell>
        </row>
        <row r="259">
          <cell r="A259" t="str">
            <v>Esfumado 20,5 x 20,5</v>
          </cell>
        </row>
        <row r="260">
          <cell r="A260" t="str">
            <v>Esmalte epoxico Epoxibler 2 componentes</v>
          </cell>
        </row>
        <row r="261">
          <cell r="A261" t="str">
            <v>Esmalte mate supersintético</v>
          </cell>
        </row>
        <row r="262">
          <cell r="A262" t="str">
            <v>Esmalte sintético para señalización</v>
          </cell>
        </row>
        <row r="263">
          <cell r="A263" t="str">
            <v>Esmalte sintético Pintulux</v>
          </cell>
        </row>
        <row r="264">
          <cell r="A264" t="str">
            <v>Esmalte sobre reja</v>
          </cell>
        </row>
        <row r="265">
          <cell r="A265" t="str">
            <v>Espárrago para anclaje</v>
          </cell>
        </row>
        <row r="266">
          <cell r="A266" t="str">
            <v>Espejo biselado de 4 mm</v>
          </cell>
        </row>
        <row r="267">
          <cell r="A267" t="str">
            <v>Estaca madera para replanteo</v>
          </cell>
        </row>
        <row r="268">
          <cell r="A268" t="str">
            <v xml:space="preserve">Estuco </v>
          </cell>
        </row>
        <row r="269">
          <cell r="A269" t="str">
            <v xml:space="preserve">Falleba </v>
          </cell>
        </row>
        <row r="270">
          <cell r="A270" t="str">
            <v>Falleba con portacandado</v>
          </cell>
        </row>
        <row r="271">
          <cell r="A271" t="str">
            <v>Flotador 3/4 plg - bronce, incluye accesorios</v>
          </cell>
        </row>
        <row r="272">
          <cell r="A272" t="str">
            <v>Flotador mecánico 1" Incluye accesorios</v>
          </cell>
        </row>
        <row r="273">
          <cell r="A273" t="str">
            <v>Fluorescente 2x32 bajo consumo</v>
          </cell>
        </row>
        <row r="274">
          <cell r="A274" t="str">
            <v>Fotocelda para luminaria en poste</v>
          </cell>
        </row>
        <row r="275">
          <cell r="A275" t="str">
            <v xml:space="preserve">Gancho galvanizado con platina </v>
          </cell>
        </row>
        <row r="276">
          <cell r="A276" t="str">
            <v>Gancho para canaleta 90 madera</v>
          </cell>
        </row>
        <row r="277">
          <cell r="A277" t="str">
            <v>Gancho teja eternit 150mm</v>
          </cell>
        </row>
        <row r="278">
          <cell r="A278" t="str">
            <v>Gancho teja eternit 55mm</v>
          </cell>
        </row>
        <row r="279">
          <cell r="A279" t="str">
            <v>Gancho Tensor GalvanizadoTipo comercial 5/16 x 4 1/4"</v>
          </cell>
        </row>
        <row r="280">
          <cell r="A280" t="str">
            <v>Geotextil NT 1600</v>
          </cell>
        </row>
        <row r="281">
          <cell r="A281" t="str">
            <v>Geotextil Tejido 1700</v>
          </cell>
        </row>
        <row r="282">
          <cell r="A282" t="str">
            <v>Grafil 6 mm</v>
          </cell>
        </row>
        <row r="283">
          <cell r="A283" t="str">
            <v>Grafil 8 mm</v>
          </cell>
        </row>
        <row r="284">
          <cell r="A284" t="str">
            <v>Granito No.2</v>
          </cell>
        </row>
        <row r="285">
          <cell r="A285" t="str">
            <v>Granito Pulido para mesones</v>
          </cell>
        </row>
        <row r="286">
          <cell r="A286" t="str">
            <v>Gravilla de rio (viaje 5 m3)</v>
          </cell>
        </row>
        <row r="287">
          <cell r="A287" t="str">
            <v>Gravilla mona Nº 2</v>
          </cell>
        </row>
        <row r="288">
          <cell r="A288" t="str">
            <v>Griferia Lavaplatos sencilla metal cromo</v>
          </cell>
        </row>
        <row r="289">
          <cell r="A289" t="str">
            <v>Grúa</v>
          </cell>
        </row>
        <row r="290">
          <cell r="A290" t="str">
            <v>Guardaescoba granito  7 X 33</v>
          </cell>
        </row>
        <row r="291">
          <cell r="A291" t="str">
            <v>Guardaescoba granito pulido media caña; tipo alfa</v>
          </cell>
        </row>
        <row r="292">
          <cell r="A292" t="str">
            <v>Guaya 1/8"</v>
          </cell>
        </row>
        <row r="293">
          <cell r="A293" t="str">
            <v>Hebilla bandit 3/8"</v>
          </cell>
        </row>
        <row r="294">
          <cell r="A294" t="str">
            <v>Hidrosello Canal Amazonas</v>
          </cell>
        </row>
        <row r="295">
          <cell r="A295" t="str">
            <v>Hierro cuadrado 9 mm</v>
          </cell>
        </row>
        <row r="296">
          <cell r="A296" t="str">
            <v>Hoja puerta triplex 0,81</v>
          </cell>
        </row>
        <row r="297">
          <cell r="A297" t="str">
            <v>Hoja puerta triplex 4mm.(2x1). Entamborada. Estructura ancho=0.10 m., espesor 4cm.</v>
          </cell>
        </row>
        <row r="298">
          <cell r="A298" t="str">
            <v>Icopor</v>
          </cell>
        </row>
        <row r="299">
          <cell r="A299" t="str">
            <v>Instalación Acometidad Sanitaria - Baños inc Mat.</v>
          </cell>
        </row>
        <row r="300">
          <cell r="A300" t="str">
            <v>Interruptor doble</v>
          </cell>
        </row>
        <row r="301">
          <cell r="A301" t="str">
            <v>Interruptor sencillo</v>
          </cell>
        </row>
        <row r="302">
          <cell r="A302" t="str">
            <v>Interruptor sencillo + tomacorriente con polo a tierra</v>
          </cell>
        </row>
        <row r="303">
          <cell r="A303" t="str">
            <v>Interruptor triple</v>
          </cell>
        </row>
        <row r="304">
          <cell r="A304" t="str">
            <v>Juego conx. Tanque</v>
          </cell>
        </row>
        <row r="305">
          <cell r="A305" t="str">
            <v>Ladrillo prensado Santa Fe</v>
          </cell>
        </row>
        <row r="306">
          <cell r="A306" t="str">
            <v>Ladrillo rejilla</v>
          </cell>
        </row>
        <row r="307">
          <cell r="A307" t="str">
            <v>Ladrillo tolete común</v>
          </cell>
        </row>
        <row r="308">
          <cell r="A308" t="str">
            <v>Ladrillo tolete estructural, color según especificaciones arquitectónicas, propias del proyecto (visto 2 caras)</v>
          </cell>
        </row>
        <row r="309">
          <cell r="A309" t="str">
            <v>Ladrillo tolete recocido</v>
          </cell>
        </row>
        <row r="310">
          <cell r="A310" t="str">
            <v>Lamina Cold-Rolled Cal. 18 - M2</v>
          </cell>
        </row>
        <row r="311">
          <cell r="A311" t="str">
            <v>Lamina Cold-Rolled Cal. 20</v>
          </cell>
        </row>
        <row r="312">
          <cell r="A312" t="str">
            <v>Lamina Cold-Rolled Cal.18  1,2 x 2,4 m</v>
          </cell>
        </row>
        <row r="313">
          <cell r="A313" t="str">
            <v>Lámina galvanizada Cal 18</v>
          </cell>
        </row>
        <row r="314">
          <cell r="A314" t="str">
            <v>Lamina galvanizada cal.20</v>
          </cell>
        </row>
        <row r="315">
          <cell r="A315" t="str">
            <v>Lámina lisa Aluminio e=3mm</v>
          </cell>
        </row>
        <row r="316">
          <cell r="A316" t="str">
            <v>Lámpara fluorescente 2 x 32 - T 8</v>
          </cell>
        </row>
        <row r="317">
          <cell r="A317" t="str">
            <v xml:space="preserve">Lámpara Fluorescente 2 x 48" </v>
          </cell>
        </row>
        <row r="318">
          <cell r="A318" t="str">
            <v>Lavamanos  de colgar blanco</v>
          </cell>
        </row>
        <row r="319">
          <cell r="A319" t="str">
            <v>Lavamanos de sobreponer blanco</v>
          </cell>
        </row>
        <row r="320">
          <cell r="A320" t="str">
            <v>Lavaplatos de empotrar acero inoxidable 35x50</v>
          </cell>
        </row>
        <row r="321">
          <cell r="A321" t="str">
            <v>Limpiador PVC 1/8</v>
          </cell>
        </row>
        <row r="322">
          <cell r="A322" t="str">
            <v>Llave individual para lavamanos</v>
          </cell>
        </row>
        <row r="323">
          <cell r="A323" t="str">
            <v>Llave terminal 1/2" - cromada , incluye adaptadores</v>
          </cell>
        </row>
        <row r="324">
          <cell r="A324" t="str">
            <v>Lona Verde</v>
          </cell>
        </row>
        <row r="325">
          <cell r="A325" t="str">
            <v>Lubricante de silicona Canal y Bajante Amazonas</v>
          </cell>
        </row>
        <row r="326">
          <cell r="A326" t="str">
            <v>Luminaria de sodio cerrada 125W 208W</v>
          </cell>
        </row>
        <row r="327">
          <cell r="A327" t="str">
            <v>Luminaria de sodio cerrada 70W 208W</v>
          </cell>
        </row>
        <row r="328">
          <cell r="A328" t="str">
            <v>Malla con vena</v>
          </cell>
        </row>
        <row r="329">
          <cell r="A329" t="str">
            <v>Malla electrosoldada D 4 x 4 mm y Separación 15 x 25 cm</v>
          </cell>
        </row>
        <row r="330">
          <cell r="A330" t="str">
            <v>Malla Eslabonada galvanizada Cal 12 huecos de 1/12 x  1/2 plg</v>
          </cell>
        </row>
        <row r="331">
          <cell r="A331" t="str">
            <v>Malla para gaviones</v>
          </cell>
        </row>
        <row r="332">
          <cell r="A332" t="str">
            <v>Malla tipo gallinero</v>
          </cell>
        </row>
        <row r="333">
          <cell r="A333" t="str">
            <v xml:space="preserve">Mallas electrosoldadas </v>
          </cell>
        </row>
        <row r="334">
          <cell r="A334" t="str">
            <v>Manija</v>
          </cell>
        </row>
        <row r="335">
          <cell r="A335" t="str">
            <v xml:space="preserve">Manija para ventana de aluminio </v>
          </cell>
        </row>
        <row r="336">
          <cell r="A336" t="str">
            <v>Maniobra de corte</v>
          </cell>
        </row>
        <row r="337">
          <cell r="A337" t="str">
            <v>Manto Asfaltico con foil de aluminio</v>
          </cell>
        </row>
        <row r="338">
          <cell r="A338" t="str">
            <v>Marco para caja doble</v>
          </cell>
        </row>
        <row r="339">
          <cell r="A339" t="str">
            <v>Marco para caja sencilla</v>
          </cell>
        </row>
        <row r="340">
          <cell r="A340" t="str">
            <v>Marco puerta de seguridad Cal.18</v>
          </cell>
        </row>
        <row r="341">
          <cell r="A341" t="str">
            <v>Marco puerta lámina 1.00. Lám.Cal.18</v>
          </cell>
        </row>
        <row r="342">
          <cell r="A342" t="str">
            <v>Marco puerta lámina Cold rolled Cal 18</v>
          </cell>
        </row>
        <row r="343">
          <cell r="A343" t="str">
            <v>Marco ventana</v>
          </cell>
        </row>
        <row r="344">
          <cell r="A344" t="str">
            <v>Marco y tapa para caja de inspección de  0,30 x 0,30 mts</v>
          </cell>
        </row>
        <row r="345">
          <cell r="A345" t="str">
            <v>Marco y tapa para cámara de inspección CS274</v>
          </cell>
        </row>
        <row r="346">
          <cell r="A346" t="str">
            <v>Marco y tapa para cámara de inspección CS275</v>
          </cell>
        </row>
        <row r="347">
          <cell r="A347" t="str">
            <v>Marmolina</v>
          </cell>
        </row>
        <row r="348">
          <cell r="A348" t="str">
            <v>Medidor de agua 1/2"</v>
          </cell>
        </row>
        <row r="349">
          <cell r="A349" t="str">
            <v>Medidor de luz Trifásico</v>
          </cell>
        </row>
        <row r="350">
          <cell r="A350" t="str">
            <v>Mesón acero inoxidable Cal.16. Dim.(0.60 x 0.85).</v>
          </cell>
        </row>
        <row r="351">
          <cell r="A351" t="str">
            <v>Mesón acero inoxidable Cal.16. Dim.(0.76 x 1.02).</v>
          </cell>
        </row>
        <row r="352">
          <cell r="A352" t="str">
            <v>Mesón acero inoxidable Cal.16. Dim.(0.90 x 2.95).</v>
          </cell>
        </row>
        <row r="353">
          <cell r="A353" t="str">
            <v>Mesón acero inoxidable Cal.16. Dim.(1.30 x 4.15).</v>
          </cell>
        </row>
        <row r="354">
          <cell r="A354" t="str">
            <v>Mortero 1:3</v>
          </cell>
        </row>
        <row r="355">
          <cell r="A355" t="str">
            <v>Mortero 1:3 impermeabilizado</v>
          </cell>
        </row>
        <row r="356">
          <cell r="A356" t="str">
            <v>Mortero 1:4</v>
          </cell>
        </row>
        <row r="357">
          <cell r="A357" t="str">
            <v>Mortero 1:4 impermeabilizado</v>
          </cell>
        </row>
        <row r="358">
          <cell r="A358" t="str">
            <v>Mortero 1:5</v>
          </cell>
        </row>
        <row r="359">
          <cell r="A359" t="str">
            <v>Mortero 1:7</v>
          </cell>
        </row>
        <row r="360">
          <cell r="A360" t="str">
            <v>Mortero de pega 1:4 e=1,5 cm</v>
          </cell>
        </row>
        <row r="361">
          <cell r="A361" t="str">
            <v xml:space="preserve">Mortero de relleno 1:4 </v>
          </cell>
        </row>
        <row r="362">
          <cell r="A362" t="str">
            <v>Multiamperímetro</v>
          </cell>
        </row>
        <row r="363">
          <cell r="A363" t="str">
            <v>Niple H.G. 1/2 " x 0,10 m</v>
          </cell>
        </row>
        <row r="364">
          <cell r="A364" t="str">
            <v>Niple H.G. 1/2 " x 0,20 m</v>
          </cell>
        </row>
        <row r="365">
          <cell r="A365" t="str">
            <v>Orinal Mediano  blanco primera calidad,   incluye griferia tradicional cromo  tipo grival  o similar y accesorios</v>
          </cell>
        </row>
        <row r="366">
          <cell r="A366" t="str">
            <v>Pabmeril pliego</v>
          </cell>
        </row>
        <row r="367">
          <cell r="A367" t="str">
            <v>Paral de Madera 3m</v>
          </cell>
        </row>
        <row r="368">
          <cell r="A368" t="str">
            <v>Paral en tubo metalico seccion cuadra de 1 1/2" cal. 18</v>
          </cell>
        </row>
        <row r="369">
          <cell r="A369" t="str">
            <v>Pararayos</v>
          </cell>
        </row>
        <row r="370">
          <cell r="A370" t="str">
            <v>Pegacor blanco</v>
          </cell>
        </row>
        <row r="371">
          <cell r="A371" t="str">
            <v xml:space="preserve">Peinazo </v>
          </cell>
        </row>
        <row r="372">
          <cell r="A372" t="str">
            <v>Percha de 2 puestos BT</v>
          </cell>
        </row>
        <row r="373">
          <cell r="A373" t="str">
            <v>Percha de 3 puestos BT</v>
          </cell>
        </row>
        <row r="374">
          <cell r="A374" t="str">
            <v>Percha de 4 puestos BT</v>
          </cell>
        </row>
        <row r="375">
          <cell r="A375" t="str">
            <v>Percha galvanizada de 1 puesto</v>
          </cell>
        </row>
        <row r="376">
          <cell r="A376" t="str">
            <v>Perfil ALN 1101</v>
          </cell>
        </row>
        <row r="377">
          <cell r="A377" t="str">
            <v>Perfil ALN 1102</v>
          </cell>
        </row>
        <row r="378">
          <cell r="A378" t="str">
            <v>Perfil ALN 167</v>
          </cell>
        </row>
        <row r="379">
          <cell r="A379" t="str">
            <v>Perfil ALN 173</v>
          </cell>
        </row>
        <row r="380">
          <cell r="A380" t="str">
            <v>Perfil ALN 174</v>
          </cell>
        </row>
        <row r="381">
          <cell r="A381" t="str">
            <v>Perfil ALN 175</v>
          </cell>
        </row>
        <row r="382">
          <cell r="A382" t="str">
            <v>Perfil ALN 176</v>
          </cell>
        </row>
        <row r="383">
          <cell r="A383" t="str">
            <v>Perfil ALN 177</v>
          </cell>
        </row>
        <row r="384">
          <cell r="A384" t="str">
            <v>Perfil ALN 219</v>
          </cell>
        </row>
        <row r="385">
          <cell r="A385" t="str">
            <v>Perfil ALN 292</v>
          </cell>
        </row>
        <row r="386">
          <cell r="A386" t="str">
            <v>Perfil ALN 312</v>
          </cell>
        </row>
        <row r="387">
          <cell r="A387" t="str">
            <v>Perfil ALN 313</v>
          </cell>
        </row>
        <row r="388">
          <cell r="A388" t="str">
            <v>Perfil ALN 314</v>
          </cell>
        </row>
        <row r="389">
          <cell r="A389" t="str">
            <v>Perfil ALN 315</v>
          </cell>
        </row>
        <row r="390">
          <cell r="A390" t="str">
            <v>Perfil ALN 682</v>
          </cell>
        </row>
        <row r="391">
          <cell r="A391" t="str">
            <v>Perfil ALN 876</v>
          </cell>
        </row>
        <row r="392">
          <cell r="A392" t="str">
            <v>Perfil ALN 877</v>
          </cell>
        </row>
        <row r="393">
          <cell r="A393" t="str">
            <v>Perfil ALN 879</v>
          </cell>
        </row>
        <row r="394">
          <cell r="A394" t="str">
            <v>Perfil ALN 937</v>
          </cell>
        </row>
        <row r="395">
          <cell r="A395" t="str">
            <v>Perfil ALN-545</v>
          </cell>
        </row>
        <row r="396">
          <cell r="A396" t="str">
            <v>Perfil aluminio T094 de 3 x 1" (72 X 21 mm)</v>
          </cell>
        </row>
        <row r="397">
          <cell r="A397" t="str">
            <v>Perfil aluminio tubular 3 x 1" x 1/2"  T-095 - 1 aleta</v>
          </cell>
        </row>
        <row r="398">
          <cell r="A398" t="str">
            <v>Perfil aluminio tubular con aletas cuad. 1" doble aleta divisor  T-078.</v>
          </cell>
        </row>
        <row r="399">
          <cell r="A399" t="str">
            <v>Perfil ASTM A 500 grado C 60 x 40 x 2 MM</v>
          </cell>
        </row>
        <row r="400">
          <cell r="A400" t="str">
            <v>Perfil en aluminio 1/2" x 1/2"</v>
          </cell>
        </row>
        <row r="401">
          <cell r="A401" t="str">
            <v>Perfil para cubierta PHR C</v>
          </cell>
        </row>
        <row r="402">
          <cell r="A402" t="str">
            <v>Perfil PHR - PAG 160 X 60 - 1,5 MM</v>
          </cell>
        </row>
        <row r="403">
          <cell r="A403" t="str">
            <v>Perfil PHR C - 220 x 80  2,5 mm</v>
          </cell>
        </row>
        <row r="404">
          <cell r="A404" t="str">
            <v>Perfil T04</v>
          </cell>
        </row>
        <row r="405">
          <cell r="A405" t="str">
            <v>Perno 1/2" Alt.Vel..1 3/4"</v>
          </cell>
        </row>
        <row r="406">
          <cell r="A406" t="str">
            <v>Perno de expansión 3" x 3/8"</v>
          </cell>
        </row>
        <row r="407">
          <cell r="A407" t="str">
            <v>Pernos</v>
          </cell>
        </row>
        <row r="408">
          <cell r="A408" t="str">
            <v>Pernos 3x8"</v>
          </cell>
        </row>
        <row r="409">
          <cell r="A409" t="str">
            <v>Perros de 1/8"</v>
          </cell>
        </row>
        <row r="410">
          <cell r="A410" t="str">
            <v>Piedra media zonga</v>
          </cell>
        </row>
        <row r="411">
          <cell r="A411" t="str">
            <v>Pintura Koraza plastica</v>
          </cell>
        </row>
        <row r="412">
          <cell r="A412" t="str">
            <v xml:space="preserve">Pintura Wash Primer </v>
          </cell>
        </row>
        <row r="413">
          <cell r="A413" t="str">
            <v>Pirlan en madera para dilatación</v>
          </cell>
        </row>
        <row r="414">
          <cell r="A414" t="str">
            <v>Pisavidrio Ref ALN - 544</v>
          </cell>
        </row>
        <row r="415">
          <cell r="A415" t="str">
            <v>Pivote puerta metálica</v>
          </cell>
        </row>
        <row r="416">
          <cell r="A416" t="str">
            <v>Planchón - cedro macho (.15 x .04 x 3)</v>
          </cell>
        </row>
        <row r="417">
          <cell r="A417" t="str">
            <v>Planchón ordinario 4 metros</v>
          </cell>
        </row>
        <row r="418">
          <cell r="A418" t="str">
            <v>Platina  de 0,12 x 0,12 x 1/16" perforada</v>
          </cell>
        </row>
        <row r="419">
          <cell r="A419" t="str">
            <v>Platina 1 1/2"x 3/16</v>
          </cell>
        </row>
        <row r="420">
          <cell r="A420" t="str">
            <v>Platina 1"x 3/16"</v>
          </cell>
        </row>
        <row r="421">
          <cell r="A421" t="str">
            <v>Platina 3/16" de 0,06 x 0,13 mts</v>
          </cell>
        </row>
        <row r="422">
          <cell r="A422" t="str">
            <v>Platina anclaje muro de 0,12x0,12x1/16"</v>
          </cell>
        </row>
        <row r="423">
          <cell r="A423" t="str">
            <v>Platina para soporte abrazadera en U</v>
          </cell>
        </row>
        <row r="424">
          <cell r="A424" t="str">
            <v>Poceta para laboratorios en acero inoxidable de 0,50 x 0,35 mts. De empotrar con un hueco</v>
          </cell>
        </row>
        <row r="425">
          <cell r="A425" t="str">
            <v>Polietileno Cal 6</v>
          </cell>
        </row>
        <row r="426">
          <cell r="A426" t="str">
            <v xml:space="preserve">Portacandado </v>
          </cell>
        </row>
        <row r="427">
          <cell r="A427" t="str">
            <v>Poste en concreto de 10 metros 510 kl</v>
          </cell>
        </row>
        <row r="428">
          <cell r="A428" t="str">
            <v>Poste en concreto de 10 metros 750 kl</v>
          </cell>
        </row>
        <row r="429">
          <cell r="A429" t="str">
            <v>Poste en concreto de 12 metros 1050 kl</v>
          </cell>
        </row>
        <row r="430">
          <cell r="A430" t="str">
            <v>Poste en concreto de 12 metros 510 kl</v>
          </cell>
        </row>
        <row r="431">
          <cell r="A431" t="str">
            <v>Poste en concreto de 12 metros 750 kl</v>
          </cell>
        </row>
        <row r="432">
          <cell r="A432" t="str">
            <v>Poste en concreto de 8 metros Tipo AP</v>
          </cell>
        </row>
        <row r="433">
          <cell r="A433" t="str">
            <v>Pretales</v>
          </cell>
        </row>
        <row r="434">
          <cell r="A434" t="str">
            <v>Protector escalera (pirlan en bronce angosto)</v>
          </cell>
        </row>
        <row r="435">
          <cell r="A435" t="str">
            <v>Puentes de empalme</v>
          </cell>
        </row>
        <row r="436">
          <cell r="A436" t="str">
            <v>Puerta  Baños y duchas, en aluminio y lámina galvanizada Anolok</v>
          </cell>
        </row>
        <row r="437">
          <cell r="A437" t="str">
            <v xml:space="preserve">Puerta  para ducha, en vidrio,  incoloro, templado, de e = 6 mm, incluye herrajes y accesorios de h = 1,80 mts  y 0,65 mts </v>
          </cell>
        </row>
        <row r="438">
          <cell r="A438" t="str">
            <v>Puerta Baño Minusvalidos</v>
          </cell>
        </row>
        <row r="439">
          <cell r="A439" t="str">
            <v>Puerta económica Pizano 1.00. Triplex e=4mm.</v>
          </cell>
        </row>
        <row r="440">
          <cell r="A440" t="str">
            <v>Puerta sistema constructivo PVC de 0,62 x 1,60 m</v>
          </cell>
        </row>
        <row r="441">
          <cell r="A441" t="str">
            <v>Puntilla con cabeza 2"</v>
          </cell>
        </row>
        <row r="442">
          <cell r="A442" t="str">
            <v>Punto Agua fría PVC</v>
          </cell>
        </row>
        <row r="443">
          <cell r="A443" t="str">
            <v>Punto desagüe PVC 3" y  4"</v>
          </cell>
        </row>
        <row r="444">
          <cell r="A444" t="str">
            <v>Punto Eléctrico</v>
          </cell>
        </row>
        <row r="445">
          <cell r="A445" t="str">
            <v>Rajón, 4" a 15"</v>
          </cell>
        </row>
        <row r="446">
          <cell r="A446" t="str">
            <v xml:space="preserve">Recebo  </v>
          </cell>
        </row>
        <row r="447">
          <cell r="A447" t="str">
            <v>Recebo comun</v>
          </cell>
        </row>
        <row r="448">
          <cell r="A448" t="str">
            <v>Registro  de cortina R &amp; W 1 1/2" italiano; inlcuye accesorios</v>
          </cell>
        </row>
        <row r="449">
          <cell r="A449" t="str">
            <v>Registro de corte de 1/2"</v>
          </cell>
        </row>
        <row r="450">
          <cell r="A450" t="str">
            <v>Registro de cortina 1/2 R &amp; W italiano ; incluye accesorios</v>
          </cell>
        </row>
        <row r="451">
          <cell r="A451" t="str">
            <v>Registro de cortina R &amp; w 1 1/4" italiano; incluye accesorios</v>
          </cell>
        </row>
        <row r="452">
          <cell r="A452" t="str">
            <v>Registro de cortina R&amp;W italiano de   1"; incluye accesorios</v>
          </cell>
        </row>
        <row r="453">
          <cell r="A453" t="str">
            <v>Registro de cortina Roscado liviano  Ref. 272 A Red &amp; White 2"; incluye accesorios</v>
          </cell>
        </row>
        <row r="454">
          <cell r="A454" t="str">
            <v>Registro R&amp;W  de cortina de  3/4" italiano; inlcuye accesorios</v>
          </cell>
        </row>
        <row r="455">
          <cell r="A455" t="str">
            <v>Rejilla tragante  cupula aluminio 5x3"</v>
          </cell>
        </row>
        <row r="456">
          <cell r="A456" t="str">
            <v>Rejilla tragante  cupula aluminio 6x4"</v>
          </cell>
        </row>
        <row r="457">
          <cell r="A457" t="str">
            <v>Rejilla Ventilación plastica de 0,20 x 0,20 mts.</v>
          </cell>
        </row>
        <row r="458">
          <cell r="A458" t="str">
            <v>Remaches Pop</v>
          </cell>
        </row>
        <row r="459">
          <cell r="A459" t="str">
            <v>Remate  Lateral Superior para cubierta trapezoidal, en acero y con foil de aluminio de 0,24 x 2 mts</v>
          </cell>
        </row>
        <row r="460">
          <cell r="A460" t="str">
            <v>Repisa ordinaria 3 metros</v>
          </cell>
        </row>
        <row r="461">
          <cell r="A461" t="str">
            <v>Roseta de porcelana</v>
          </cell>
        </row>
        <row r="462">
          <cell r="A462" t="str">
            <v>Sanitario Acuacer</v>
          </cell>
        </row>
        <row r="463">
          <cell r="A463" t="str">
            <v>Sanitario institucional blanco, primeras; incluye griferia grival o similar y/o superior en calidad  y  accesorios</v>
          </cell>
        </row>
        <row r="464">
          <cell r="A464" t="str">
            <v>Sanitario para discapacitados, blanco primera calidad, incluye accesorios</v>
          </cell>
        </row>
        <row r="465">
          <cell r="A465" t="str">
            <v>Sellante de cobre de alta</v>
          </cell>
        </row>
        <row r="466">
          <cell r="A466" t="str">
            <v>SIFóN 135º PVC-S 3" C x E</v>
          </cell>
        </row>
        <row r="467">
          <cell r="A467" t="str">
            <v>SIFóN 135º PVC-S 4" C x E</v>
          </cell>
        </row>
        <row r="468">
          <cell r="A468" t="str">
            <v>SIFóN 180º PVC-S 2" Cx C</v>
          </cell>
        </row>
        <row r="469">
          <cell r="A469" t="str">
            <v xml:space="preserve">Sika Anchorfix-4 600 cc </v>
          </cell>
        </row>
        <row r="470">
          <cell r="A470" t="str">
            <v>Sika-1 Imp.Integral</v>
          </cell>
        </row>
        <row r="471">
          <cell r="A471" t="str">
            <v>Silicona liquida 300 ML</v>
          </cell>
        </row>
        <row r="472">
          <cell r="A472" t="str">
            <v>Silicona transparente</v>
          </cell>
        </row>
        <row r="473">
          <cell r="A473" t="str">
            <v>Sistema corredizo metálico</v>
          </cell>
        </row>
        <row r="474">
          <cell r="A474" t="str">
            <v>Soldadura 95-5, plata</v>
          </cell>
        </row>
        <row r="475">
          <cell r="A475" t="str">
            <v>Soldadura de estaño P/Cobre</v>
          </cell>
        </row>
        <row r="476">
          <cell r="A476" t="str">
            <v>Soldadura elect.004-3/23"</v>
          </cell>
        </row>
        <row r="477">
          <cell r="A477" t="str">
            <v>Soldadura PVC 1/8</v>
          </cell>
        </row>
        <row r="478">
          <cell r="A478" t="str">
            <v>Soldadura PVC liquida 1/4</v>
          </cell>
        </row>
        <row r="479">
          <cell r="A479" t="str">
            <v>Soporte  bajante PVC rectangular</v>
          </cell>
        </row>
        <row r="480">
          <cell r="A480" t="str">
            <v>Soporte Canal Amazonas</v>
          </cell>
        </row>
        <row r="481">
          <cell r="A481" t="str">
            <v>Soporte tipo U para tubo 1"</v>
          </cell>
        </row>
        <row r="482">
          <cell r="A482" t="str">
            <v>Soporte tipo U para tubo 1/2"</v>
          </cell>
        </row>
        <row r="483">
          <cell r="A483" t="str">
            <v>Soporte tipo U para tubo 3/4"</v>
          </cell>
        </row>
        <row r="484">
          <cell r="A484" t="str">
            <v>Subcontrato eléctrico</v>
          </cell>
        </row>
        <row r="485">
          <cell r="A485" t="str">
            <v>Suministro e instalación de Lavamanos de colgar blanco, primera calidad, incluye griferia y accesorios</v>
          </cell>
        </row>
        <row r="486">
          <cell r="A486" t="str">
            <v>Suplemento para caja 5800</v>
          </cell>
        </row>
        <row r="487">
          <cell r="A487" t="str">
            <v>T ventana</v>
          </cell>
        </row>
        <row r="488">
          <cell r="A488" t="str">
            <v>Tabla burra C Macho 0,28 - 3 mts</v>
          </cell>
        </row>
        <row r="489">
          <cell r="A489" t="str">
            <v>Tabla burra ordinario 0,30 - 3 mts</v>
          </cell>
        </row>
        <row r="490">
          <cell r="A490" t="str">
            <v>Tabla chapa-ordinario 0,10 - 3 mts</v>
          </cell>
        </row>
        <row r="491">
          <cell r="A491" t="str">
            <v>Tabla chapa-ordinario 0,30 - 3 mts</v>
          </cell>
        </row>
        <row r="492">
          <cell r="A492" t="str">
            <v>Tablemac (super T) 9 mm; 4 usos</v>
          </cell>
        </row>
        <row r="493">
          <cell r="A493" t="str">
            <v>Tablero 18 Circuitos con espacio para totalizador</v>
          </cell>
        </row>
        <row r="494">
          <cell r="A494" t="str">
            <v xml:space="preserve">Tablero bifasico TBC 24 circuitos </v>
          </cell>
        </row>
        <row r="495">
          <cell r="A495" t="str">
            <v>Tablero de 12 circuitos con puerta</v>
          </cell>
        </row>
        <row r="496">
          <cell r="A496" t="str">
            <v>Tablero de 18 circuitos con puerta</v>
          </cell>
        </row>
        <row r="497">
          <cell r="A497" t="str">
            <v>Tablero de 24 circuitos con puerta</v>
          </cell>
        </row>
        <row r="498">
          <cell r="A498" t="str">
            <v>Tablero de 36 circuitos con puerta</v>
          </cell>
        </row>
        <row r="499">
          <cell r="A499" t="str">
            <v>Tablero de 42 circuitos con puerta</v>
          </cell>
        </row>
        <row r="500">
          <cell r="A500" t="str">
            <v>Tablero en madera entamborada</v>
          </cell>
        </row>
        <row r="501">
          <cell r="A501" t="str">
            <v>Tablero TBP 16B con puerta y chapas plástico de 16 circuitos</v>
          </cell>
        </row>
        <row r="502">
          <cell r="A502" t="str">
            <v>Tablón  cuarto 26</v>
          </cell>
        </row>
        <row r="503">
          <cell r="A503" t="str">
            <v>Tablón Gres de 0,30 x 0,30</v>
          </cell>
        </row>
        <row r="504">
          <cell r="A504" t="str">
            <v>Taco terminal UNIP,HQP 30A</v>
          </cell>
        </row>
        <row r="505">
          <cell r="A505" t="str">
            <v>Tanque plástico 1000 lts</v>
          </cell>
        </row>
        <row r="506">
          <cell r="A506" t="str">
            <v>Tanque plástico 2000 lts</v>
          </cell>
        </row>
        <row r="507">
          <cell r="A507" t="str">
            <v>Tanque plástico 500 lts</v>
          </cell>
        </row>
        <row r="508">
          <cell r="A508" t="str">
            <v>Tanque plástico 5000 lts</v>
          </cell>
        </row>
        <row r="509">
          <cell r="A509" t="str">
            <v>Tapa ciega metálica para toma</v>
          </cell>
        </row>
        <row r="510">
          <cell r="A510" t="str">
            <v>Tapa Int Derecha Canal Amazonas</v>
          </cell>
        </row>
        <row r="511">
          <cell r="A511" t="str">
            <v>Tapa Int Izquierda Canal Amazonas</v>
          </cell>
        </row>
        <row r="512">
          <cell r="A512" t="str">
            <v>Tapa para caja A.P.</v>
          </cell>
        </row>
        <row r="513">
          <cell r="A513" t="str">
            <v>Tapa para caja de 30x30x5</v>
          </cell>
        </row>
        <row r="514">
          <cell r="A514" t="str">
            <v>Tapa para caja eléctrica</v>
          </cell>
        </row>
        <row r="515">
          <cell r="A515" t="str">
            <v>Tapa salida cordón caja octagonal</v>
          </cell>
        </row>
        <row r="516">
          <cell r="A516" t="str">
            <v>Tapaporos Nogal</v>
          </cell>
        </row>
        <row r="517">
          <cell r="A517" t="str">
            <v>Tapas 3x1"</v>
          </cell>
        </row>
        <row r="518">
          <cell r="A518" t="str">
            <v>TAPóN H.G. 1"</v>
          </cell>
        </row>
        <row r="519">
          <cell r="A519" t="str">
            <v>TAPóN H.G. 1/2"</v>
          </cell>
        </row>
        <row r="520">
          <cell r="A520" t="str">
            <v>TAPóN H.G. 3/4"</v>
          </cell>
        </row>
        <row r="521">
          <cell r="A521" t="str">
            <v>Tapon PVC 2" - Prueba</v>
          </cell>
        </row>
        <row r="522">
          <cell r="A522" t="str">
            <v>Tapon PVC 3" de prueba</v>
          </cell>
        </row>
        <row r="523">
          <cell r="A523" t="str">
            <v>Tapon PVC 4" - Prueba</v>
          </cell>
        </row>
        <row r="524">
          <cell r="A524" t="str">
            <v>Tapon PVC-P 1/2"</v>
          </cell>
        </row>
        <row r="525">
          <cell r="A525" t="str">
            <v>Tee 1 1/2" PVC - Presión</v>
          </cell>
        </row>
        <row r="526">
          <cell r="A526" t="str">
            <v>Tee 1 1/4 PVC - Presión</v>
          </cell>
        </row>
        <row r="527">
          <cell r="A527" t="str">
            <v>Tee 1" PVC - Presión</v>
          </cell>
        </row>
        <row r="528">
          <cell r="A528" t="str">
            <v>Tee 1/2" PVC - Presión</v>
          </cell>
        </row>
        <row r="529">
          <cell r="A529" t="str">
            <v>Tee 3/4"    PVC - Presión</v>
          </cell>
        </row>
        <row r="530">
          <cell r="A530" t="str">
            <v>Tee PVC-P 3/4" x 1/2"</v>
          </cell>
        </row>
        <row r="531">
          <cell r="A531" t="str">
            <v>Tee Sencilla 2" Sanitaria</v>
          </cell>
        </row>
        <row r="532">
          <cell r="A532" t="str">
            <v>Tee Sencilla 4" Sanitaria</v>
          </cell>
        </row>
        <row r="533">
          <cell r="A533" t="str">
            <v xml:space="preserve">Teflon </v>
          </cell>
        </row>
        <row r="534">
          <cell r="A534" t="str">
            <v xml:space="preserve">Teja Bioclimatica trapezoidal de e = 1,8 mm, con foil y lámina de acero, incluye traslapo </v>
          </cell>
        </row>
        <row r="535">
          <cell r="A535" t="str">
            <v xml:space="preserve">Teja Bioclimatica trapezoidal de e = 1,8 mm, Marina con foil y lámina de acero, incluye traslapo </v>
          </cell>
        </row>
        <row r="536">
          <cell r="A536" t="str">
            <v xml:space="preserve">Teja Bioclimatica trapezoidal de e = 1,9 mm, con foil y lámina de acero, incluye traslapo </v>
          </cell>
        </row>
        <row r="537">
          <cell r="A537" t="str">
            <v xml:space="preserve">Teja Bioclimatica trapezoidal de e = 1,9 mm, Marina con foil y lámina de acero, incluye traslapo </v>
          </cell>
        </row>
        <row r="538">
          <cell r="A538" t="str">
            <v xml:space="preserve">Teja Bioclimatica trapezoidal de e = 2,0 mm, con foil y lámina de acero, incluye traslapo </v>
          </cell>
        </row>
        <row r="539">
          <cell r="A539" t="str">
            <v xml:space="preserve">Teja Bioclimatica trapezoidal de e = 2,0 mm, Marina con foil y lámina de acero, incluye traslapo </v>
          </cell>
        </row>
        <row r="540">
          <cell r="A540" t="str">
            <v>Teja de asbesto cemento No.6</v>
          </cell>
        </row>
        <row r="541">
          <cell r="A541" t="str">
            <v>Teja de asbesto cemento No.8</v>
          </cell>
        </row>
        <row r="542">
          <cell r="A542" t="str">
            <v>Teja trapezoidal transparente en policarbonato tipo ajota de ajorver</v>
          </cell>
        </row>
        <row r="543">
          <cell r="A543" t="str">
            <v>Templete</v>
          </cell>
        </row>
        <row r="544">
          <cell r="A544" t="str">
            <v xml:space="preserve">Tensor para cable antifraude </v>
          </cell>
        </row>
        <row r="545">
          <cell r="A545" t="str">
            <v>Tierra negra fertilizada</v>
          </cell>
        </row>
        <row r="546">
          <cell r="A546" t="str">
            <v>Tintilla</v>
          </cell>
        </row>
        <row r="547">
          <cell r="A547" t="str">
            <v>Toma de caucho 3 polos aérea</v>
          </cell>
        </row>
        <row r="548">
          <cell r="A548" t="str">
            <v>Toma de T.V. para cable coaxial</v>
          </cell>
        </row>
        <row r="549">
          <cell r="A549" t="str">
            <v>Toma Doble GFCI</v>
          </cell>
        </row>
        <row r="550">
          <cell r="A550" t="str">
            <v>Toma doble tipo hospitalaria P.T.</v>
          </cell>
        </row>
        <row r="551">
          <cell r="A551" t="str">
            <v>Toma eléctrica doble 20A pata trabada</v>
          </cell>
        </row>
        <row r="552">
          <cell r="A552" t="str">
            <v xml:space="preserve">Toma eléctrica doble P.T. </v>
          </cell>
        </row>
        <row r="553">
          <cell r="A553" t="str">
            <v>Toma monofásica doble con polo</v>
          </cell>
        </row>
        <row r="554">
          <cell r="A554" t="str">
            <v>Toma monofásica GFCI</v>
          </cell>
        </row>
        <row r="555">
          <cell r="A555" t="str">
            <v>Toma telefónica</v>
          </cell>
        </row>
        <row r="556">
          <cell r="A556" t="str">
            <v xml:space="preserve">Toma Trifásica </v>
          </cell>
        </row>
        <row r="557">
          <cell r="A557" t="str">
            <v>Tornillo autoperforante fijador de correa para metal de12-14 x 3/4" - Acero</v>
          </cell>
        </row>
        <row r="558">
          <cell r="A558" t="str">
            <v>Tornillo expansivo AH - 1614 5/16 x 3 "</v>
          </cell>
        </row>
        <row r="559">
          <cell r="A559" t="str">
            <v>Tornillo expansivo HLC 10x80/48</v>
          </cell>
        </row>
        <row r="560">
          <cell r="A560" t="str">
            <v>Tornillo goloso</v>
          </cell>
        </row>
        <row r="561">
          <cell r="A561" t="str">
            <v>Tornillo goloso 1/8 x 1 1/4</v>
          </cell>
        </row>
        <row r="562">
          <cell r="A562" t="str">
            <v>Tornillo Inoxidable Canal y Bajante Amazonas</v>
          </cell>
        </row>
        <row r="563">
          <cell r="A563" t="str">
            <v>Tornillo Inoxidable Canal y Bajante PVC</v>
          </cell>
        </row>
        <row r="564">
          <cell r="A564" t="str">
            <v>Tornillo lámina D=3/8"</v>
          </cell>
        </row>
        <row r="565">
          <cell r="A565" t="str">
            <v>Tornillo teja en lámina de acero y foil</v>
          </cell>
        </row>
        <row r="566">
          <cell r="A566" t="str">
            <v>Tornillos 2"</v>
          </cell>
        </row>
        <row r="567">
          <cell r="A567" t="str">
            <v>Transformador de corriente 200/5 amp</v>
          </cell>
        </row>
        <row r="568">
          <cell r="A568" t="str">
            <v>Transformador en poste bifásico de 15 Kva</v>
          </cell>
        </row>
        <row r="569">
          <cell r="A569" t="str">
            <v>Transformador en poste bifásico de 30 Kva</v>
          </cell>
        </row>
        <row r="570">
          <cell r="A570" t="str">
            <v>Transformador en poste bifásico de 45 Kva</v>
          </cell>
        </row>
        <row r="571">
          <cell r="A571" t="str">
            <v>Transformador en poste trifásico de 15 Kva</v>
          </cell>
        </row>
        <row r="572">
          <cell r="A572" t="str">
            <v>Transformador en poste trifásico de 30 Kva</v>
          </cell>
        </row>
        <row r="573">
          <cell r="A573" t="str">
            <v>Triturado de máquina</v>
          </cell>
        </row>
        <row r="574">
          <cell r="A574" t="str">
            <v xml:space="preserve">Tuberia A.N. 2 plg </v>
          </cell>
        </row>
        <row r="575">
          <cell r="A575" t="str">
            <v>Tuberia A.N. 3 plg 2,3 mm</v>
          </cell>
        </row>
        <row r="576">
          <cell r="A576" t="str">
            <v>Tuberia A.N. Ø1 1/2"</v>
          </cell>
        </row>
        <row r="577">
          <cell r="A577" t="str">
            <v>Tuberia Galvanizada 1 1/2" 2,5 mm Cal 12</v>
          </cell>
        </row>
        <row r="578">
          <cell r="A578" t="str">
            <v>Tuberia novafort 10" 255 mm</v>
          </cell>
        </row>
        <row r="579">
          <cell r="A579" t="str">
            <v>Tuberia novafort 12" 315 mm</v>
          </cell>
        </row>
        <row r="580">
          <cell r="A580" t="str">
            <v>Tuberia novafort 4" 110 mm</v>
          </cell>
        </row>
        <row r="581">
          <cell r="A581" t="str">
            <v>Tuberia novafort 6" 160 mm</v>
          </cell>
        </row>
        <row r="582">
          <cell r="A582" t="str">
            <v>Tuberia novafort 8" 200 mm</v>
          </cell>
        </row>
        <row r="583">
          <cell r="A583" t="str">
            <v xml:space="preserve">Tuberia PE AL PE amarilla gas 1216 1/2" </v>
          </cell>
        </row>
        <row r="584">
          <cell r="A584" t="str">
            <v>Tubo A.N. 1 1/2 plg, 2 mm</v>
          </cell>
        </row>
        <row r="585">
          <cell r="A585" t="str">
            <v>Tubo A.N. 1 plg, 2 mm</v>
          </cell>
        </row>
        <row r="586">
          <cell r="A586" t="str">
            <v>Tubo conduit EMT 1"</v>
          </cell>
        </row>
        <row r="587">
          <cell r="A587" t="str">
            <v>Tubo conduit EMT 1-1/2"</v>
          </cell>
        </row>
        <row r="588">
          <cell r="A588" t="str">
            <v>Tubo conduit EMT 3/4"</v>
          </cell>
        </row>
        <row r="589">
          <cell r="A589" t="str">
            <v>Tubo conduit PVC 1"</v>
          </cell>
        </row>
        <row r="590">
          <cell r="A590" t="str">
            <v>Tubo conduit PVC 1/2"</v>
          </cell>
        </row>
        <row r="591">
          <cell r="A591" t="str">
            <v>Tubo conduit PVC 1-1/2"</v>
          </cell>
        </row>
        <row r="592">
          <cell r="A592" t="str">
            <v>Tubo conduit PVC 3/4"</v>
          </cell>
        </row>
        <row r="593">
          <cell r="A593" t="str">
            <v>Tubo cuadrado de 1/2 x 1/2 x 0,9</v>
          </cell>
        </row>
        <row r="594">
          <cell r="A594" t="str">
            <v>Tubo cuadrado de 1-1/2" x 1-1/2" cal. 20</v>
          </cell>
        </row>
        <row r="595">
          <cell r="A595" t="str">
            <v>Tubo Cuadrado de 3/4" x 3/4" cal. 20</v>
          </cell>
        </row>
        <row r="596">
          <cell r="A596" t="str">
            <v>Tubo de cobre de 1/2" tipo L</v>
          </cell>
        </row>
        <row r="597">
          <cell r="A597" t="str">
            <v>Tubo de cobre de 1" tipo L</v>
          </cell>
        </row>
        <row r="598">
          <cell r="A598" t="str">
            <v>Tubo Galvanizado de 1/2"</v>
          </cell>
        </row>
        <row r="599">
          <cell r="A599" t="str">
            <v>Tubo Galvanizado de 3/4</v>
          </cell>
        </row>
        <row r="600">
          <cell r="A600" t="str">
            <v>Tubo Galvanizado de 1"</v>
          </cell>
        </row>
        <row r="601">
          <cell r="A601" t="str">
            <v>Tubo Galvanizado de 1 1/4"</v>
          </cell>
        </row>
        <row r="602">
          <cell r="A602" t="str">
            <v>Tubo Galvanizado de 1 1/2"</v>
          </cell>
        </row>
        <row r="603">
          <cell r="A603" t="str">
            <v>Tubo Galvanizado de 2"</v>
          </cell>
        </row>
        <row r="604">
          <cell r="A604" t="str">
            <v>Tubo Galvanizado de 2 1/2"</v>
          </cell>
        </row>
        <row r="605">
          <cell r="A605" t="str">
            <v>Tubo pres/11 PVC 3/4"</v>
          </cell>
        </row>
        <row r="606">
          <cell r="A606" t="str">
            <v>Tubo pres/13,5 PVC 1"</v>
          </cell>
        </row>
        <row r="607">
          <cell r="A607" t="str">
            <v>Tubo pres/21 PVC 1 1/2"</v>
          </cell>
        </row>
        <row r="608">
          <cell r="A608" t="str">
            <v>Tubo pres/21 PVC 1 1/4</v>
          </cell>
        </row>
        <row r="609">
          <cell r="A609" t="str">
            <v>Tubo pres/21 PVC 2"</v>
          </cell>
        </row>
        <row r="610">
          <cell r="A610" t="str">
            <v>Tubo pres/9 PVC 1/2"</v>
          </cell>
        </row>
        <row r="611">
          <cell r="A611" t="str">
            <v>Tubo PVC de 2"       Lluvias</v>
          </cell>
        </row>
        <row r="612">
          <cell r="A612" t="str">
            <v>Tubo PVC de 3"       Lluvias</v>
          </cell>
        </row>
        <row r="613">
          <cell r="A613" t="str">
            <v>Tubo PVC de 4"       lluvias</v>
          </cell>
        </row>
        <row r="614">
          <cell r="A614" t="str">
            <v>Tubo PVCP- RDE 21 2 1/2" UZ</v>
          </cell>
        </row>
        <row r="615">
          <cell r="A615" t="str">
            <v>Tubo PVCP- RDE 21 2" UZ</v>
          </cell>
        </row>
        <row r="616">
          <cell r="A616" t="str">
            <v>Tubo PVCP- RDE 21 3" UZ</v>
          </cell>
        </row>
        <row r="617">
          <cell r="A617" t="str">
            <v>Tubo PVC-S     2"    Sanitaria</v>
          </cell>
        </row>
        <row r="618">
          <cell r="A618" t="str">
            <v>Tubo PVC-S     3"    Sanitaria</v>
          </cell>
        </row>
        <row r="619">
          <cell r="A619" t="str">
            <v>Tubo PVC-S     4"    Sanitaria</v>
          </cell>
        </row>
        <row r="620">
          <cell r="A620" t="str">
            <v>Tubo PVC-S;     6"</v>
          </cell>
        </row>
        <row r="621">
          <cell r="A621" t="str">
            <v>Tubo PVC-V      1 1/2"</v>
          </cell>
        </row>
        <row r="622">
          <cell r="A622" t="str">
            <v>Tubo PVC-V      2"</v>
          </cell>
        </row>
        <row r="623">
          <cell r="A623" t="str">
            <v>Tubo PVC-V     3"</v>
          </cell>
        </row>
        <row r="624">
          <cell r="A624" t="str">
            <v>Tubo PVC-V     4"</v>
          </cell>
        </row>
        <row r="625">
          <cell r="A625" t="str">
            <v>Tuercas de fijación</v>
          </cell>
        </row>
        <row r="626">
          <cell r="A626" t="str">
            <v>Unión bajante rectangular PVC</v>
          </cell>
        </row>
        <row r="627">
          <cell r="A627" t="str">
            <v>Unión canal a bajante Amazonas</v>
          </cell>
        </row>
        <row r="628">
          <cell r="A628" t="str">
            <v>Unión Canal amazonas</v>
          </cell>
        </row>
        <row r="629">
          <cell r="A629" t="str">
            <v>Unión EMT 1"</v>
          </cell>
        </row>
        <row r="630">
          <cell r="A630" t="str">
            <v>Unión EMT 1-1/2"</v>
          </cell>
        </row>
        <row r="631">
          <cell r="A631" t="str">
            <v>Unión EMT 3/4"</v>
          </cell>
        </row>
        <row r="632">
          <cell r="A632" t="str">
            <v>Unión PVC - P 3/4"</v>
          </cell>
        </row>
        <row r="633">
          <cell r="A633" t="str">
            <v>Unión PVC-P 1 1/2"</v>
          </cell>
        </row>
        <row r="634">
          <cell r="A634" t="str">
            <v>Unión PVC-P 1 1/4"</v>
          </cell>
        </row>
        <row r="635">
          <cell r="A635" t="str">
            <v>Unión PVC-P 1 plg</v>
          </cell>
        </row>
        <row r="636">
          <cell r="A636" t="str">
            <v>Unión PVC-P 1/2 plg</v>
          </cell>
        </row>
        <row r="637">
          <cell r="A637" t="str">
            <v>Unión PVC-P 2 plg</v>
          </cell>
        </row>
        <row r="638">
          <cell r="A638" t="str">
            <v>Unión PVC-S 2 plg</v>
          </cell>
        </row>
        <row r="639">
          <cell r="A639" t="str">
            <v>Unión PVC-S 3 plg</v>
          </cell>
        </row>
        <row r="640">
          <cell r="A640" t="str">
            <v>Unión PVC-S 4 plg</v>
          </cell>
        </row>
        <row r="641">
          <cell r="A641" t="str">
            <v>Unión PVC-S;    6"</v>
          </cell>
        </row>
        <row r="642">
          <cell r="A642" t="str">
            <v>Unión PVC-V     1 1/2"</v>
          </cell>
        </row>
        <row r="643">
          <cell r="A643" t="str">
            <v>Unión PVC-V     2"</v>
          </cell>
        </row>
        <row r="644">
          <cell r="A644" t="str">
            <v>Unión PVC-V    3"</v>
          </cell>
        </row>
        <row r="645">
          <cell r="A645" t="str">
            <v>Universal en PVC 1 1/2"</v>
          </cell>
        </row>
        <row r="646">
          <cell r="A646" t="str">
            <v>Universal en PVC 1"</v>
          </cell>
        </row>
        <row r="647">
          <cell r="A647" t="str">
            <v>Universal en PVC 1/2"</v>
          </cell>
        </row>
        <row r="648">
          <cell r="A648" t="str">
            <v>Universal en PVC 3/4"</v>
          </cell>
        </row>
        <row r="649">
          <cell r="A649" t="str">
            <v>Valvula - Cheque cortina HICC Helbert   3" ; incluye accesorios</v>
          </cell>
        </row>
        <row r="650">
          <cell r="A650" t="str">
            <v>Valvula - Cheque cortina HICC Helbert  1 1/2" ; incluye accesorios</v>
          </cell>
        </row>
        <row r="651">
          <cell r="A651" t="str">
            <v>Valvula - Cheque cortina HICC Helbert  1 1/4" ; incluye accesorios</v>
          </cell>
        </row>
        <row r="652">
          <cell r="A652" t="str">
            <v>Valvula - Cheque cortina HICC Helbert  2" ; incluye accesorios</v>
          </cell>
        </row>
        <row r="653">
          <cell r="A653" t="str">
            <v>Valvula de bola de 1" con bola de bronce y asiento en teflon</v>
          </cell>
        </row>
        <row r="654">
          <cell r="A654" t="str">
            <v>Valvula de bola de 1/2" con bola de bronce y asiento en teflon</v>
          </cell>
        </row>
        <row r="655">
          <cell r="A655" t="str">
            <v>Valvula pozuelo 1-1/2"  cobre</v>
          </cell>
        </row>
        <row r="656">
          <cell r="A656" t="str">
            <v>Vara de clavo</v>
          </cell>
        </row>
        <row r="657">
          <cell r="A657" t="str">
            <v>Varilla coopertweld de 2.40 mts x 5/8"</v>
          </cell>
        </row>
        <row r="658">
          <cell r="A658" t="str">
            <v>Varilla Coper Well 5/8" x 8'</v>
          </cell>
        </row>
        <row r="659">
          <cell r="A659" t="str">
            <v>Varilla cuadrada de 1/2"</v>
          </cell>
        </row>
        <row r="660">
          <cell r="A660" t="str">
            <v>Varilla de 5/8"</v>
          </cell>
        </row>
        <row r="661">
          <cell r="A661" t="str">
            <v>Varilla de 9 mm. Cuadrada</v>
          </cell>
        </row>
        <row r="662">
          <cell r="A662">
            <v>0</v>
          </cell>
        </row>
        <row r="663">
          <cell r="A663" t="str">
            <v>Varilla lisa de 1/2"</v>
          </cell>
        </row>
        <row r="664">
          <cell r="A664" t="str">
            <v>Ventana corrediza proyec.alum.Cal.18. Negra</v>
          </cell>
        </row>
        <row r="665">
          <cell r="A665" t="str">
            <v>Vidrio incoloro de 5mm pulido</v>
          </cell>
        </row>
        <row r="666">
          <cell r="A666" t="str">
            <v>Vinilo Color Tipo I</v>
          </cell>
        </row>
        <row r="667">
          <cell r="A667" t="str">
            <v>Visagra para elemento en aluminio</v>
          </cell>
        </row>
        <row r="668">
          <cell r="A668" t="str">
            <v>Wing Aluminio</v>
          </cell>
        </row>
        <row r="669">
          <cell r="A669" t="str">
            <v>Xipex Admix C-2000</v>
          </cell>
        </row>
        <row r="670">
          <cell r="A670" t="str">
            <v>Xipex concentrado -Gris</v>
          </cell>
        </row>
        <row r="671">
          <cell r="A671" t="str">
            <v>Yee sencilla PVC-S 2"</v>
          </cell>
        </row>
        <row r="672">
          <cell r="A672" t="str">
            <v>Yee sencilla PVC-S 3"</v>
          </cell>
        </row>
        <row r="673">
          <cell r="A673" t="str">
            <v>Yee sencilla PVC-S 4"</v>
          </cell>
        </row>
        <row r="674">
          <cell r="A674" t="str">
            <v>Zuncho metálico 3/8"</v>
          </cell>
        </row>
        <row r="675">
          <cell r="A675" t="str">
            <v>Medidor de agua 1/2"</v>
          </cell>
        </row>
        <row r="676">
          <cell r="A676" t="str">
            <v>Medidor de agua 1"</v>
          </cell>
        </row>
        <row r="677">
          <cell r="A677" t="str">
            <v>Medidor de agua 2"</v>
          </cell>
        </row>
        <row r="678">
          <cell r="A678" t="str">
            <v>Medidor de agua 3"</v>
          </cell>
        </row>
        <row r="679">
          <cell r="A679" t="str">
            <v>Medidor de agua 3/4"</v>
          </cell>
        </row>
        <row r="680">
          <cell r="A680" t="str">
            <v>Medidor de agua 4"</v>
          </cell>
        </row>
        <row r="681">
          <cell r="A681" t="str">
            <v>Medidor de agua 6"</v>
          </cell>
        </row>
        <row r="682">
          <cell r="A682" t="str">
            <v xml:space="preserve">rellenos en recebo compactado al 90% </v>
          </cell>
        </row>
        <row r="683">
          <cell r="A683" t="str">
            <v>muros en ladrillo tolete común para sobrecimiento de e = 0,12 m</v>
          </cell>
        </row>
        <row r="684">
          <cell r="A684" t="str">
            <v>Bomba centrífuga 1HP succión y descarga 1.1/2".motor monofásico</v>
          </cell>
        </row>
        <row r="685">
          <cell r="A685" t="str">
            <v>Valvula de pie con canastilla plástica 2"</v>
          </cell>
        </row>
        <row r="686">
          <cell r="A686" t="str">
            <v>Valvula de cheque hidro 1 1/2"</v>
          </cell>
        </row>
        <row r="687">
          <cell r="A687" t="str">
            <v>Valvula de cheque hidro 2"</v>
          </cell>
        </row>
        <row r="688">
          <cell r="A688">
            <v>0</v>
          </cell>
        </row>
        <row r="689">
          <cell r="A689" t="str">
            <v>Para Yacuanquer</v>
          </cell>
        </row>
        <row r="690">
          <cell r="A690" t="str">
            <v>Excavación Manual en material Comun</v>
          </cell>
        </row>
        <row r="691">
          <cell r="A691" t="str">
            <v>Rellenos en recebo compactado al 90%</v>
          </cell>
        </row>
        <row r="692">
          <cell r="A692" t="str">
            <v>Placa maciza e=0,075</v>
          </cell>
        </row>
        <row r="693">
          <cell r="A693" t="str">
            <v>Muros en loque divisorio Liso</v>
          </cell>
        </row>
        <row r="694">
          <cell r="A694" t="str">
            <v>Media caña en mortero de pendiente</v>
          </cell>
        </row>
        <row r="695">
          <cell r="A695" t="str">
            <v>Pañete impermeabilizado integralmente.</v>
          </cell>
        </row>
        <row r="696">
          <cell r="A696" t="str">
            <v>Afinado en mortero de pendiente</v>
          </cell>
        </row>
        <row r="697">
          <cell r="A697" t="str">
            <v>acero de refuerzo 37000</v>
          </cell>
        </row>
        <row r="698">
          <cell r="A698" t="str">
            <v>acero de refuerzo 60000</v>
          </cell>
        </row>
        <row r="699">
          <cell r="A699" t="str">
            <v>Hoja Puerta entamborada con rejilla de ventilación y mirilla a todo costo según detalle arquitectonico</v>
          </cell>
        </row>
        <row r="700">
          <cell r="A700" t="str">
            <v>Teja de Barro Santafé Cartabon 16x37cm</v>
          </cell>
        </row>
        <row r="701">
          <cell r="A701" t="str">
            <v>Teja de Barro  Santafé Española 18/16x40cm</v>
          </cell>
        </row>
        <row r="702">
          <cell r="A702" t="str">
            <v>Teja "S" de Barro Moore 28,5/15x46cm</v>
          </cell>
        </row>
        <row r="703">
          <cell r="A703" t="str">
            <v>Teja Plana de Barro Santafé 10x18cm</v>
          </cell>
        </row>
        <row r="704">
          <cell r="A704" t="str">
            <v>Listón M.H. Pino Ciprés</v>
          </cell>
        </row>
        <row r="705">
          <cell r="A705" t="str">
            <v>Listón M.H. Pino Romerón</v>
          </cell>
        </row>
        <row r="706">
          <cell r="A706" t="str">
            <v>Puerta Ventana en Madera Segun detalle Arquitectónico</v>
          </cell>
        </row>
        <row r="707">
          <cell r="A707" t="str">
            <v>Ventana en Madera Según detalle Arquitectónico</v>
          </cell>
        </row>
        <row r="708">
          <cell r="A708" t="str">
            <v>Puerta en madera Según detalle Arquitectónico</v>
          </cell>
        </row>
        <row r="709">
          <cell r="A709" t="str">
            <v>Suministro e insatalación de Banca exterior tipo IDU</v>
          </cell>
        </row>
        <row r="710">
          <cell r="A710" t="str">
            <v>Adoquin concreto 10x8x20</v>
          </cell>
        </row>
        <row r="711">
          <cell r="A711" t="str">
            <v>Toma de caucho (aérea) con polo</v>
          </cell>
        </row>
        <row r="712">
          <cell r="A712" t="str">
            <v>Clavija de caucho (aérea) con polo</v>
          </cell>
        </row>
        <row r="713">
          <cell r="A713" t="str">
            <v>Marquilla en acrílico</v>
          </cell>
        </row>
        <row r="714">
          <cell r="A714" t="str">
            <v>Perno de tiro</v>
          </cell>
        </row>
        <row r="715">
          <cell r="A715" t="str">
            <v>Pólvora para perno</v>
          </cell>
        </row>
        <row r="716">
          <cell r="A716" t="str">
            <v>Cable vehicular No 16</v>
          </cell>
        </row>
        <row r="717">
          <cell r="A717" t="str">
            <v>Botón de timbre</v>
          </cell>
        </row>
        <row r="718">
          <cell r="A718" t="str">
            <v>Automático tipo riel 1x16 A</v>
          </cell>
        </row>
        <row r="719">
          <cell r="A719" t="str">
            <v>Automático tipo riel 2x16 A - 10Ka</v>
          </cell>
        </row>
        <row r="720">
          <cell r="A720" t="str">
            <v>Tablero minipragma de 24 circuitos</v>
          </cell>
        </row>
        <row r="721">
          <cell r="A721" t="str">
            <v>Telerruptor bipolar 120V - 16 amperios</v>
          </cell>
        </row>
        <row r="722">
          <cell r="A722" t="str">
            <v>Cable de cobre No 10</v>
          </cell>
        </row>
        <row r="723">
          <cell r="A723" t="str">
            <v>Terminal cobre No 6</v>
          </cell>
        </row>
        <row r="724">
          <cell r="A724" t="str">
            <v>Terminal cobre No 10</v>
          </cell>
        </row>
        <row r="725">
          <cell r="A725" t="str">
            <v>Tubo conduit  PVC 3"</v>
          </cell>
        </row>
        <row r="726">
          <cell r="A726" t="str">
            <v>Boquilla terminal PVC de 3"</v>
          </cell>
        </row>
        <row r="727">
          <cell r="A727" t="str">
            <v>Caja en mampostería</v>
          </cell>
        </row>
        <row r="728">
          <cell r="A728" t="str">
            <v>Tapa en concreto 60x60</v>
          </cell>
        </row>
        <row r="729">
          <cell r="A729" t="str">
            <v xml:space="preserve">Marco 60x60 </v>
          </cell>
        </row>
        <row r="730">
          <cell r="A730" t="str">
            <v>Contramarco 60x60</v>
          </cell>
        </row>
        <row r="731">
          <cell r="A731" t="str">
            <v>Lámpara metal halide 250 W - 208 V completa</v>
          </cell>
        </row>
        <row r="732">
          <cell r="A732" t="str">
            <v>Soporte</v>
          </cell>
        </row>
        <row r="733">
          <cell r="A733" t="str">
            <v>Cable de cobre desnudo No 6</v>
          </cell>
        </row>
        <row r="734">
          <cell r="A734" t="str">
            <v>Varilla captora 60 cms</v>
          </cell>
        </row>
        <row r="735">
          <cell r="A735" t="str">
            <v>Aislador</v>
          </cell>
        </row>
        <row r="736">
          <cell r="A736" t="str">
            <v>soporte fijación</v>
          </cell>
        </row>
        <row r="737">
          <cell r="A737" t="str">
            <v>Encauchetado 3x16</v>
          </cell>
        </row>
        <row r="738">
          <cell r="A738" t="str">
            <v>Terminal en resina</v>
          </cell>
        </row>
        <row r="739">
          <cell r="A739" t="str">
            <v>Suministro e instalación de Cubierta 525c Sandwich deck en aluzinc calibre 26, aislamiento en fibra de vidrio de 30mm de espesor, bandeja lisa y pintada a dos caras.</v>
          </cell>
        </row>
        <row r="740">
          <cell r="A740" t="str">
            <v>Suministro e  instalación de Teja Luz GIP - Traslucida.</v>
          </cell>
        </row>
        <row r="741">
          <cell r="A741" t="str">
            <v>Loseta prefabricada A-50</v>
          </cell>
        </row>
        <row r="742">
          <cell r="A742" t="str">
            <v>Sardinel prefabricado A-15</v>
          </cell>
        </row>
        <row r="743">
          <cell r="A743" t="str">
            <v>Banca prefabricada en concreto M-30</v>
          </cell>
        </row>
        <row r="744">
          <cell r="A744" t="str">
            <v>Banca prefabricada en Concreto M-31</v>
          </cell>
        </row>
        <row r="745">
          <cell r="A745">
            <v>0</v>
          </cell>
        </row>
        <row r="746">
          <cell r="A746" t="str">
            <v>Cerramiento lateral con estructura en perfil tubular estructural H.R. cuadrado de 60mm x 60mm calibre 12. para soportar lámina acrílica de 10mm del alta resistencia a impactos. Incluye pisavidrio, acrílico e instalación según diseño.</v>
          </cell>
        </row>
        <row r="747">
          <cell r="A747" t="str">
            <v>Perfil estructural ∅4" e=6,02 mm</v>
          </cell>
        </row>
        <row r="748">
          <cell r="A748" t="str">
            <v>Perfil estructural ∅6" e=7,11 mm</v>
          </cell>
        </row>
        <row r="749">
          <cell r="A749" t="str">
            <v>Perfil estructural CC 150 x 100 x 15 x 2</v>
          </cell>
        </row>
        <row r="750">
          <cell r="A750" t="str">
            <v>Gramoquin ecológico</v>
          </cell>
        </row>
        <row r="751">
          <cell r="A751" t="str">
            <v>Bordillo Prefabricado tipo A-80</v>
          </cell>
        </row>
        <row r="752">
          <cell r="A752" t="str">
            <v>Adoquin corbatín</v>
          </cell>
        </row>
        <row r="753">
          <cell r="A753" t="str">
            <v>Concreto de 1,500 p.s.i.</v>
          </cell>
        </row>
        <row r="754">
          <cell r="A754" t="str">
            <v>Angulo 1 1/2" x 1 1/2" x 3/16"</v>
          </cell>
        </row>
        <row r="755">
          <cell r="A755" t="str">
            <v>Rejilla par sumidero Fibrit R46C</v>
          </cell>
        </row>
        <row r="756">
          <cell r="A756" t="str">
            <v>Platina 1 1/2" x 1 1/2" x 1/4"</v>
          </cell>
        </row>
        <row r="757">
          <cell r="A757">
            <v>0</v>
          </cell>
        </row>
        <row r="758">
          <cell r="A758">
            <v>0</v>
          </cell>
        </row>
        <row r="759">
          <cell r="A759">
            <v>0</v>
          </cell>
        </row>
        <row r="760">
          <cell r="A760">
            <v>0</v>
          </cell>
        </row>
        <row r="761">
          <cell r="A761">
            <v>0</v>
          </cell>
        </row>
        <row r="762">
          <cell r="A762">
            <v>0</v>
          </cell>
        </row>
        <row r="763">
          <cell r="A763">
            <v>0</v>
          </cell>
        </row>
        <row r="764">
          <cell r="A764">
            <v>0</v>
          </cell>
        </row>
        <row r="765">
          <cell r="A765">
            <v>0</v>
          </cell>
        </row>
        <row r="766">
          <cell r="A766">
            <v>0</v>
          </cell>
        </row>
        <row r="767">
          <cell r="A767">
            <v>0</v>
          </cell>
        </row>
        <row r="768">
          <cell r="A768">
            <v>0</v>
          </cell>
        </row>
        <row r="769">
          <cell r="A769">
            <v>0</v>
          </cell>
        </row>
        <row r="770">
          <cell r="A770">
            <v>0</v>
          </cell>
        </row>
        <row r="771">
          <cell r="A771">
            <v>0</v>
          </cell>
        </row>
        <row r="772">
          <cell r="A772">
            <v>0</v>
          </cell>
        </row>
        <row r="773">
          <cell r="A773">
            <v>0</v>
          </cell>
        </row>
        <row r="774">
          <cell r="A774">
            <v>0</v>
          </cell>
        </row>
        <row r="775">
          <cell r="A775">
            <v>0</v>
          </cell>
        </row>
        <row r="776">
          <cell r="A776">
            <v>0</v>
          </cell>
        </row>
        <row r="777">
          <cell r="A777">
            <v>0</v>
          </cell>
        </row>
        <row r="778">
          <cell r="A778">
            <v>0</v>
          </cell>
        </row>
        <row r="779">
          <cell r="A779">
            <v>0</v>
          </cell>
        </row>
        <row r="780">
          <cell r="A780">
            <v>0</v>
          </cell>
        </row>
        <row r="781">
          <cell r="A781">
            <v>0</v>
          </cell>
        </row>
        <row r="782">
          <cell r="A782">
            <v>0</v>
          </cell>
        </row>
        <row r="783">
          <cell r="A783">
            <v>0</v>
          </cell>
        </row>
        <row r="784">
          <cell r="A784">
            <v>0</v>
          </cell>
        </row>
        <row r="785">
          <cell r="A785">
            <v>0</v>
          </cell>
        </row>
        <row r="786">
          <cell r="A786">
            <v>0</v>
          </cell>
        </row>
        <row r="787">
          <cell r="A787">
            <v>0</v>
          </cell>
        </row>
        <row r="788">
          <cell r="A788">
            <v>0</v>
          </cell>
        </row>
        <row r="789">
          <cell r="A789">
            <v>0</v>
          </cell>
        </row>
        <row r="790">
          <cell r="A790">
            <v>0</v>
          </cell>
        </row>
        <row r="791">
          <cell r="A791">
            <v>0</v>
          </cell>
        </row>
        <row r="792">
          <cell r="A792">
            <v>0</v>
          </cell>
        </row>
        <row r="793">
          <cell r="A793">
            <v>0</v>
          </cell>
        </row>
        <row r="794">
          <cell r="A794">
            <v>0</v>
          </cell>
        </row>
        <row r="795">
          <cell r="A795">
            <v>0</v>
          </cell>
        </row>
        <row r="796">
          <cell r="A796">
            <v>0</v>
          </cell>
        </row>
        <row r="797">
          <cell r="A797">
            <v>0</v>
          </cell>
        </row>
        <row r="798">
          <cell r="A798">
            <v>0</v>
          </cell>
        </row>
        <row r="799">
          <cell r="A799">
            <v>0</v>
          </cell>
        </row>
        <row r="800">
          <cell r="A800">
            <v>0</v>
          </cell>
        </row>
        <row r="801">
          <cell r="A801">
            <v>0</v>
          </cell>
        </row>
        <row r="802">
          <cell r="A802">
            <v>0</v>
          </cell>
        </row>
        <row r="803">
          <cell r="A803">
            <v>0</v>
          </cell>
        </row>
        <row r="804">
          <cell r="A804">
            <v>0</v>
          </cell>
        </row>
        <row r="805">
          <cell r="A805">
            <v>0</v>
          </cell>
        </row>
        <row r="806">
          <cell r="A806">
            <v>0</v>
          </cell>
        </row>
        <row r="807">
          <cell r="A807">
            <v>0</v>
          </cell>
        </row>
        <row r="808">
          <cell r="A808">
            <v>0</v>
          </cell>
        </row>
        <row r="809">
          <cell r="A809">
            <v>0</v>
          </cell>
        </row>
        <row r="810">
          <cell r="A810">
            <v>0</v>
          </cell>
        </row>
        <row r="811">
          <cell r="A811">
            <v>0</v>
          </cell>
        </row>
        <row r="812">
          <cell r="A812">
            <v>0</v>
          </cell>
        </row>
        <row r="813">
          <cell r="A813">
            <v>0</v>
          </cell>
        </row>
        <row r="814">
          <cell r="A814">
            <v>0</v>
          </cell>
        </row>
        <row r="815">
          <cell r="A815">
            <v>0</v>
          </cell>
        </row>
        <row r="816">
          <cell r="A816">
            <v>0</v>
          </cell>
        </row>
        <row r="817">
          <cell r="A817">
            <v>0</v>
          </cell>
        </row>
        <row r="818">
          <cell r="A818">
            <v>0</v>
          </cell>
        </row>
        <row r="819">
          <cell r="A819">
            <v>0</v>
          </cell>
        </row>
        <row r="820">
          <cell r="A820">
            <v>0</v>
          </cell>
        </row>
        <row r="821">
          <cell r="A821">
            <v>0</v>
          </cell>
        </row>
        <row r="822">
          <cell r="A822">
            <v>0</v>
          </cell>
        </row>
        <row r="823">
          <cell r="A823">
            <v>0</v>
          </cell>
        </row>
        <row r="824">
          <cell r="A824">
            <v>0</v>
          </cell>
        </row>
        <row r="825">
          <cell r="A825">
            <v>0</v>
          </cell>
        </row>
        <row r="826">
          <cell r="A826">
            <v>0</v>
          </cell>
        </row>
        <row r="827">
          <cell r="A827">
            <v>0</v>
          </cell>
        </row>
        <row r="828">
          <cell r="A828">
            <v>0</v>
          </cell>
        </row>
        <row r="829">
          <cell r="A829">
            <v>0</v>
          </cell>
        </row>
        <row r="830">
          <cell r="A830">
            <v>0</v>
          </cell>
        </row>
        <row r="831">
          <cell r="A831">
            <v>0</v>
          </cell>
        </row>
        <row r="832">
          <cell r="A832">
            <v>0</v>
          </cell>
        </row>
        <row r="833">
          <cell r="A833">
            <v>0</v>
          </cell>
        </row>
        <row r="834">
          <cell r="A834">
            <v>0</v>
          </cell>
        </row>
        <row r="835">
          <cell r="A835">
            <v>0</v>
          </cell>
        </row>
        <row r="836">
          <cell r="A836">
            <v>0</v>
          </cell>
        </row>
        <row r="837">
          <cell r="A837">
            <v>0</v>
          </cell>
        </row>
        <row r="838">
          <cell r="A838">
            <v>0</v>
          </cell>
        </row>
        <row r="839">
          <cell r="A839">
            <v>0</v>
          </cell>
        </row>
        <row r="840">
          <cell r="A840">
            <v>0</v>
          </cell>
        </row>
        <row r="841">
          <cell r="A841">
            <v>0</v>
          </cell>
        </row>
        <row r="842">
          <cell r="A842">
            <v>0</v>
          </cell>
        </row>
        <row r="843">
          <cell r="A843">
            <v>0</v>
          </cell>
        </row>
        <row r="844">
          <cell r="A844">
            <v>0</v>
          </cell>
        </row>
        <row r="845">
          <cell r="A845">
            <v>0</v>
          </cell>
        </row>
        <row r="846">
          <cell r="A846">
            <v>0</v>
          </cell>
        </row>
        <row r="847">
          <cell r="A847">
            <v>0</v>
          </cell>
        </row>
        <row r="848">
          <cell r="A848">
            <v>0</v>
          </cell>
        </row>
        <row r="849">
          <cell r="A849">
            <v>0</v>
          </cell>
        </row>
        <row r="850">
          <cell r="A850">
            <v>0</v>
          </cell>
        </row>
        <row r="851">
          <cell r="A851">
            <v>0</v>
          </cell>
        </row>
        <row r="852">
          <cell r="A852">
            <v>0</v>
          </cell>
        </row>
        <row r="853">
          <cell r="A853">
            <v>0</v>
          </cell>
        </row>
        <row r="854">
          <cell r="A854">
            <v>0</v>
          </cell>
        </row>
        <row r="855">
          <cell r="A855">
            <v>0</v>
          </cell>
        </row>
        <row r="856">
          <cell r="A856">
            <v>0</v>
          </cell>
        </row>
        <row r="857">
          <cell r="A857">
            <v>0</v>
          </cell>
        </row>
        <row r="858">
          <cell r="A858">
            <v>0</v>
          </cell>
        </row>
        <row r="859">
          <cell r="A859">
            <v>0</v>
          </cell>
        </row>
        <row r="860">
          <cell r="A860">
            <v>0</v>
          </cell>
        </row>
        <row r="861">
          <cell r="A861">
            <v>0</v>
          </cell>
        </row>
        <row r="862">
          <cell r="A862">
            <v>0</v>
          </cell>
        </row>
        <row r="863">
          <cell r="A863">
            <v>0</v>
          </cell>
        </row>
        <row r="864">
          <cell r="A864">
            <v>0</v>
          </cell>
        </row>
        <row r="865">
          <cell r="A865">
            <v>0</v>
          </cell>
        </row>
        <row r="866">
          <cell r="A866">
            <v>0</v>
          </cell>
        </row>
        <row r="867">
          <cell r="A867">
            <v>0</v>
          </cell>
        </row>
        <row r="868">
          <cell r="A868">
            <v>0</v>
          </cell>
        </row>
        <row r="869">
          <cell r="A869">
            <v>0</v>
          </cell>
        </row>
        <row r="870">
          <cell r="A870">
            <v>0</v>
          </cell>
        </row>
        <row r="871">
          <cell r="A871">
            <v>0</v>
          </cell>
        </row>
        <row r="872">
          <cell r="A872">
            <v>0</v>
          </cell>
        </row>
        <row r="873">
          <cell r="A873">
            <v>0</v>
          </cell>
        </row>
        <row r="874">
          <cell r="A874">
            <v>0</v>
          </cell>
        </row>
        <row r="875">
          <cell r="A875">
            <v>0</v>
          </cell>
        </row>
        <row r="876">
          <cell r="A876">
            <v>0</v>
          </cell>
        </row>
        <row r="877">
          <cell r="A877">
            <v>0</v>
          </cell>
        </row>
        <row r="878">
          <cell r="A878">
            <v>0</v>
          </cell>
        </row>
        <row r="879">
          <cell r="A879">
            <v>0</v>
          </cell>
        </row>
        <row r="880">
          <cell r="A880">
            <v>0</v>
          </cell>
        </row>
        <row r="881">
          <cell r="A881">
            <v>0</v>
          </cell>
        </row>
        <row r="882">
          <cell r="A882">
            <v>0</v>
          </cell>
        </row>
        <row r="883">
          <cell r="A883">
            <v>0</v>
          </cell>
        </row>
        <row r="884">
          <cell r="A884">
            <v>0</v>
          </cell>
        </row>
        <row r="885">
          <cell r="A885">
            <v>0</v>
          </cell>
        </row>
        <row r="886">
          <cell r="A886">
            <v>0</v>
          </cell>
        </row>
        <row r="887">
          <cell r="A887">
            <v>0</v>
          </cell>
        </row>
        <row r="888">
          <cell r="A888">
            <v>0</v>
          </cell>
        </row>
        <row r="889">
          <cell r="A889">
            <v>0</v>
          </cell>
        </row>
        <row r="890">
          <cell r="A890">
            <v>0</v>
          </cell>
        </row>
        <row r="891">
          <cell r="A891">
            <v>0</v>
          </cell>
        </row>
        <row r="892">
          <cell r="A892">
            <v>0</v>
          </cell>
        </row>
        <row r="893">
          <cell r="A893">
            <v>0</v>
          </cell>
        </row>
        <row r="894">
          <cell r="A894">
            <v>0</v>
          </cell>
        </row>
        <row r="895">
          <cell r="A895">
            <v>0</v>
          </cell>
        </row>
        <row r="896">
          <cell r="A896">
            <v>0</v>
          </cell>
        </row>
        <row r="897">
          <cell r="A897">
            <v>0</v>
          </cell>
        </row>
        <row r="898">
          <cell r="A898">
            <v>0</v>
          </cell>
        </row>
        <row r="899">
          <cell r="A899">
            <v>0</v>
          </cell>
        </row>
        <row r="900">
          <cell r="A900">
            <v>0</v>
          </cell>
        </row>
        <row r="901">
          <cell r="A901">
            <v>0</v>
          </cell>
        </row>
        <row r="902">
          <cell r="A902">
            <v>0</v>
          </cell>
        </row>
        <row r="903">
          <cell r="A903">
            <v>0</v>
          </cell>
        </row>
        <row r="904">
          <cell r="A904">
            <v>0</v>
          </cell>
        </row>
        <row r="905">
          <cell r="A905">
            <v>0</v>
          </cell>
        </row>
        <row r="906">
          <cell r="A906">
            <v>0</v>
          </cell>
        </row>
        <row r="907">
          <cell r="A907">
            <v>0</v>
          </cell>
        </row>
        <row r="908">
          <cell r="A908">
            <v>0</v>
          </cell>
        </row>
        <row r="909">
          <cell r="A909">
            <v>0</v>
          </cell>
        </row>
        <row r="910">
          <cell r="A910">
            <v>0</v>
          </cell>
        </row>
        <row r="911">
          <cell r="A911">
            <v>0</v>
          </cell>
        </row>
        <row r="912">
          <cell r="A912">
            <v>0</v>
          </cell>
        </row>
        <row r="913">
          <cell r="A913">
            <v>0</v>
          </cell>
        </row>
        <row r="914">
          <cell r="A914">
            <v>0</v>
          </cell>
        </row>
        <row r="915">
          <cell r="A915">
            <v>0</v>
          </cell>
        </row>
        <row r="916">
          <cell r="A916">
            <v>0</v>
          </cell>
        </row>
        <row r="917">
          <cell r="A917">
            <v>0</v>
          </cell>
        </row>
        <row r="918">
          <cell r="A918">
            <v>0</v>
          </cell>
        </row>
        <row r="919">
          <cell r="A919">
            <v>0</v>
          </cell>
        </row>
        <row r="920">
          <cell r="A920">
            <v>0</v>
          </cell>
        </row>
        <row r="921">
          <cell r="A921">
            <v>0</v>
          </cell>
        </row>
        <row r="922">
          <cell r="A922">
            <v>0</v>
          </cell>
        </row>
        <row r="923">
          <cell r="A923">
            <v>0</v>
          </cell>
        </row>
        <row r="924">
          <cell r="A924">
            <v>0</v>
          </cell>
        </row>
        <row r="925">
          <cell r="A925">
            <v>0</v>
          </cell>
        </row>
        <row r="926">
          <cell r="A926">
            <v>0</v>
          </cell>
        </row>
        <row r="927">
          <cell r="A927">
            <v>0</v>
          </cell>
        </row>
        <row r="928">
          <cell r="A928">
            <v>0</v>
          </cell>
        </row>
        <row r="929">
          <cell r="A929">
            <v>0</v>
          </cell>
        </row>
        <row r="930">
          <cell r="A930">
            <v>0</v>
          </cell>
        </row>
        <row r="931">
          <cell r="A931">
            <v>0</v>
          </cell>
        </row>
        <row r="932">
          <cell r="A932">
            <v>0</v>
          </cell>
        </row>
        <row r="933">
          <cell r="A933">
            <v>0</v>
          </cell>
        </row>
        <row r="934">
          <cell r="A934">
            <v>0</v>
          </cell>
        </row>
        <row r="935">
          <cell r="A935">
            <v>0</v>
          </cell>
        </row>
        <row r="936">
          <cell r="A936">
            <v>0</v>
          </cell>
        </row>
        <row r="937">
          <cell r="A937">
            <v>0</v>
          </cell>
        </row>
        <row r="938">
          <cell r="A938">
            <v>0</v>
          </cell>
        </row>
        <row r="939">
          <cell r="A939">
            <v>0</v>
          </cell>
        </row>
        <row r="940">
          <cell r="A940">
            <v>0</v>
          </cell>
        </row>
        <row r="941">
          <cell r="A941">
            <v>0</v>
          </cell>
        </row>
        <row r="942">
          <cell r="A942">
            <v>0</v>
          </cell>
        </row>
        <row r="943">
          <cell r="A943">
            <v>0</v>
          </cell>
        </row>
        <row r="944">
          <cell r="A944">
            <v>0</v>
          </cell>
        </row>
        <row r="945">
          <cell r="A945">
            <v>0</v>
          </cell>
        </row>
        <row r="946">
          <cell r="A946">
            <v>0</v>
          </cell>
        </row>
        <row r="947">
          <cell r="A947">
            <v>0</v>
          </cell>
        </row>
        <row r="948">
          <cell r="A948">
            <v>0</v>
          </cell>
        </row>
        <row r="949">
          <cell r="A949">
            <v>0</v>
          </cell>
        </row>
        <row r="950">
          <cell r="A950">
            <v>0</v>
          </cell>
        </row>
        <row r="951">
          <cell r="A951">
            <v>0</v>
          </cell>
        </row>
        <row r="952">
          <cell r="A952">
            <v>0</v>
          </cell>
        </row>
        <row r="953">
          <cell r="A953">
            <v>0</v>
          </cell>
        </row>
        <row r="954">
          <cell r="A954">
            <v>0</v>
          </cell>
        </row>
        <row r="955">
          <cell r="A955">
            <v>0</v>
          </cell>
        </row>
        <row r="956">
          <cell r="A956">
            <v>0</v>
          </cell>
        </row>
        <row r="957">
          <cell r="A957">
            <v>0</v>
          </cell>
        </row>
        <row r="958">
          <cell r="A958">
            <v>0</v>
          </cell>
        </row>
        <row r="959">
          <cell r="A959">
            <v>0</v>
          </cell>
        </row>
        <row r="960">
          <cell r="A960">
            <v>0</v>
          </cell>
        </row>
        <row r="961">
          <cell r="A961">
            <v>0</v>
          </cell>
        </row>
        <row r="962">
          <cell r="A962">
            <v>0</v>
          </cell>
        </row>
        <row r="963">
          <cell r="A963">
            <v>0</v>
          </cell>
        </row>
        <row r="964">
          <cell r="A964">
            <v>0</v>
          </cell>
        </row>
        <row r="965">
          <cell r="A965">
            <v>0</v>
          </cell>
        </row>
        <row r="966">
          <cell r="A966">
            <v>0</v>
          </cell>
        </row>
        <row r="967">
          <cell r="A967">
            <v>0</v>
          </cell>
        </row>
        <row r="968">
          <cell r="A968">
            <v>0</v>
          </cell>
        </row>
        <row r="969">
          <cell r="A969">
            <v>0</v>
          </cell>
        </row>
        <row r="970">
          <cell r="A970">
            <v>0</v>
          </cell>
        </row>
        <row r="971">
          <cell r="A971">
            <v>0</v>
          </cell>
        </row>
        <row r="972">
          <cell r="A972">
            <v>0</v>
          </cell>
        </row>
        <row r="973">
          <cell r="A973">
            <v>0</v>
          </cell>
        </row>
        <row r="974">
          <cell r="A974">
            <v>0</v>
          </cell>
        </row>
        <row r="975">
          <cell r="A975">
            <v>0</v>
          </cell>
        </row>
        <row r="976">
          <cell r="A976">
            <v>0</v>
          </cell>
        </row>
        <row r="977">
          <cell r="A977">
            <v>0</v>
          </cell>
        </row>
        <row r="978">
          <cell r="A978">
            <v>0</v>
          </cell>
        </row>
        <row r="979">
          <cell r="A979">
            <v>0</v>
          </cell>
        </row>
        <row r="980">
          <cell r="A980">
            <v>0</v>
          </cell>
        </row>
        <row r="981">
          <cell r="A981">
            <v>0</v>
          </cell>
        </row>
        <row r="982">
          <cell r="A982">
            <v>0</v>
          </cell>
        </row>
        <row r="983">
          <cell r="A983">
            <v>0</v>
          </cell>
        </row>
        <row r="984">
          <cell r="A984">
            <v>0</v>
          </cell>
        </row>
        <row r="985">
          <cell r="A985">
            <v>0</v>
          </cell>
        </row>
        <row r="986">
          <cell r="A986">
            <v>0</v>
          </cell>
        </row>
        <row r="987">
          <cell r="A987">
            <v>0</v>
          </cell>
        </row>
        <row r="988">
          <cell r="A988">
            <v>0</v>
          </cell>
        </row>
        <row r="989">
          <cell r="A989">
            <v>0</v>
          </cell>
        </row>
        <row r="990">
          <cell r="A990">
            <v>0</v>
          </cell>
        </row>
        <row r="991">
          <cell r="A991">
            <v>0</v>
          </cell>
        </row>
        <row r="992">
          <cell r="A992">
            <v>0</v>
          </cell>
        </row>
        <row r="993">
          <cell r="A993">
            <v>0</v>
          </cell>
        </row>
        <row r="994">
          <cell r="A994">
            <v>0</v>
          </cell>
        </row>
        <row r="995">
          <cell r="A995">
            <v>0</v>
          </cell>
        </row>
        <row r="996">
          <cell r="A996">
            <v>0</v>
          </cell>
        </row>
        <row r="997">
          <cell r="A997">
            <v>0</v>
          </cell>
        </row>
        <row r="998">
          <cell r="A998">
            <v>0</v>
          </cell>
        </row>
        <row r="999">
          <cell r="A999">
            <v>0</v>
          </cell>
        </row>
        <row r="1000">
          <cell r="A1000">
            <v>0</v>
          </cell>
        </row>
        <row r="1001">
          <cell r="A1001">
            <v>0</v>
          </cell>
        </row>
        <row r="1002">
          <cell r="A1002">
            <v>0</v>
          </cell>
        </row>
        <row r="1003">
          <cell r="A1003">
            <v>0</v>
          </cell>
        </row>
        <row r="1004">
          <cell r="A1004">
            <v>0</v>
          </cell>
        </row>
        <row r="1005">
          <cell r="A1005">
            <v>0</v>
          </cell>
        </row>
        <row r="1006">
          <cell r="A1006">
            <v>0</v>
          </cell>
        </row>
        <row r="1007">
          <cell r="A1007">
            <v>0</v>
          </cell>
        </row>
        <row r="1008">
          <cell r="A1008">
            <v>0</v>
          </cell>
        </row>
        <row r="1009">
          <cell r="A1009">
            <v>0</v>
          </cell>
        </row>
        <row r="1010">
          <cell r="A1010">
            <v>0</v>
          </cell>
        </row>
        <row r="1011">
          <cell r="A1011">
            <v>0</v>
          </cell>
        </row>
        <row r="1012">
          <cell r="A1012">
            <v>0</v>
          </cell>
        </row>
        <row r="1013">
          <cell r="A1013">
            <v>0</v>
          </cell>
        </row>
        <row r="1014">
          <cell r="A1014">
            <v>0</v>
          </cell>
        </row>
        <row r="1015">
          <cell r="A1015">
            <v>0</v>
          </cell>
        </row>
        <row r="1016">
          <cell r="A1016">
            <v>0</v>
          </cell>
        </row>
        <row r="1017">
          <cell r="A1017">
            <v>0</v>
          </cell>
        </row>
        <row r="1018">
          <cell r="A1018">
            <v>0</v>
          </cell>
        </row>
        <row r="1019">
          <cell r="A1019">
            <v>0</v>
          </cell>
        </row>
        <row r="1020">
          <cell r="A1020">
            <v>0</v>
          </cell>
        </row>
        <row r="1021">
          <cell r="A1021">
            <v>0</v>
          </cell>
        </row>
        <row r="1022">
          <cell r="A1022">
            <v>0</v>
          </cell>
        </row>
        <row r="1023">
          <cell r="A1023">
            <v>0</v>
          </cell>
        </row>
        <row r="1024">
          <cell r="A1024">
            <v>0</v>
          </cell>
        </row>
        <row r="1025">
          <cell r="A1025">
            <v>0</v>
          </cell>
        </row>
        <row r="1026">
          <cell r="A1026">
            <v>0</v>
          </cell>
        </row>
        <row r="1027">
          <cell r="A1027">
            <v>0</v>
          </cell>
        </row>
        <row r="1028">
          <cell r="A1028">
            <v>0</v>
          </cell>
        </row>
        <row r="1029">
          <cell r="A1029">
            <v>0</v>
          </cell>
        </row>
        <row r="1030">
          <cell r="A1030">
            <v>0</v>
          </cell>
        </row>
        <row r="1031">
          <cell r="A1031">
            <v>0</v>
          </cell>
        </row>
        <row r="1032">
          <cell r="A1032">
            <v>0</v>
          </cell>
        </row>
        <row r="1033">
          <cell r="A1033">
            <v>0</v>
          </cell>
        </row>
        <row r="1034">
          <cell r="A1034">
            <v>0</v>
          </cell>
        </row>
        <row r="1035">
          <cell r="A1035">
            <v>0</v>
          </cell>
        </row>
        <row r="1036">
          <cell r="A1036">
            <v>0</v>
          </cell>
        </row>
        <row r="1037">
          <cell r="A1037">
            <v>0</v>
          </cell>
        </row>
        <row r="1038">
          <cell r="A1038">
            <v>0</v>
          </cell>
        </row>
        <row r="1039">
          <cell r="A1039">
            <v>0</v>
          </cell>
        </row>
        <row r="1040">
          <cell r="A1040">
            <v>0</v>
          </cell>
        </row>
        <row r="1041">
          <cell r="A1041">
            <v>0</v>
          </cell>
        </row>
      </sheetData>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row r="19">
          <cell r="I19">
            <v>31084.2</v>
          </cell>
        </row>
      </sheetData>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ITEMS"/>
      <sheetName val="APU"/>
      <sheetName val="MATERIALES"/>
      <sheetName val="AIU"/>
      <sheetName val="EQUIPOS"/>
      <sheetName val="TRANSPORTES"/>
      <sheetName val="personal"/>
      <sheetName val="SALARIOS"/>
      <sheetName val="DOTACIONES"/>
    </sheetNames>
    <sheetDataSet>
      <sheetData sheetId="0" refreshError="1"/>
      <sheetData sheetId="1" refreshError="1">
        <row r="2">
          <cell r="B2" t="str">
            <v>Localización y replanteo</v>
          </cell>
          <cell r="C2" t="str">
            <v>M2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RESUMEN"/>
      <sheetName val="ITEMS"/>
      <sheetName val="memorias"/>
      <sheetName val="AIU"/>
      <sheetName val="APU"/>
      <sheetName val="EQUIPOS"/>
      <sheetName val="TRANSPORTES"/>
      <sheetName val="MATERIALES"/>
      <sheetName val="personal"/>
      <sheetName val="SALARIOS"/>
      <sheetName val="DOTACIONES"/>
      <sheetName val="CIERRE"/>
    </sheetNames>
    <sheetDataSet>
      <sheetData sheetId="0" refreshError="1"/>
      <sheetData sheetId="1" refreshError="1"/>
      <sheetData sheetId="2" refreshError="1">
        <row r="522">
          <cell r="A522" t="str">
            <v>2.4.22</v>
          </cell>
          <cell r="B522" t="str">
            <v>Cárcamo tipo Box coulvert de 36"</v>
          </cell>
          <cell r="C522" t="str">
            <v>m</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Hoja1"/>
      <sheetName val="RESUMEN"/>
      <sheetName val="ITEMS"/>
      <sheetName val="memorias"/>
      <sheetName val="AIU"/>
      <sheetName val="LISTADO"/>
      <sheetName val="APU"/>
      <sheetName val="EQUIPOS"/>
      <sheetName val="TRANSPORTES"/>
      <sheetName val="MATERIALES"/>
      <sheetName val="personal"/>
      <sheetName val="SALARIOS"/>
      <sheetName val="DOTACIONES"/>
      <sheetName val="CIERRE"/>
    </sheetNames>
    <sheetDataSet>
      <sheetData sheetId="0" refreshError="1"/>
      <sheetData sheetId="1" refreshError="1"/>
      <sheetData sheetId="2" refreshError="1"/>
      <sheetData sheetId="3" refreshError="1"/>
      <sheetData sheetId="4" refreshError="1"/>
      <sheetData sheetId="5" refreshError="1"/>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PRECIOS"/>
      <sheetName val="UNITARIOS"/>
      <sheetName val="Av. Cali K4+880 - K4+970"/>
      <sheetName val="AIU"/>
      <sheetName val="SOCIAL"/>
      <sheetName val="AJUSTE"/>
      <sheetName val="PMT"/>
      <sheetName val="AIU PMT"/>
    </sheetNames>
    <sheetDataSet>
      <sheetData sheetId="0"/>
      <sheetData sheetId="1"/>
      <sheetData sheetId="2"/>
      <sheetData sheetId="3" refreshError="1">
        <row r="1">
          <cell r="A1" t="str">
            <v>INSTITUTO DE DESARROLLO URBANO IDU</v>
          </cell>
        </row>
        <row r="2">
          <cell r="A2" t="str">
            <v>MATRIZ PARA CALCULO DE FACTOR DE A.I.U. - AÑO 2007</v>
          </cell>
        </row>
        <row r="4">
          <cell r="B4" t="str">
            <v>COSTO DIRECTO ESTIMADO DE OBRA (CD)</v>
          </cell>
          <cell r="C4">
            <v>1032077768</v>
          </cell>
          <cell r="E4" t="str">
            <v>COSTO TOTAL DEL PROYECTO</v>
          </cell>
          <cell r="G4">
            <v>1413373801</v>
          </cell>
          <cell r="H4" t="str">
            <v>COSTO DIRECTO ESTIMADO DE OBRA (CD)</v>
          </cell>
        </row>
      </sheetData>
      <sheetData sheetId="4"/>
      <sheetData sheetId="5"/>
      <sheetData sheetId="6"/>
      <sheetData sheetId="7"/>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QUIPO"/>
      <sheetName val="MATERIAL"/>
    </sheetNames>
    <sheetDataSet>
      <sheetData sheetId="0" refreshError="1"/>
      <sheetData sheetId="1"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 Av 68 con 64"/>
      <sheetName val="Presup Av 1o de mayo con 73a "/>
      <sheetName val="Presup Av 68 con 10"/>
      <sheetName val="Presup Clle 63 con 50"/>
    </sheetNames>
    <sheetDataSet>
      <sheetData sheetId="0"/>
      <sheetData sheetId="1" refreshError="1">
        <row r="17">
          <cell r="A17" t="str">
            <v>PRECIO TOPE IDU    COSTO DIRECTO VIGENTE</v>
          </cell>
          <cell r="B17" t="str">
            <v>ÍTEM No.</v>
          </cell>
          <cell r="C17" t="str">
            <v>DESCRIPCIÓN</v>
          </cell>
          <cell r="D17" t="str">
            <v>UND.</v>
          </cell>
          <cell r="E17" t="str">
            <v>CANT.</v>
          </cell>
          <cell r="G17" t="str">
            <v>PRECIO UNITARIO DIRECTO</v>
          </cell>
          <cell r="H17" t="str">
            <v>SUBTOTAL DIRECTO</v>
          </cell>
          <cell r="J17" t="str">
            <v>PRECIO UNITARIO TOTAL</v>
          </cell>
          <cell r="K17" t="str">
            <v>SUBTOTAL</v>
          </cell>
          <cell r="L17" t="str">
            <v>% DE INCIDENCIA EN EL PRESUPUESTO</v>
          </cell>
        </row>
        <row r="20">
          <cell r="H20">
            <v>0</v>
          </cell>
          <cell r="K20">
            <v>0</v>
          </cell>
        </row>
        <row r="21">
          <cell r="B21">
            <v>1</v>
          </cell>
          <cell r="C21" t="str">
            <v>Rampas</v>
          </cell>
          <cell r="H21">
            <v>274294027.15999997</v>
          </cell>
          <cell r="K21">
            <v>382338444.45832402</v>
          </cell>
          <cell r="L21">
            <v>0.59345298791305234</v>
          </cell>
        </row>
        <row r="23">
          <cell r="B23">
            <v>1.1000000000000001</v>
          </cell>
          <cell r="C23" t="str">
            <v>Concreto f'c=280 Kg/cm2</v>
          </cell>
          <cell r="D23" t="str">
            <v>m3</v>
          </cell>
          <cell r="E23">
            <v>108.04</v>
          </cell>
          <cell r="F23">
            <v>450525</v>
          </cell>
          <cell r="G23">
            <v>450525</v>
          </cell>
          <cell r="H23">
            <v>48674721</v>
          </cell>
          <cell r="J23">
            <v>627986.79749999999</v>
          </cell>
          <cell r="K23">
            <v>67847693.601899996</v>
          </cell>
          <cell r="L23">
            <v>0.10531092824866525</v>
          </cell>
        </row>
        <row r="24">
          <cell r="A24">
            <v>3.0070000000000001</v>
          </cell>
          <cell r="B24">
            <v>1.2</v>
          </cell>
          <cell r="C24" t="str">
            <v>Concreto f'c=210 Kg/cm2</v>
          </cell>
          <cell r="D24" t="str">
            <v>m3</v>
          </cell>
          <cell r="E24">
            <v>114.36</v>
          </cell>
          <cell r="F24">
            <v>447307</v>
          </cell>
          <cell r="G24">
            <v>447307</v>
          </cell>
          <cell r="H24">
            <v>51154028.520000003</v>
          </cell>
          <cell r="J24">
            <v>623501.22729999991</v>
          </cell>
          <cell r="K24">
            <v>71303600.354028001</v>
          </cell>
          <cell r="L24">
            <v>0.1106750715037462</v>
          </cell>
        </row>
        <row r="25">
          <cell r="A25">
            <v>3.71</v>
          </cell>
          <cell r="B25">
            <v>1.3</v>
          </cell>
          <cell r="C25" t="str">
            <v>Acero fy=4200 Kg/cm2</v>
          </cell>
          <cell r="D25" t="str">
            <v>kg</v>
          </cell>
          <cell r="E25">
            <v>22830</v>
          </cell>
          <cell r="F25">
            <v>2703</v>
          </cell>
          <cell r="G25">
            <v>2649</v>
          </cell>
          <cell r="H25">
            <v>60476670</v>
          </cell>
          <cell r="J25">
            <v>3692.4411</v>
          </cell>
          <cell r="K25">
            <v>84298430.312999994</v>
          </cell>
          <cell r="L25">
            <v>0.130845213372424</v>
          </cell>
        </row>
        <row r="26">
          <cell r="B26">
            <v>1.4</v>
          </cell>
          <cell r="C26" t="str">
            <v>Excavación manual para bases</v>
          </cell>
          <cell r="D26" t="str">
            <v>m3</v>
          </cell>
          <cell r="E26">
            <v>90.76</v>
          </cell>
          <cell r="F26">
            <v>35288</v>
          </cell>
          <cell r="G26">
            <v>29539</v>
          </cell>
          <cell r="H26">
            <v>2680959.64</v>
          </cell>
          <cell r="J26">
            <v>41174.412099999994</v>
          </cell>
          <cell r="K26">
            <v>3736989.6421960001</v>
          </cell>
          <cell r="L26">
            <v>5.8004307469088001E-3</v>
          </cell>
        </row>
        <row r="27">
          <cell r="B27">
            <v>1.5</v>
          </cell>
          <cell r="C27" t="str">
            <v>Excavación para pilotes</v>
          </cell>
          <cell r="D27" t="str">
            <v>ml</v>
          </cell>
          <cell r="E27">
            <v>476</v>
          </cell>
          <cell r="F27">
            <v>124033</v>
          </cell>
          <cell r="G27">
            <v>66642</v>
          </cell>
          <cell r="H27">
            <v>31721592</v>
          </cell>
          <cell r="J27">
            <v>92892.28379999999</v>
          </cell>
          <cell r="K27">
            <v>44216727.088799998</v>
          </cell>
          <cell r="L27">
            <v>6.8631729785270545E-2</v>
          </cell>
          <cell r="M27">
            <v>31618.268664734016</v>
          </cell>
          <cell r="N27" t="str">
            <v>22320,65+2500+900*20</v>
          </cell>
        </row>
        <row r="28">
          <cell r="B28">
            <v>1.6</v>
          </cell>
          <cell r="C28" t="str">
            <v>Apoyos de Neopreno 0.50*0.30*3/4"</v>
          </cell>
          <cell r="D28" t="str">
            <v>un</v>
          </cell>
          <cell r="E28">
            <v>2</v>
          </cell>
          <cell r="F28">
            <v>298323</v>
          </cell>
          <cell r="G28">
            <v>995512</v>
          </cell>
          <cell r="H28">
            <v>1991024</v>
          </cell>
          <cell r="J28">
            <v>1387644.1768</v>
          </cell>
          <cell r="K28">
            <v>2775288.3536</v>
          </cell>
          <cell r="L28">
            <v>4.3077100658752724E-3</v>
          </cell>
        </row>
        <row r="29">
          <cell r="B29">
            <v>1.7</v>
          </cell>
          <cell r="C29" t="str">
            <v>Demoliciones (Incluye cargue  y transporte a escombrera autorizada)</v>
          </cell>
          <cell r="D29" t="str">
            <v>m3</v>
          </cell>
          <cell r="E29">
            <v>104</v>
          </cell>
          <cell r="F29">
            <v>42821</v>
          </cell>
          <cell r="G29">
            <v>35958</v>
          </cell>
          <cell r="H29">
            <v>3739632</v>
          </cell>
          <cell r="J29">
            <v>50121.856199999995</v>
          </cell>
          <cell r="K29">
            <v>5212673.0447999993</v>
          </cell>
          <cell r="L29">
            <v>8.0909373312774112E-3</v>
          </cell>
        </row>
        <row r="30">
          <cell r="B30">
            <v>1.8</v>
          </cell>
          <cell r="C30" t="str">
            <v>Mampostería e=0,15mts</v>
          </cell>
          <cell r="D30" t="str">
            <v>m2</v>
          </cell>
          <cell r="E30">
            <v>100</v>
          </cell>
          <cell r="F30">
            <v>32518</v>
          </cell>
          <cell r="G30">
            <v>32518</v>
          </cell>
          <cell r="H30">
            <v>3251800</v>
          </cell>
          <cell r="J30">
            <v>45326.840199999999</v>
          </cell>
          <cell r="K30">
            <v>4532684.0199999996</v>
          </cell>
          <cell r="L30">
            <v>7.0354810349916481E-3</v>
          </cell>
        </row>
        <row r="31">
          <cell r="B31">
            <v>1.9</v>
          </cell>
          <cell r="C31" t="str">
            <v>Lamina steel deck cal 22</v>
          </cell>
          <cell r="D31" t="str">
            <v>m2</v>
          </cell>
          <cell r="E31">
            <v>100</v>
          </cell>
          <cell r="F31">
            <v>67860</v>
          </cell>
          <cell r="G31">
            <v>74640</v>
          </cell>
          <cell r="H31">
            <v>7464000</v>
          </cell>
          <cell r="J31">
            <v>104040.696</v>
          </cell>
          <cell r="K31">
            <v>10404069.6</v>
          </cell>
          <cell r="L31">
            <v>1.6148850004667464E-2</v>
          </cell>
        </row>
        <row r="32">
          <cell r="A32">
            <v>3.01</v>
          </cell>
          <cell r="B32" t="str">
            <v>1,10</v>
          </cell>
          <cell r="C32" t="str">
            <v>Acero Estructural A-36</v>
          </cell>
          <cell r="D32" t="str">
            <v>kg</v>
          </cell>
          <cell r="E32">
            <v>9200</v>
          </cell>
          <cell r="F32">
            <v>6863</v>
          </cell>
          <cell r="G32">
            <v>6863</v>
          </cell>
          <cell r="H32">
            <v>63139600</v>
          </cell>
          <cell r="J32">
            <v>9566.3356999999996</v>
          </cell>
          <cell r="K32">
            <v>88010288.439999998</v>
          </cell>
          <cell r="L32">
            <v>0.13660663581922586</v>
          </cell>
        </row>
        <row r="34">
          <cell r="B34">
            <v>2</v>
          </cell>
          <cell r="C34" t="str">
            <v>ESPACIO PUBLICO</v>
          </cell>
          <cell r="H34">
            <v>142431026.44999999</v>
          </cell>
          <cell r="K34">
            <v>198534607.76865497</v>
          </cell>
          <cell r="L34">
            <v>0.30815879985957584</v>
          </cell>
        </row>
        <row r="36">
          <cell r="B36">
            <v>2.1</v>
          </cell>
          <cell r="C36" t="str">
            <v>Rampa peatonal (Vado) (1 mt x 1 mt)</v>
          </cell>
          <cell r="D36" t="str">
            <v>un</v>
          </cell>
          <cell r="E36">
            <v>2</v>
          </cell>
          <cell r="F36">
            <v>105071</v>
          </cell>
          <cell r="G36">
            <v>59528</v>
          </cell>
          <cell r="H36">
            <v>119056</v>
          </cell>
          <cell r="J36">
            <v>82976.079199999993</v>
          </cell>
          <cell r="K36">
            <v>165952.15839999999</v>
          </cell>
          <cell r="L36">
            <v>2.5758540811303453E-4</v>
          </cell>
        </row>
        <row r="37">
          <cell r="A37">
            <v>3.71</v>
          </cell>
          <cell r="B37">
            <v>2.2000000000000002</v>
          </cell>
          <cell r="C37" t="str">
            <v>Sardinel A-10</v>
          </cell>
          <cell r="D37" t="str">
            <v>ml</v>
          </cell>
          <cell r="E37">
            <v>135.24</v>
          </cell>
          <cell r="F37">
            <v>44217</v>
          </cell>
          <cell r="G37">
            <v>43206</v>
          </cell>
          <cell r="H37">
            <v>5843179.4400000004</v>
          </cell>
          <cell r="I37">
            <v>1910439702</v>
          </cell>
          <cell r="J37">
            <v>60224.843399999998</v>
          </cell>
          <cell r="K37">
            <v>8144807.8214159999</v>
          </cell>
          <cell r="L37">
            <v>1.2642099186350059E-2</v>
          </cell>
        </row>
        <row r="38">
          <cell r="B38">
            <v>2.2999999999999998</v>
          </cell>
          <cell r="C38" t="str">
            <v>Sardinel A-85</v>
          </cell>
          <cell r="D38" t="str">
            <v>ml</v>
          </cell>
          <cell r="E38">
            <v>8.5</v>
          </cell>
          <cell r="G38">
            <v>39092</v>
          </cell>
          <cell r="H38">
            <v>332282</v>
          </cell>
          <cell r="I38">
            <v>0</v>
          </cell>
          <cell r="J38">
            <v>54490.338799999998</v>
          </cell>
          <cell r="K38">
            <v>463167.8798</v>
          </cell>
          <cell r="L38">
            <v>7.1891374293286633E-4</v>
          </cell>
        </row>
        <row r="39">
          <cell r="B39">
            <v>2.4</v>
          </cell>
          <cell r="C39" t="str">
            <v>Bordillo de confinamiento A-80</v>
          </cell>
          <cell r="D39" t="str">
            <v>ml</v>
          </cell>
          <cell r="E39">
            <v>1005.29</v>
          </cell>
          <cell r="F39">
            <v>37246</v>
          </cell>
          <cell r="G39">
            <v>35802</v>
          </cell>
          <cell r="H39">
            <v>35991392.579999998</v>
          </cell>
          <cell r="I39">
            <v>1333481292</v>
          </cell>
          <cell r="J39">
            <v>49904.407799999994</v>
          </cell>
          <cell r="K39">
            <v>50168402.117261991</v>
          </cell>
          <cell r="L39">
            <v>7.7869721360332461E-2</v>
          </cell>
        </row>
        <row r="40">
          <cell r="B40">
            <v>2.5</v>
          </cell>
          <cell r="C40" t="str">
            <v>Adoquín en arcilla</v>
          </cell>
          <cell r="D40" t="str">
            <v>m2</v>
          </cell>
          <cell r="E40">
            <v>1068.01</v>
          </cell>
          <cell r="F40">
            <v>45911</v>
          </cell>
          <cell r="G40">
            <v>35428</v>
          </cell>
          <cell r="H40">
            <v>37837458.280000001</v>
          </cell>
          <cell r="I40">
            <v>1626534908</v>
          </cell>
          <cell r="J40">
            <v>49383.089199999995</v>
          </cell>
          <cell r="K40">
            <v>52741633.096492</v>
          </cell>
          <cell r="L40">
            <v>8.1863804705463963E-2</v>
          </cell>
        </row>
        <row r="41">
          <cell r="B41">
            <v>2.6</v>
          </cell>
          <cell r="C41" t="str">
            <v xml:space="preserve">Adoquín de arena </v>
          </cell>
          <cell r="D41" t="str">
            <v>m2</v>
          </cell>
          <cell r="E41">
            <v>0</v>
          </cell>
          <cell r="G41">
            <v>35428</v>
          </cell>
          <cell r="H41">
            <v>0</v>
          </cell>
          <cell r="I41">
            <v>0</v>
          </cell>
          <cell r="J41">
            <v>49383.089199999995</v>
          </cell>
          <cell r="K41">
            <v>0</v>
          </cell>
          <cell r="L41">
            <v>0</v>
          </cell>
        </row>
        <row r="42">
          <cell r="B42">
            <v>2.7</v>
          </cell>
          <cell r="C42" t="str">
            <v>Adoquín de concreto</v>
          </cell>
          <cell r="D42" t="str">
            <v>m2</v>
          </cell>
          <cell r="E42">
            <v>374.12</v>
          </cell>
          <cell r="G42">
            <v>31081</v>
          </cell>
          <cell r="H42">
            <v>11628023.720000001</v>
          </cell>
          <cell r="I42">
            <v>0</v>
          </cell>
          <cell r="J42">
            <v>43323.805899999999</v>
          </cell>
          <cell r="K42">
            <v>16208302.263308</v>
          </cell>
          <cell r="L42">
            <v>2.5157986455653189E-2</v>
          </cell>
        </row>
        <row r="43">
          <cell r="C43" t="str">
            <v>Concreto escobiado</v>
          </cell>
          <cell r="D43" t="str">
            <v>m2</v>
          </cell>
          <cell r="E43">
            <v>63.03</v>
          </cell>
          <cell r="G43">
            <v>31081</v>
          </cell>
          <cell r="H43">
            <v>1959035.43</v>
          </cell>
          <cell r="I43">
            <v>0</v>
          </cell>
          <cell r="J43">
            <v>43323.805899999999</v>
          </cell>
          <cell r="K43">
            <v>2730699.4858769998</v>
          </cell>
          <cell r="L43">
            <v>4.2385007118032189E-3</v>
          </cell>
        </row>
        <row r="44">
          <cell r="B44">
            <v>2.8</v>
          </cell>
          <cell r="C44" t="str">
            <v>Contenedor de raíces tipo B-25</v>
          </cell>
          <cell r="D44" t="str">
            <v>un</v>
          </cell>
          <cell r="E44">
            <v>8</v>
          </cell>
          <cell r="F44">
            <v>158272.59</v>
          </cell>
          <cell r="G44">
            <v>158272</v>
          </cell>
          <cell r="H44">
            <v>1266176</v>
          </cell>
          <cell r="I44">
            <v>25050119364.48</v>
          </cell>
          <cell r="J44">
            <v>220615.34079999998</v>
          </cell>
          <cell r="K44">
            <v>1764922.7263999998</v>
          </cell>
          <cell r="L44">
            <v>2.7394542207274694E-3</v>
          </cell>
        </row>
        <row r="45">
          <cell r="B45">
            <v>2.9</v>
          </cell>
          <cell r="C45" t="str">
            <v>Banca M-31</v>
          </cell>
          <cell r="D45" t="str">
            <v>un</v>
          </cell>
          <cell r="E45">
            <v>3</v>
          </cell>
          <cell r="G45">
            <v>436882</v>
          </cell>
          <cell r="H45">
            <v>1310646</v>
          </cell>
          <cell r="I45">
            <v>0</v>
          </cell>
          <cell r="J45">
            <v>608969.81979999994</v>
          </cell>
          <cell r="K45">
            <v>1826909.4593999998</v>
          </cell>
          <cell r="L45">
            <v>2.8356679613099401E-3</v>
          </cell>
        </row>
        <row r="46">
          <cell r="B46" t="str">
            <v>2,10</v>
          </cell>
          <cell r="C46" t="str">
            <v>Teléfono público</v>
          </cell>
          <cell r="D46" t="str">
            <v>un</v>
          </cell>
          <cell r="E46">
            <v>1</v>
          </cell>
          <cell r="G46">
            <v>5046758</v>
          </cell>
          <cell r="H46">
            <v>5046758</v>
          </cell>
          <cell r="I46">
            <v>0</v>
          </cell>
          <cell r="J46">
            <v>7034675.9761999995</v>
          </cell>
          <cell r="K46">
            <v>7034675.9761999995</v>
          </cell>
          <cell r="L46">
            <v>1.0918989543389008E-2</v>
          </cell>
        </row>
        <row r="47">
          <cell r="B47">
            <v>2.11</v>
          </cell>
          <cell r="C47" t="str">
            <v>Bolardo</v>
          </cell>
          <cell r="D47" t="str">
            <v>un</v>
          </cell>
          <cell r="E47">
            <v>0</v>
          </cell>
          <cell r="G47">
            <v>56484</v>
          </cell>
          <cell r="H47">
            <v>0</v>
          </cell>
          <cell r="I47">
            <v>0</v>
          </cell>
          <cell r="J47">
            <v>78733.047599999991</v>
          </cell>
          <cell r="K47">
            <v>0</v>
          </cell>
          <cell r="L47">
            <v>0</v>
          </cell>
        </row>
        <row r="48">
          <cell r="B48">
            <v>2.12</v>
          </cell>
          <cell r="C48" t="str">
            <v>Luminaria peatonal sencilla M-130</v>
          </cell>
          <cell r="D48" t="str">
            <v>un</v>
          </cell>
          <cell r="E48">
            <v>13</v>
          </cell>
          <cell r="F48">
            <v>1015700</v>
          </cell>
          <cell r="G48">
            <v>1053393</v>
          </cell>
          <cell r="H48">
            <v>13694109</v>
          </cell>
          <cell r="I48">
            <v>1069931270100</v>
          </cell>
          <cell r="J48">
            <v>1468324.5026999998</v>
          </cell>
          <cell r="K48">
            <v>19088218.535099998</v>
          </cell>
          <cell r="L48">
            <v>2.9628096488286008E-2</v>
          </cell>
        </row>
        <row r="49">
          <cell r="B49">
            <v>2.13</v>
          </cell>
          <cell r="C49" t="str">
            <v>Caneca antivandálica en acero inoxidable</v>
          </cell>
          <cell r="D49" t="str">
            <v>un</v>
          </cell>
          <cell r="E49">
            <v>3</v>
          </cell>
          <cell r="F49">
            <v>219380.2</v>
          </cell>
          <cell r="G49">
            <v>219380</v>
          </cell>
          <cell r="H49">
            <v>658140</v>
          </cell>
          <cell r="I49">
            <v>48127628276</v>
          </cell>
          <cell r="J49">
            <v>305793.78200000001</v>
          </cell>
          <cell r="K49">
            <v>917381.3459999999</v>
          </cell>
          <cell r="L49">
            <v>1.4239287435787572E-3</v>
          </cell>
        </row>
        <row r="50">
          <cell r="B50">
            <v>2.14</v>
          </cell>
          <cell r="C50" t="str">
            <v>Franja de ajuste en concreto e=0.1m</v>
          </cell>
          <cell r="D50" t="str">
            <v>ml</v>
          </cell>
          <cell r="E50">
            <v>0</v>
          </cell>
          <cell r="F50">
            <v>4505.25</v>
          </cell>
          <cell r="G50">
            <v>3762</v>
          </cell>
          <cell r="H50">
            <v>0</v>
          </cell>
          <cell r="I50">
            <v>16948750.5</v>
          </cell>
          <cell r="J50">
            <v>5243.8517999999995</v>
          </cell>
          <cell r="K50">
            <v>0</v>
          </cell>
          <cell r="L50">
            <v>0</v>
          </cell>
        </row>
        <row r="51">
          <cell r="B51">
            <v>2.15</v>
          </cell>
          <cell r="C51" t="str">
            <v>Loseta táctil tipo A-50 con estoperoles</v>
          </cell>
          <cell r="D51" t="str">
            <v>m2</v>
          </cell>
          <cell r="E51">
            <v>0</v>
          </cell>
          <cell r="F51">
            <v>44646.78</v>
          </cell>
          <cell r="G51">
            <v>40967</v>
          </cell>
          <cell r="H51">
            <v>0</v>
          </cell>
          <cell r="I51">
            <v>1829044636.26</v>
          </cell>
          <cell r="J51">
            <v>57103.901299999998</v>
          </cell>
          <cell r="K51">
            <v>0</v>
          </cell>
          <cell r="L51">
            <v>0</v>
          </cell>
        </row>
        <row r="52">
          <cell r="B52">
            <v>2.16</v>
          </cell>
          <cell r="C52" t="str">
            <v>Subbase</v>
          </cell>
          <cell r="D52" t="str">
            <v>m3</v>
          </cell>
          <cell r="E52">
            <v>491</v>
          </cell>
          <cell r="F52">
            <v>50163.13</v>
          </cell>
          <cell r="G52">
            <v>54470</v>
          </cell>
          <cell r="H52">
            <v>26744770</v>
          </cell>
          <cell r="J52">
            <v>75925.732999999993</v>
          </cell>
          <cell r="K52">
            <v>37279534.902999997</v>
          </cell>
          <cell r="L52">
            <v>5.7864051331635885E-2</v>
          </cell>
        </row>
        <row r="53">
          <cell r="B53">
            <v>2.17</v>
          </cell>
          <cell r="C53" t="str">
            <v>Capa granular estabilizada con cemento (3%)</v>
          </cell>
          <cell r="D53" t="str">
            <v>m3</v>
          </cell>
          <cell r="E53">
            <v>589</v>
          </cell>
          <cell r="G53">
            <v>64070</v>
          </cell>
          <cell r="H53">
            <v>37737230</v>
          </cell>
          <cell r="J53">
            <v>64070</v>
          </cell>
          <cell r="K53">
            <v>37737230</v>
          </cell>
          <cell r="L53">
            <v>8.1646954295503366E-2</v>
          </cell>
        </row>
        <row r="54">
          <cell r="B54">
            <v>2.1800000000000002</v>
          </cell>
          <cell r="C54" t="str">
            <v>Relleno para conformacion subrasante</v>
          </cell>
          <cell r="D54" t="str">
            <v>m3</v>
          </cell>
          <cell r="E54">
            <v>0</v>
          </cell>
          <cell r="G54">
            <v>19670</v>
          </cell>
          <cell r="H54">
            <v>0</v>
          </cell>
          <cell r="J54">
            <v>19670</v>
          </cell>
          <cell r="K54">
            <v>0</v>
          </cell>
          <cell r="L54">
            <v>0</v>
          </cell>
        </row>
        <row r="55">
          <cell r="B55">
            <v>2.19</v>
          </cell>
          <cell r="C55" t="str">
            <v>Geotextil</v>
          </cell>
          <cell r="D55" t="str">
            <v>m2</v>
          </cell>
          <cell r="E55">
            <v>491</v>
          </cell>
          <cell r="G55">
            <v>7955</v>
          </cell>
          <cell r="H55">
            <v>3905905</v>
          </cell>
          <cell r="J55">
            <v>7955</v>
          </cell>
          <cell r="K55">
            <v>3905905</v>
          </cell>
          <cell r="L55">
            <v>8.4506797933387827E-3</v>
          </cell>
        </row>
        <row r="57">
          <cell r="B57">
            <v>3</v>
          </cell>
          <cell r="C57" t="str">
            <v>VÍA</v>
          </cell>
          <cell r="H57">
            <v>0</v>
          </cell>
          <cell r="K57">
            <v>0</v>
          </cell>
          <cell r="L57">
            <v>0</v>
          </cell>
          <cell r="M57">
            <v>580873052.22697902</v>
          </cell>
        </row>
        <row r="59">
          <cell r="A59">
            <v>3.464</v>
          </cell>
          <cell r="B59">
            <v>3.1</v>
          </cell>
          <cell r="C59" t="str">
            <v>Adoquín vehicular de 8 cms de espesor</v>
          </cell>
          <cell r="D59" t="str">
            <v>m2</v>
          </cell>
          <cell r="E59">
            <v>0</v>
          </cell>
          <cell r="F59">
            <v>33827</v>
          </cell>
          <cell r="G59">
            <v>39205</v>
          </cell>
          <cell r="H59">
            <v>0</v>
          </cell>
          <cell r="I59">
            <v>1326187535</v>
          </cell>
          <cell r="J59">
            <v>54647.849499999997</v>
          </cell>
          <cell r="K59">
            <v>0</v>
          </cell>
          <cell r="L59">
            <v>0</v>
          </cell>
        </row>
        <row r="60">
          <cell r="B60">
            <v>3.2</v>
          </cell>
          <cell r="C60" t="str">
            <v>Base granular de 15 cms de espesor</v>
          </cell>
          <cell r="D60" t="str">
            <v>m3</v>
          </cell>
          <cell r="E60">
            <v>0</v>
          </cell>
          <cell r="F60">
            <v>59965</v>
          </cell>
          <cell r="G60">
            <v>73148</v>
          </cell>
          <cell r="H60">
            <v>0</v>
          </cell>
          <cell r="I60">
            <v>4386319820</v>
          </cell>
          <cell r="J60">
            <v>101960.9972</v>
          </cell>
          <cell r="K60">
            <v>0</v>
          </cell>
          <cell r="L60">
            <v>0</v>
          </cell>
        </row>
        <row r="61">
          <cell r="B61">
            <v>3.3</v>
          </cell>
          <cell r="C61" t="str">
            <v>Sub-base granular de 20 cms de espesor</v>
          </cell>
          <cell r="D61" t="str">
            <v>m3</v>
          </cell>
          <cell r="E61">
            <v>0</v>
          </cell>
          <cell r="F61">
            <v>50163</v>
          </cell>
          <cell r="G61">
            <v>54470</v>
          </cell>
          <cell r="H61">
            <v>0</v>
          </cell>
          <cell r="I61">
            <v>2732378610</v>
          </cell>
          <cell r="J61">
            <v>75925.732999999993</v>
          </cell>
          <cell r="K61">
            <v>0</v>
          </cell>
          <cell r="L61">
            <v>0</v>
          </cell>
        </row>
        <row r="62">
          <cell r="B62">
            <v>3.4</v>
          </cell>
          <cell r="C62" t="str">
            <v>Excavación</v>
          </cell>
          <cell r="D62" t="str">
            <v>m3</v>
          </cell>
          <cell r="E62">
            <v>0</v>
          </cell>
          <cell r="F62">
            <v>35288</v>
          </cell>
          <cell r="G62">
            <v>15448</v>
          </cell>
          <cell r="H62">
            <v>0</v>
          </cell>
          <cell r="I62">
            <v>545129024</v>
          </cell>
          <cell r="J62">
            <v>21532.967199999999</v>
          </cell>
          <cell r="K62">
            <v>0</v>
          </cell>
          <cell r="L62">
            <v>0</v>
          </cell>
        </row>
        <row r="63">
          <cell r="B63">
            <v>3.5</v>
          </cell>
          <cell r="C63" t="str">
            <v>Relleno mejoramiento</v>
          </cell>
          <cell r="D63" t="str">
            <v>m3</v>
          </cell>
          <cell r="E63">
            <v>0</v>
          </cell>
          <cell r="F63">
            <v>37562</v>
          </cell>
          <cell r="G63">
            <v>37579</v>
          </cell>
          <cell r="H63">
            <v>0</v>
          </cell>
          <cell r="I63">
            <v>1411542398</v>
          </cell>
          <cell r="J63">
            <v>52381.3681</v>
          </cell>
          <cell r="K63">
            <v>0</v>
          </cell>
          <cell r="L63">
            <v>0</v>
          </cell>
        </row>
        <row r="64">
          <cell r="B64">
            <v>3.6</v>
          </cell>
          <cell r="C64" t="str">
            <v>Geotextil separación</v>
          </cell>
          <cell r="D64" t="str">
            <v>m2</v>
          </cell>
          <cell r="E64">
            <v>0</v>
          </cell>
          <cell r="F64">
            <v>7955</v>
          </cell>
          <cell r="G64">
            <v>7955</v>
          </cell>
          <cell r="H64">
            <v>0</v>
          </cell>
          <cell r="I64">
            <v>63282025</v>
          </cell>
          <cell r="J64">
            <v>11088.474499999998</v>
          </cell>
          <cell r="K64">
            <v>0</v>
          </cell>
          <cell r="L64">
            <v>0</v>
          </cell>
        </row>
        <row r="65">
          <cell r="B65">
            <v>3.7</v>
          </cell>
          <cell r="C65" t="str">
            <v>Demolición pavimento existente</v>
          </cell>
          <cell r="D65" t="str">
            <v>m2</v>
          </cell>
          <cell r="E65">
            <v>0</v>
          </cell>
          <cell r="F65">
            <v>4800</v>
          </cell>
          <cell r="G65">
            <v>18029</v>
          </cell>
          <cell r="H65">
            <v>0</v>
          </cell>
          <cell r="I65">
            <v>86539200</v>
          </cell>
          <cell r="J65">
            <v>25130.623099999997</v>
          </cell>
          <cell r="K65">
            <v>0</v>
          </cell>
          <cell r="L65">
            <v>0</v>
          </cell>
        </row>
        <row r="67">
          <cell r="B67">
            <v>4</v>
          </cell>
          <cell r="C67" t="str">
            <v>ACUEDUCTO</v>
          </cell>
          <cell r="H67">
            <v>2999206</v>
          </cell>
          <cell r="K67">
            <v>4180593.2433999996</v>
          </cell>
          <cell r="L67">
            <v>6.4889774687967158E-3</v>
          </cell>
        </row>
        <row r="69">
          <cell r="B69">
            <v>4.0999999999999996</v>
          </cell>
          <cell r="C69" t="str">
            <v>Tubería de 6"</v>
          </cell>
          <cell r="D69" t="str">
            <v>m2</v>
          </cell>
          <cell r="E69">
            <v>0</v>
          </cell>
          <cell r="F69">
            <v>4800</v>
          </cell>
          <cell r="G69">
            <v>50834</v>
          </cell>
          <cell r="H69">
            <v>0</v>
          </cell>
          <cell r="I69">
            <v>244003200</v>
          </cell>
          <cell r="J69">
            <v>70857.512600000002</v>
          </cell>
          <cell r="K69">
            <v>0</v>
          </cell>
          <cell r="L69">
            <v>0</v>
          </cell>
        </row>
        <row r="70">
          <cell r="B70">
            <v>4.2</v>
          </cell>
          <cell r="C70" t="str">
            <v>Tubería de12"</v>
          </cell>
          <cell r="D70" t="str">
            <v>m3</v>
          </cell>
          <cell r="E70">
            <v>59</v>
          </cell>
          <cell r="F70">
            <v>4800</v>
          </cell>
          <cell r="G70">
            <v>50834</v>
          </cell>
          <cell r="H70">
            <v>2999206</v>
          </cell>
          <cell r="I70">
            <v>244003200</v>
          </cell>
          <cell r="J70">
            <v>70857.512600000002</v>
          </cell>
          <cell r="K70">
            <v>4180593.2433999996</v>
          </cell>
          <cell r="L70">
            <v>6.4889774687967158E-3</v>
          </cell>
        </row>
        <row r="71">
          <cell r="I71">
            <v>0</v>
          </cell>
        </row>
        <row r="72">
          <cell r="B72">
            <v>5</v>
          </cell>
          <cell r="C72" t="str">
            <v>ALCANTARILLADO</v>
          </cell>
          <cell r="H72">
            <v>22003763</v>
          </cell>
          <cell r="K72">
            <v>30671045.245699998</v>
          </cell>
          <cell r="L72">
            <v>4.7606573985162347E-2</v>
          </cell>
        </row>
        <row r="74">
          <cell r="B74">
            <v>5.0999999999999996</v>
          </cell>
          <cell r="C74" t="str">
            <v>Excavaciones (Incluye transporte y disposición en zonas de desecho)</v>
          </cell>
        </row>
        <row r="75">
          <cell r="A75">
            <v>3.71</v>
          </cell>
          <cell r="B75" t="str">
            <v>5,1,1</v>
          </cell>
          <cell r="C75" t="str">
            <v>Excavación "Manual" de 0.00 a 2.00 m  de profundidad  (incluye cargue, transporte y disposición de sobrantes en sitio autorizado por la autoridad ambiental)</v>
          </cell>
          <cell r="D75" t="str">
            <v>m3</v>
          </cell>
          <cell r="E75">
            <v>146</v>
          </cell>
          <cell r="F75">
            <v>14787.67</v>
          </cell>
          <cell r="G75">
            <v>18292</v>
          </cell>
          <cell r="H75">
            <v>2670632</v>
          </cell>
          <cell r="I75">
            <v>270496059.63999999</v>
          </cell>
          <cell r="J75">
            <v>25497.218799999999</v>
          </cell>
          <cell r="K75">
            <v>3722593.9447999997</v>
          </cell>
          <cell r="L75">
            <v>5.7780862253034668E-3</v>
          </cell>
        </row>
        <row r="76">
          <cell r="B76">
            <v>5.2</v>
          </cell>
          <cell r="C76" t="str">
            <v>Rellenos (Incluye suministro, transporte, colocación y compactación)</v>
          </cell>
          <cell r="I76">
            <v>0</v>
          </cell>
        </row>
        <row r="77">
          <cell r="B77" t="str">
            <v>5,2,1</v>
          </cell>
          <cell r="C77" t="str">
            <v>Suministro e instalación de relleno tipo 1 "Mezcla gravilla y arena lavada de río"</v>
          </cell>
          <cell r="D77" t="str">
            <v>m3</v>
          </cell>
          <cell r="E77">
            <v>23</v>
          </cell>
          <cell r="F77">
            <v>69949.05</v>
          </cell>
          <cell r="G77">
            <v>69999</v>
          </cell>
          <cell r="H77">
            <v>1609977</v>
          </cell>
          <cell r="I77">
            <v>4896363550.9499998</v>
          </cell>
          <cell r="J77">
            <v>97571.60609999999</v>
          </cell>
          <cell r="K77">
            <v>2244146.9402999999</v>
          </cell>
          <cell r="L77">
            <v>3.4832900701988892E-3</v>
          </cell>
        </row>
        <row r="78">
          <cell r="B78" t="str">
            <v>5,2,2</v>
          </cell>
          <cell r="C78" t="str">
            <v>Suministro e instalación de relleno tipo 2 "Recebo"</v>
          </cell>
          <cell r="D78" t="str">
            <v>m3</v>
          </cell>
          <cell r="E78">
            <v>57</v>
          </cell>
          <cell r="F78">
            <v>25738.77</v>
          </cell>
          <cell r="G78">
            <v>26806</v>
          </cell>
          <cell r="H78">
            <v>1527942</v>
          </cell>
          <cell r="I78">
            <v>689953468.62</v>
          </cell>
          <cell r="J78">
            <v>37364.883399999999</v>
          </cell>
          <cell r="K78">
            <v>2129798.3537999997</v>
          </cell>
          <cell r="L78">
            <v>3.3058020061403556E-3</v>
          </cell>
        </row>
        <row r="79">
          <cell r="A79">
            <v>3.4849999999999999</v>
          </cell>
          <cell r="B79" t="str">
            <v>5,2,3</v>
          </cell>
          <cell r="C79" t="str">
            <v>Suministro e instalación de relleno tipo 7 " Mat. Proveniente de la excavación"</v>
          </cell>
          <cell r="D79" t="str">
            <v>m3</v>
          </cell>
          <cell r="E79">
            <v>68</v>
          </cell>
          <cell r="F79">
            <v>4465.2700000000004</v>
          </cell>
          <cell r="G79">
            <v>4474</v>
          </cell>
          <cell r="H79">
            <v>304232</v>
          </cell>
          <cell r="I79">
            <v>19977617.98</v>
          </cell>
          <cell r="J79">
            <v>6236.3085999999994</v>
          </cell>
          <cell r="K79">
            <v>424068.98479999998</v>
          </cell>
          <cell r="L79">
            <v>6.5822574150857342E-4</v>
          </cell>
        </row>
        <row r="80">
          <cell r="B80">
            <v>5.3</v>
          </cell>
          <cell r="C80" t="str">
            <v>Tubería de concreto simple ( incluye valor de la tubería, colocación y calafateo)</v>
          </cell>
          <cell r="I80">
            <v>0</v>
          </cell>
        </row>
        <row r="81">
          <cell r="B81" t="str">
            <v>5,3,1</v>
          </cell>
          <cell r="C81" t="str">
            <v>Suministro e instalación Tubo clase I concreto sin ref. 14" ( Incluye Anillo de caucho p/t)</v>
          </cell>
          <cell r="D81" t="str">
            <v>ml</v>
          </cell>
          <cell r="E81">
            <v>140</v>
          </cell>
          <cell r="F81">
            <v>44540.03</v>
          </cell>
          <cell r="G81">
            <v>44540</v>
          </cell>
          <cell r="H81">
            <v>6235600</v>
          </cell>
          <cell r="I81">
            <v>1983812936.2</v>
          </cell>
          <cell r="J81">
            <v>62084.305999999997</v>
          </cell>
          <cell r="K81">
            <v>8691802.8399999999</v>
          </cell>
          <cell r="L81">
            <v>1.3491126619654936E-2</v>
          </cell>
        </row>
        <row r="82">
          <cell r="B82">
            <v>5.4</v>
          </cell>
          <cell r="C82" t="str">
            <v xml:space="preserve">Pozos Inspección </v>
          </cell>
          <cell r="I82">
            <v>0</v>
          </cell>
        </row>
        <row r="83">
          <cell r="B83" t="str">
            <v>5,4,1</v>
          </cell>
          <cell r="C83" t="str">
            <v>Construcción de placa fondo pozo inspección D=1,70 m</v>
          </cell>
          <cell r="D83" t="str">
            <v>un</v>
          </cell>
          <cell r="E83">
            <v>4</v>
          </cell>
          <cell r="F83">
            <v>438298.16</v>
          </cell>
          <cell r="G83">
            <v>437994</v>
          </cell>
          <cell r="H83">
            <v>1751976</v>
          </cell>
          <cell r="J83">
            <v>610519.83659999992</v>
          </cell>
          <cell r="K83">
            <v>2442079.3463999997</v>
          </cell>
          <cell r="L83">
            <v>3.7905141527032802E-3</v>
          </cell>
        </row>
        <row r="84">
          <cell r="A84">
            <v>3.01</v>
          </cell>
          <cell r="B84" t="str">
            <v>5,4,2</v>
          </cell>
          <cell r="C84" t="str">
            <v>Construcción pozo inspección D=1.70 E=0.25 tipo A</v>
          </cell>
          <cell r="D84" t="str">
            <v>ml</v>
          </cell>
          <cell r="E84">
            <v>15</v>
          </cell>
          <cell r="F84">
            <v>330520.24</v>
          </cell>
          <cell r="G84">
            <v>330523</v>
          </cell>
          <cell r="H84">
            <v>4957845</v>
          </cell>
          <cell r="I84">
            <v>109244541285.52</v>
          </cell>
          <cell r="J84">
            <v>460716.0097</v>
          </cell>
          <cell r="K84">
            <v>6910740.1454999996</v>
          </cell>
          <cell r="L84">
            <v>1.0726620478482123E-2</v>
          </cell>
        </row>
        <row r="85">
          <cell r="A85">
            <v>3.4860000000000002</v>
          </cell>
          <cell r="B85" t="str">
            <v>5,4,3</v>
          </cell>
          <cell r="C85" t="str">
            <v>Placa Cubierta Aro y Tapa pozo inspección- Fundida en sitio</v>
          </cell>
          <cell r="D85" t="str">
            <v>un</v>
          </cell>
          <cell r="E85">
            <v>4</v>
          </cell>
          <cell r="F85">
            <v>645156.16</v>
          </cell>
          <cell r="G85">
            <v>644928</v>
          </cell>
          <cell r="H85">
            <v>2579712</v>
          </cell>
          <cell r="I85">
            <v>416079271956.48004</v>
          </cell>
          <cell r="J85">
            <v>898965.13919999998</v>
          </cell>
          <cell r="K85">
            <v>3595860.5567999999</v>
          </cell>
          <cell r="L85">
            <v>5.5813748852144573E-3</v>
          </cell>
        </row>
        <row r="86">
          <cell r="B86" t="str">
            <v>5,4,4</v>
          </cell>
          <cell r="C86" t="str">
            <v>Nivelación de pozo inspección e = 0.25 m hasta la rasante</v>
          </cell>
          <cell r="D86" t="str">
            <v>un</v>
          </cell>
          <cell r="E86">
            <v>5</v>
          </cell>
          <cell r="F86">
            <v>48346.2</v>
          </cell>
          <cell r="G86">
            <v>48391</v>
          </cell>
          <cell r="H86">
            <v>241955</v>
          </cell>
          <cell r="I86">
            <v>2339520964.1999998</v>
          </cell>
          <cell r="J86">
            <v>67452.214899999992</v>
          </cell>
          <cell r="K86">
            <v>337261.07449999999</v>
          </cell>
          <cell r="L86">
            <v>5.2348539695596416E-4</v>
          </cell>
        </row>
        <row r="87">
          <cell r="B87" t="str">
            <v>5,4,5</v>
          </cell>
          <cell r="C87" t="str">
            <v>Limpieza de pozos y sumideros</v>
          </cell>
          <cell r="D87" t="str">
            <v>un</v>
          </cell>
          <cell r="E87">
            <v>4</v>
          </cell>
          <cell r="F87">
            <v>31023.599999999999</v>
          </cell>
          <cell r="G87">
            <v>30973</v>
          </cell>
          <cell r="H87">
            <v>123892</v>
          </cell>
          <cell r="I87">
            <v>960893962.79999995</v>
          </cell>
          <cell r="J87">
            <v>43173.2647</v>
          </cell>
          <cell r="K87">
            <v>172693.0588</v>
          </cell>
          <cell r="L87">
            <v>2.6804840900030298E-4</v>
          </cell>
        </row>
        <row r="89">
          <cell r="B89">
            <v>7</v>
          </cell>
          <cell r="C89" t="str">
            <v>OBRA ELÉCTRICA</v>
          </cell>
          <cell r="E89">
            <v>1</v>
          </cell>
          <cell r="H89">
            <v>20472072</v>
          </cell>
          <cell r="K89">
            <v>28536021.160799999</v>
          </cell>
          <cell r="L89">
            <v>4.4292660773412734E-2</v>
          </cell>
          <cell r="M89">
            <v>63387659.649899997</v>
          </cell>
        </row>
        <row r="91">
          <cell r="B91">
            <v>7.1</v>
          </cell>
          <cell r="C91" t="str">
            <v>CANALIZACIONES</v>
          </cell>
        </row>
        <row r="92">
          <cell r="B92" t="str">
            <v>7,1,1</v>
          </cell>
          <cell r="C92" t="str">
            <v>Suministro de materiales, mano de obra, equipo y herramienta para la instalación de tubería en 1Ø3" PVC tipo DB. Incluye: zanja, relleno, compactación, tubería, curvas, uniones, campanas, cinta de señalización, retiro de material donde la autoridad ambien</v>
          </cell>
          <cell r="D92" t="str">
            <v>ml</v>
          </cell>
          <cell r="E92">
            <v>140</v>
          </cell>
          <cell r="F92">
            <v>16028</v>
          </cell>
          <cell r="G92">
            <v>29306</v>
          </cell>
          <cell r="H92">
            <v>4102840</v>
          </cell>
          <cell r="J92">
            <v>40849.633399999999</v>
          </cell>
          <cell r="K92">
            <v>5718948.676</v>
          </cell>
          <cell r="L92">
            <v>8.8767614889000337E-3</v>
          </cell>
        </row>
        <row r="93">
          <cell r="A93">
            <v>3.5779999999999998</v>
          </cell>
          <cell r="B93">
            <v>7.2</v>
          </cell>
          <cell r="C93" t="str">
            <v>CAJAS DE INSPECCIÓN</v>
          </cell>
        </row>
        <row r="94">
          <cell r="B94" t="str">
            <v>7,2,1</v>
          </cell>
          <cell r="C94" t="str">
            <v>Suministro de materiales, mano de obra, equipo y herramienta para la instalación de caja de inspección tipo alumbrado, según norma CS274. Incluye: marco y tapa, excavación, mampostería,  traslado de sobrantes a lugares donde la autoridad ambiental lo perm</v>
          </cell>
          <cell r="D94" t="str">
            <v>un</v>
          </cell>
          <cell r="E94">
            <v>12</v>
          </cell>
          <cell r="F94">
            <v>279149</v>
          </cell>
          <cell r="G94">
            <v>352647</v>
          </cell>
          <cell r="H94">
            <v>4231764</v>
          </cell>
          <cell r="J94">
            <v>491554.65329999995</v>
          </cell>
          <cell r="K94">
            <v>5898655.8395999996</v>
          </cell>
          <cell r="L94">
            <v>9.1556969575497856E-3</v>
          </cell>
        </row>
        <row r="95">
          <cell r="A95">
            <v>3.4540000000000002</v>
          </cell>
          <cell r="B95">
            <v>7.3</v>
          </cell>
          <cell r="C95" t="str">
            <v>POSTERÍA</v>
          </cell>
        </row>
        <row r="96">
          <cell r="B96" t="str">
            <v>7,3,1</v>
          </cell>
          <cell r="C96" t="str">
            <v>Suministro de materiales, mano de obra, equipo y herramienta para la instalación de poste de concreto 12m recto tipo alumbrado. Incluye: ahoyada, hincada, cimentación, transporte.</v>
          </cell>
          <cell r="D96" t="str">
            <v>un</v>
          </cell>
          <cell r="E96">
            <v>6</v>
          </cell>
          <cell r="F96">
            <v>638300</v>
          </cell>
          <cell r="G96">
            <v>792256</v>
          </cell>
          <cell r="H96">
            <v>4753536</v>
          </cell>
          <cell r="J96">
            <v>1104325.6383999998</v>
          </cell>
          <cell r="K96">
            <v>6625953.8303999994</v>
          </cell>
          <cell r="L96">
            <v>1.0284584653776388E-2</v>
          </cell>
        </row>
        <row r="97">
          <cell r="A97">
            <v>3.0049999999999999</v>
          </cell>
          <cell r="B97" t="str">
            <v>7,3,2</v>
          </cell>
          <cell r="C97" t="str">
            <v>Suministro de materiales, mano de obra, equipo y herramienta para la instalación de poste de concreto 14m recto tipo alumbrado. Incluye: ahoyada, hincada, cimentación, transporte.</v>
          </cell>
          <cell r="D97" t="str">
            <v>un</v>
          </cell>
          <cell r="E97">
            <v>0</v>
          </cell>
          <cell r="F97">
            <v>953745</v>
          </cell>
          <cell r="G97">
            <v>952974</v>
          </cell>
          <cell r="H97">
            <v>0</v>
          </cell>
          <cell r="J97">
            <v>1328350.4586</v>
          </cell>
          <cell r="K97">
            <v>0</v>
          </cell>
          <cell r="L97">
            <v>0</v>
          </cell>
        </row>
        <row r="98">
          <cell r="A98">
            <v>3.0059999999999998</v>
          </cell>
          <cell r="B98">
            <v>7.4</v>
          </cell>
          <cell r="C98" t="str">
            <v>RED DE BAJA PENSIÓN</v>
          </cell>
        </row>
        <row r="99">
          <cell r="B99" t="str">
            <v>7,4,1</v>
          </cell>
          <cell r="C99" t="str">
            <v>Suministro de materiales, mano de obra, equipo y herramienta para la instalación red de alumbrado en conductor de aluminio calibre 6 AWG con aislamiento en THW-75C-600V.</v>
          </cell>
          <cell r="D99" t="str">
            <v>ml</v>
          </cell>
          <cell r="E99">
            <v>0</v>
          </cell>
          <cell r="F99">
            <v>4354</v>
          </cell>
          <cell r="G99">
            <v>2389</v>
          </cell>
          <cell r="H99">
            <v>0</v>
          </cell>
          <cell r="J99">
            <v>3330.0270999999998</v>
          </cell>
          <cell r="K99">
            <v>0</v>
          </cell>
          <cell r="L99">
            <v>0</v>
          </cell>
        </row>
        <row r="100">
          <cell r="B100" t="str">
            <v>7,4,2</v>
          </cell>
          <cell r="C100" t="str">
            <v>Suministro de materiales, mano de obra, equipo y herramienta para la instalación red de alumbrado en conductor de aluminio calibre 2x6 AWG con aislamiento en THW-75C-600V.</v>
          </cell>
          <cell r="D100" t="str">
            <v>ml</v>
          </cell>
          <cell r="E100">
            <v>140</v>
          </cell>
          <cell r="F100">
            <v>4354</v>
          </cell>
          <cell r="H100">
            <v>0</v>
          </cell>
          <cell r="J100">
            <v>0</v>
          </cell>
          <cell r="K100">
            <v>0</v>
          </cell>
          <cell r="L100">
            <v>0</v>
          </cell>
        </row>
        <row r="101">
          <cell r="B101" t="str">
            <v>7,4,3</v>
          </cell>
          <cell r="C101" t="str">
            <v>Suministro de materiales, mano de obra, equipo y herramienta para la instalación tubo galvanizado 1Ø1" para subterranización red AP. Incluye: tubo, capacete, cinta band-it, hebillas, accesorios de instalación.</v>
          </cell>
          <cell r="D101" t="str">
            <v>ml</v>
          </cell>
          <cell r="E101">
            <v>2</v>
          </cell>
          <cell r="F101">
            <v>4354</v>
          </cell>
          <cell r="H101">
            <v>0</v>
          </cell>
          <cell r="J101">
            <v>0</v>
          </cell>
          <cell r="K101">
            <v>0</v>
          </cell>
          <cell r="L101">
            <v>0</v>
          </cell>
        </row>
        <row r="102">
          <cell r="B102" t="str">
            <v>7,4,4</v>
          </cell>
          <cell r="C102" t="str">
            <v>Suministro de materiales, mano de obra, equipo y herramienta para la instalación de percha de cinco (5) puestos. Incluye: percha, herrajes, elementos de fijación y accesorios, transporte de materiales y equipos, necesarios para la instalación.</v>
          </cell>
          <cell r="D102" t="str">
            <v>ml</v>
          </cell>
          <cell r="E102">
            <v>1</v>
          </cell>
          <cell r="F102">
            <v>4354</v>
          </cell>
          <cell r="H102">
            <v>0</v>
          </cell>
          <cell r="J102">
            <v>0</v>
          </cell>
          <cell r="K102">
            <v>0</v>
          </cell>
          <cell r="L102">
            <v>0</v>
          </cell>
        </row>
        <row r="103">
          <cell r="A103">
            <v>3.746</v>
          </cell>
          <cell r="B103">
            <v>7.5</v>
          </cell>
          <cell r="C103" t="str">
            <v>LUMINARIAS</v>
          </cell>
        </row>
        <row r="104">
          <cell r="A104">
            <v>3.754</v>
          </cell>
          <cell r="B104" t="str">
            <v>7,5,1</v>
          </cell>
          <cell r="C104" t="str">
            <v>Suministro de materiales, mano de obra, equipo y herramienta para la instalación de luminaria de sodio 70W, 220V, tipo cerrada desde red subterránea. Incluye: luminaria, bombilla, brazo luminaria, fotocelda, cable conexionado 2x12 AWG THW-75C-600V, empalm</v>
          </cell>
          <cell r="D104" t="str">
            <v>un</v>
          </cell>
          <cell r="E104">
            <v>1</v>
          </cell>
          <cell r="F104">
            <v>368406</v>
          </cell>
          <cell r="G104">
            <v>459698</v>
          </cell>
          <cell r="H104">
            <v>459698</v>
          </cell>
          <cell r="J104">
            <v>640773.04219999991</v>
          </cell>
          <cell r="K104">
            <v>640773.04219999991</v>
          </cell>
          <cell r="L104">
            <v>9.9458655539196462E-4</v>
          </cell>
        </row>
        <row r="105">
          <cell r="A105">
            <v>3.8410000000000002</v>
          </cell>
          <cell r="B105" t="str">
            <v>7,5,2</v>
          </cell>
          <cell r="C105" t="str">
            <v>Suministro de materiales, mano de obra, equipo y herramienta para la instalación de luminaria de sodio 150W, 220V, tipo cerrada desde red subterránea. Incluye: luminaria, bombilla, brazo luminaria, fotocelda, cable conexionado 2x12 AWG THW-75C-600V, empal</v>
          </cell>
          <cell r="D105" t="str">
            <v>un</v>
          </cell>
          <cell r="E105">
            <v>6</v>
          </cell>
          <cell r="F105">
            <v>481742</v>
          </cell>
          <cell r="G105">
            <v>874030</v>
          </cell>
          <cell r="H105">
            <v>5244180</v>
          </cell>
          <cell r="J105">
            <v>1218310.4169999999</v>
          </cell>
          <cell r="K105">
            <v>7309862.5019999994</v>
          </cell>
          <cell r="L105">
            <v>1.1346124895160372E-2</v>
          </cell>
        </row>
        <row r="106">
          <cell r="B106" t="str">
            <v>7,5,2</v>
          </cell>
          <cell r="C106" t="str">
            <v xml:space="preserve">Suministro de materiales, mano de obra, equipo y herramienta para la instalación de reflector de sodio 70W, 220V, adosado a la estructura del puente. Incluye: reflector, bombilla, accesorios de montaje, protección antivandálica (ángulo y malla ondulada), </v>
          </cell>
          <cell r="D106" t="str">
            <v>un</v>
          </cell>
          <cell r="E106">
            <v>2</v>
          </cell>
          <cell r="F106">
            <v>481742</v>
          </cell>
          <cell r="G106">
            <v>779700</v>
          </cell>
          <cell r="H106">
            <v>1559400</v>
          </cell>
          <cell r="J106">
            <v>1086823.8299999998</v>
          </cell>
          <cell r="K106">
            <v>2173647.6599999997</v>
          </cell>
          <cell r="L106">
            <v>3.3738634374703164E-3</v>
          </cell>
        </row>
        <row r="107">
          <cell r="B107" t="str">
            <v>7,5,4</v>
          </cell>
          <cell r="C107" t="str">
            <v>Suministro de materiales, mano de obra, equipo y herramienta para la instalación de fotocelda para el control de reflectores de la parte inferior del puente. Incluye: base y fotocelda accesorios de montaje, protección antivandálica (ángulo y malla ondulad</v>
          </cell>
          <cell r="D107" t="str">
            <v>un</v>
          </cell>
          <cell r="E107">
            <v>1</v>
          </cell>
          <cell r="F107">
            <v>481742</v>
          </cell>
          <cell r="G107">
            <v>120654</v>
          </cell>
          <cell r="H107">
            <v>120654</v>
          </cell>
          <cell r="J107">
            <v>168179.61059999999</v>
          </cell>
          <cell r="K107">
            <v>168179.61059999999</v>
          </cell>
          <cell r="L107">
            <v>2.61042785163873E-4</v>
          </cell>
        </row>
        <row r="108">
          <cell r="B108" t="str">
            <v>7,5,5</v>
          </cell>
          <cell r="C108" t="str">
            <v>Suministro de materiales, mano de obra, equipo y herramienta para la conexión de luminaria existente en poste desde red subterranea. Incluye: cable conexionado 2x12 AWG THW-75C-600V, tubería galavnizada 1/2", cinta bandit y accesorios, empalme tipo deriva</v>
          </cell>
          <cell r="D108" t="str">
            <v>un</v>
          </cell>
          <cell r="E108">
            <v>5</v>
          </cell>
          <cell r="F108">
            <v>481742</v>
          </cell>
          <cell r="H108">
            <v>0</v>
          </cell>
          <cell r="J108">
            <v>0</v>
          </cell>
          <cell r="K108">
            <v>0</v>
          </cell>
          <cell r="L108">
            <v>0</v>
          </cell>
        </row>
        <row r="109">
          <cell r="B109">
            <v>7.6</v>
          </cell>
          <cell r="C109" t="str">
            <v>Acometidas</v>
          </cell>
        </row>
        <row r="110">
          <cell r="A110">
            <v>3.8420000000000001</v>
          </cell>
          <cell r="B110" t="str">
            <v>7,6,1</v>
          </cell>
          <cell r="C110" t="str">
            <v>Suministro de materiales, mano de obra, equipo y herramienta para la instalación de acometida monofásica en cable con neutro concéntrico calibre 2x8 AWG asilamiento XLPE 600V.</v>
          </cell>
          <cell r="D110" t="str">
            <v>un</v>
          </cell>
          <cell r="E110">
            <v>1</v>
          </cell>
          <cell r="F110">
            <v>368406</v>
          </cell>
          <cell r="H110">
            <v>0</v>
          </cell>
          <cell r="J110">
            <v>0</v>
          </cell>
          <cell r="K110">
            <v>0</v>
          </cell>
          <cell r="L110">
            <v>0</v>
          </cell>
        </row>
      </sheetData>
      <sheetData sheetId="2"/>
      <sheetData sheetId="3"/>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ACIONAL 2009"/>
      <sheetName val="HISTORICO"/>
      <sheetName val="SALARIO CELADOR 2008"/>
      <sheetName val="TARIFAS REGISTRO DISTRITAL 2009"/>
      <sheetName val="COSTOS OFICINA"/>
      <sheetName val="COSTOS CAMPAMENTO"/>
      <sheetName val="EQUIPO"/>
      <sheetName val="MATERIAL"/>
      <sheetName val="Presup_Cancha"/>
      <sheetName val="Insumos"/>
      <sheetName val="materiales"/>
      <sheetName val="otros"/>
      <sheetName val="APU"/>
      <sheetName val="Res-Accide-10"/>
      <sheetName val="basicos"/>
      <sheetName val="COSTOS_OFICINA"/>
      <sheetName val="COSTOS_CAMPAMENTO"/>
      <sheetName val="Presup Av 1o de mayo con 73a "/>
      <sheetName val="SKJ452"/>
      <sheetName val="ITA878"/>
      <sheetName val="AEA-944"/>
      <sheetName val="DUB-823"/>
      <sheetName val="GPI 526"/>
      <sheetName val="XXJ617"/>
      <sheetName val="SNG_855"/>
      <sheetName val="VEA 374"/>
      <sheetName val="HFB024"/>
      <sheetName val="PAJ825"/>
    </sheetNames>
    <sheetDataSet>
      <sheetData sheetId="0"/>
      <sheetData sheetId="1" refreshError="1"/>
      <sheetData sheetId="2" refreshError="1"/>
      <sheetData sheetId="3" refreshError="1"/>
      <sheetData sheetId="4" refreshError="1"/>
      <sheetData sheetId="5"/>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 REGIONES"/>
      <sheetName val="PRESUPUESTO DETALLADO"/>
      <sheetName val="PRESUPUESTO BASE POLIDEPORTIVO"/>
      <sheetName val="AHORROS"/>
      <sheetName val="días habiles 2015"/>
      <sheetName val="MANTENIMIENTO y OPERACIÓN"/>
      <sheetName val="PRESUPUESTO DE E&amp;D"/>
    </sheetNames>
    <sheetDataSet>
      <sheetData sheetId="0" refreshError="1"/>
      <sheetData sheetId="1" refreshError="1"/>
      <sheetData sheetId="2" refreshError="1"/>
      <sheetData sheetId="3" refreshError="1"/>
      <sheetData sheetId="4">
        <row r="1">
          <cell r="M1" t="str">
            <v>Domingo</v>
          </cell>
        </row>
        <row r="2">
          <cell r="D2">
            <v>42005</v>
          </cell>
          <cell r="M2" t="str">
            <v>Sábado y domingo</v>
          </cell>
        </row>
        <row r="3">
          <cell r="D3">
            <v>42016</v>
          </cell>
        </row>
        <row r="4">
          <cell r="D4">
            <v>42086</v>
          </cell>
        </row>
        <row r="5">
          <cell r="D5">
            <v>42096</v>
          </cell>
        </row>
        <row r="6">
          <cell r="D6">
            <v>42097</v>
          </cell>
        </row>
        <row r="7">
          <cell r="D7">
            <v>42125</v>
          </cell>
        </row>
        <row r="8">
          <cell r="D8">
            <v>42142</v>
          </cell>
        </row>
        <row r="9">
          <cell r="D9">
            <v>42166</v>
          </cell>
        </row>
        <row r="10">
          <cell r="D10">
            <v>42163</v>
          </cell>
        </row>
        <row r="11">
          <cell r="D11">
            <v>42170</v>
          </cell>
        </row>
        <row r="12">
          <cell r="D12">
            <v>42184</v>
          </cell>
        </row>
        <row r="13">
          <cell r="D13">
            <v>42187</v>
          </cell>
        </row>
        <row r="14">
          <cell r="D14">
            <v>42205</v>
          </cell>
        </row>
        <row r="15">
          <cell r="D15">
            <v>42223</v>
          </cell>
        </row>
        <row r="16">
          <cell r="D16">
            <v>42233</v>
          </cell>
        </row>
        <row r="17">
          <cell r="D17">
            <v>42289</v>
          </cell>
        </row>
        <row r="18">
          <cell r="D18">
            <v>42310</v>
          </cell>
        </row>
        <row r="19">
          <cell r="D19">
            <v>42324</v>
          </cell>
        </row>
        <row r="20">
          <cell r="D20">
            <v>42346</v>
          </cell>
        </row>
        <row r="21">
          <cell r="D21">
            <v>42363</v>
          </cell>
        </row>
      </sheetData>
      <sheetData sheetId="5" refreshError="1"/>
      <sheetData sheetId="6"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udales"/>
      <sheetName val="Diametros"/>
      <sheetName val="Perfiles"/>
      <sheetName val="Punto de operaciónº"/>
      <sheetName val="Curva-sistemaº"/>
      <sheetName val="Curva.bombaº"/>
      <sheetName val="Datos-Gráfica"/>
      <sheetName val="Gráf.-"/>
      <sheetName val="Hoja1"/>
      <sheetName val="Laminas"/>
      <sheetName val="Perfiles (2)"/>
    </sheetNames>
    <sheetDataSet>
      <sheetData sheetId="0" refreshError="1"/>
      <sheetData sheetId="1"/>
      <sheetData sheetId="2" refreshError="1"/>
      <sheetData sheetId="3" refreshError="1"/>
      <sheetData sheetId="4" refreshError="1"/>
      <sheetData sheetId="5" refreshError="1"/>
      <sheetData sheetId="6"/>
      <sheetData sheetId="7" refreshError="1"/>
      <sheetData sheetId="8" refreshError="1"/>
      <sheetData sheetId="9" refreshError="1"/>
      <sheetData sheetId="10"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Apus_Preliminares"/>
      <sheetName val="Apus_Cimentación_Est.Met"/>
      <sheetName val="Apus_HS"/>
      <sheetName val="Apus_In.Elect"/>
      <sheetName val="Apus_Cubierta"/>
      <sheetName val="Insumos"/>
      <sheetName val="Equipo_Trans "/>
      <sheetName val="M.Obra"/>
      <sheetName val="ESP.GENERAL"/>
    </sheetNames>
    <sheetDataSet>
      <sheetData sheetId="0" refreshError="1"/>
      <sheetData sheetId="1" refreshError="1"/>
      <sheetData sheetId="2" refreshError="1"/>
      <sheetData sheetId="3" refreshError="1"/>
      <sheetData sheetId="4" refreshError="1"/>
      <sheetData sheetId="5" refreshError="1"/>
      <sheetData sheetId="6">
        <row r="4">
          <cell r="A4" t="str">
            <v>A</v>
          </cell>
        </row>
        <row r="5">
          <cell r="A5">
            <v>1</v>
          </cell>
        </row>
        <row r="6">
          <cell r="A6" t="str">
            <v>A12</v>
          </cell>
        </row>
        <row r="7">
          <cell r="A7" t="str">
            <v>A01</v>
          </cell>
        </row>
        <row r="8">
          <cell r="A8" t="str">
            <v>A13</v>
          </cell>
        </row>
        <row r="9">
          <cell r="A9" t="str">
            <v>A11</v>
          </cell>
        </row>
        <row r="10">
          <cell r="A10" t="str">
            <v>A02</v>
          </cell>
        </row>
        <row r="11">
          <cell r="A11" t="str">
            <v>A04</v>
          </cell>
        </row>
        <row r="12">
          <cell r="A12" t="str">
            <v>A05</v>
          </cell>
        </row>
        <row r="13">
          <cell r="A13" t="str">
            <v>A03</v>
          </cell>
        </row>
        <row r="14">
          <cell r="A14" t="str">
            <v>A14</v>
          </cell>
        </row>
        <row r="15">
          <cell r="A15" t="str">
            <v>A06</v>
          </cell>
        </row>
        <row r="16">
          <cell r="A16" t="str">
            <v>A07</v>
          </cell>
        </row>
        <row r="17">
          <cell r="A17" t="str">
            <v>A08</v>
          </cell>
        </row>
        <row r="18">
          <cell r="A18" t="str">
            <v>A09</v>
          </cell>
        </row>
        <row r="19">
          <cell r="A19" t="str">
            <v>A15</v>
          </cell>
        </row>
        <row r="20">
          <cell r="A20" t="str">
            <v>A16</v>
          </cell>
        </row>
        <row r="21">
          <cell r="A21" t="str">
            <v>A17</v>
          </cell>
        </row>
        <row r="22">
          <cell r="A22" t="str">
            <v>A18</v>
          </cell>
        </row>
        <row r="23">
          <cell r="A23" t="str">
            <v>A19</v>
          </cell>
        </row>
        <row r="24">
          <cell r="A24" t="str">
            <v>B</v>
          </cell>
        </row>
        <row r="25">
          <cell r="A25" t="str">
            <v>B01</v>
          </cell>
        </row>
        <row r="26">
          <cell r="A26" t="str">
            <v>B06</v>
          </cell>
        </row>
        <row r="27">
          <cell r="A27" t="str">
            <v>B12</v>
          </cell>
        </row>
        <row r="28">
          <cell r="A28" t="str">
            <v>B02</v>
          </cell>
        </row>
        <row r="29">
          <cell r="A29" t="str">
            <v>B07</v>
          </cell>
        </row>
        <row r="30">
          <cell r="A30" t="str">
            <v>B09</v>
          </cell>
        </row>
        <row r="31">
          <cell r="A31" t="str">
            <v>B03</v>
          </cell>
        </row>
        <row r="32">
          <cell r="A32" t="str">
            <v>B05</v>
          </cell>
        </row>
        <row r="33">
          <cell r="A33" t="str">
            <v>B04</v>
          </cell>
        </row>
        <row r="34">
          <cell r="A34" t="str">
            <v>B08</v>
          </cell>
        </row>
        <row r="35">
          <cell r="A35" t="str">
            <v>B11</v>
          </cell>
        </row>
        <row r="36">
          <cell r="A36" t="str">
            <v>B10</v>
          </cell>
        </row>
        <row r="37">
          <cell r="A37" t="str">
            <v>B13</v>
          </cell>
        </row>
        <row r="38">
          <cell r="A38" t="str">
            <v>B14</v>
          </cell>
        </row>
        <row r="39">
          <cell r="A39" t="str">
            <v>B15</v>
          </cell>
        </row>
        <row r="40">
          <cell r="A40" t="str">
            <v>C</v>
          </cell>
        </row>
        <row r="41">
          <cell r="A41" t="str">
            <v>C15</v>
          </cell>
        </row>
        <row r="42">
          <cell r="A42" t="str">
            <v>C15A</v>
          </cell>
        </row>
        <row r="43">
          <cell r="A43" t="str">
            <v>C01</v>
          </cell>
        </row>
        <row r="44">
          <cell r="A44" t="str">
            <v>C30</v>
          </cell>
        </row>
        <row r="45">
          <cell r="A45" t="str">
            <v>C03</v>
          </cell>
        </row>
        <row r="46">
          <cell r="A46" t="str">
            <v>C24</v>
          </cell>
        </row>
        <row r="47">
          <cell r="A47" t="str">
            <v>C16</v>
          </cell>
        </row>
        <row r="48">
          <cell r="A48" t="str">
            <v>C39</v>
          </cell>
        </row>
        <row r="49">
          <cell r="A49" t="str">
            <v>C40</v>
          </cell>
        </row>
        <row r="50">
          <cell r="A50" t="str">
            <v>C04</v>
          </cell>
        </row>
        <row r="51">
          <cell r="A51" t="str">
            <v>C41</v>
          </cell>
        </row>
        <row r="52">
          <cell r="A52" t="str">
            <v>C27</v>
          </cell>
        </row>
        <row r="53">
          <cell r="A53" t="str">
            <v>C29</v>
          </cell>
        </row>
        <row r="54">
          <cell r="A54" t="str">
            <v>C28</v>
          </cell>
        </row>
        <row r="55">
          <cell r="A55" t="str">
            <v>C05</v>
          </cell>
        </row>
        <row r="56">
          <cell r="A56" t="str">
            <v>C42</v>
          </cell>
        </row>
        <row r="57">
          <cell r="A57" t="str">
            <v>C23</v>
          </cell>
        </row>
        <row r="58">
          <cell r="A58" t="str">
            <v>C06</v>
          </cell>
        </row>
        <row r="59">
          <cell r="A59" t="str">
            <v>C26</v>
          </cell>
        </row>
        <row r="60">
          <cell r="A60" t="str">
            <v>C20</v>
          </cell>
        </row>
        <row r="61">
          <cell r="A61" t="str">
            <v>C22</v>
          </cell>
        </row>
        <row r="62">
          <cell r="A62" t="str">
            <v>C07</v>
          </cell>
        </row>
        <row r="63">
          <cell r="A63" t="str">
            <v>C18</v>
          </cell>
        </row>
        <row r="64">
          <cell r="A64" t="str">
            <v>C17</v>
          </cell>
        </row>
        <row r="65">
          <cell r="A65" t="str">
            <v>C38</v>
          </cell>
        </row>
        <row r="66">
          <cell r="A66" t="str">
            <v>C12</v>
          </cell>
        </row>
        <row r="67">
          <cell r="A67" t="str">
            <v>C33</v>
          </cell>
        </row>
        <row r="68">
          <cell r="A68" t="str">
            <v>C37</v>
          </cell>
        </row>
        <row r="69">
          <cell r="A69" t="str">
            <v>C36</v>
          </cell>
        </row>
        <row r="70">
          <cell r="A70" t="str">
            <v>C02</v>
          </cell>
        </row>
        <row r="71">
          <cell r="A71" t="str">
            <v>C02A</v>
          </cell>
        </row>
        <row r="72">
          <cell r="A72" t="str">
            <v>C13</v>
          </cell>
        </row>
        <row r="73">
          <cell r="A73" t="str">
            <v>C32</v>
          </cell>
        </row>
        <row r="74">
          <cell r="A74" t="str">
            <v>C21</v>
          </cell>
        </row>
        <row r="75">
          <cell r="A75" t="str">
            <v>C08</v>
          </cell>
        </row>
        <row r="76">
          <cell r="A76" t="str">
            <v>C34</v>
          </cell>
        </row>
        <row r="77">
          <cell r="A77" t="str">
            <v>C14</v>
          </cell>
        </row>
        <row r="78">
          <cell r="A78" t="str">
            <v>C35</v>
          </cell>
        </row>
        <row r="79">
          <cell r="A79" t="str">
            <v>C09</v>
          </cell>
        </row>
        <row r="80">
          <cell r="A80" t="str">
            <v>C25</v>
          </cell>
        </row>
        <row r="81">
          <cell r="A81" t="str">
            <v>C19</v>
          </cell>
        </row>
        <row r="82">
          <cell r="A82" t="str">
            <v>C10</v>
          </cell>
        </row>
        <row r="83">
          <cell r="A83" t="str">
            <v>C11</v>
          </cell>
        </row>
        <row r="84">
          <cell r="A84" t="str">
            <v>C31</v>
          </cell>
        </row>
        <row r="85">
          <cell r="A85" t="str">
            <v>C43</v>
          </cell>
        </row>
        <row r="86">
          <cell r="A86" t="str">
            <v>C44</v>
          </cell>
        </row>
        <row r="87">
          <cell r="A87" t="str">
            <v>C45</v>
          </cell>
        </row>
        <row r="88">
          <cell r="A88" t="str">
            <v>C46</v>
          </cell>
        </row>
        <row r="89">
          <cell r="A89" t="str">
            <v>C47</v>
          </cell>
        </row>
        <row r="90">
          <cell r="A90" t="str">
            <v>C48</v>
          </cell>
        </row>
        <row r="91">
          <cell r="A91" t="str">
            <v>C49</v>
          </cell>
        </row>
        <row r="92">
          <cell r="A92" t="str">
            <v>C50</v>
          </cell>
        </row>
        <row r="93">
          <cell r="A93" t="str">
            <v>C51</v>
          </cell>
        </row>
        <row r="94">
          <cell r="A94" t="str">
            <v>C52</v>
          </cell>
        </row>
        <row r="95">
          <cell r="A95" t="str">
            <v>C53</v>
          </cell>
        </row>
        <row r="96">
          <cell r="A96" t="str">
            <v>C54</v>
          </cell>
        </row>
        <row r="97">
          <cell r="A97" t="str">
            <v>C55</v>
          </cell>
        </row>
        <row r="98">
          <cell r="A98" t="str">
            <v>C56</v>
          </cell>
        </row>
        <row r="99">
          <cell r="A99" t="str">
            <v>D</v>
          </cell>
        </row>
        <row r="100">
          <cell r="A100" t="str">
            <v>D23</v>
          </cell>
        </row>
        <row r="101">
          <cell r="A101" t="str">
            <v>D22</v>
          </cell>
        </row>
        <row r="102">
          <cell r="A102" t="str">
            <v>D20</v>
          </cell>
        </row>
        <row r="103">
          <cell r="A103" t="str">
            <v>D16</v>
          </cell>
        </row>
        <row r="104">
          <cell r="A104" t="str">
            <v>D21</v>
          </cell>
        </row>
        <row r="105">
          <cell r="A105" t="str">
            <v>D17</v>
          </cell>
        </row>
        <row r="106">
          <cell r="A106" t="str">
            <v>D01</v>
          </cell>
        </row>
        <row r="107">
          <cell r="A107" t="str">
            <v>D19</v>
          </cell>
        </row>
        <row r="108">
          <cell r="A108" t="str">
            <v>D15</v>
          </cell>
        </row>
        <row r="109">
          <cell r="A109" t="str">
            <v>D18</v>
          </cell>
        </row>
        <row r="110">
          <cell r="A110" t="str">
            <v>D14</v>
          </cell>
        </row>
        <row r="111">
          <cell r="A111" t="str">
            <v>D02</v>
          </cell>
        </row>
        <row r="112">
          <cell r="A112" t="str">
            <v>D05</v>
          </cell>
        </row>
        <row r="113">
          <cell r="A113" t="str">
            <v>D03</v>
          </cell>
        </row>
        <row r="114">
          <cell r="A114" t="str">
            <v>D13</v>
          </cell>
        </row>
        <row r="115">
          <cell r="A115" t="str">
            <v>D13A</v>
          </cell>
        </row>
        <row r="116">
          <cell r="A116" t="str">
            <v>D13B</v>
          </cell>
        </row>
        <row r="117">
          <cell r="A117" t="str">
            <v>D13C</v>
          </cell>
        </row>
        <row r="118">
          <cell r="A118" t="str">
            <v>D13D</v>
          </cell>
        </row>
        <row r="119">
          <cell r="A119" t="str">
            <v>D13E</v>
          </cell>
        </row>
        <row r="120">
          <cell r="A120" t="str">
            <v>D13F</v>
          </cell>
        </row>
        <row r="121">
          <cell r="A121" t="str">
            <v>D13G</v>
          </cell>
        </row>
        <row r="122">
          <cell r="A122" t="str">
            <v>D13H</v>
          </cell>
        </row>
        <row r="123">
          <cell r="A123" t="str">
            <v>D13I</v>
          </cell>
        </row>
        <row r="124">
          <cell r="A124" t="str">
            <v>D13J</v>
          </cell>
        </row>
        <row r="125">
          <cell r="A125" t="str">
            <v>D13K</v>
          </cell>
        </row>
        <row r="126">
          <cell r="A126" t="str">
            <v>D07</v>
          </cell>
        </row>
        <row r="127">
          <cell r="A127" t="str">
            <v>D10</v>
          </cell>
        </row>
        <row r="128">
          <cell r="A128" t="str">
            <v>D04</v>
          </cell>
        </row>
        <row r="129">
          <cell r="A129" t="str">
            <v>D04A</v>
          </cell>
        </row>
        <row r="130">
          <cell r="A130" t="str">
            <v>D04B</v>
          </cell>
        </row>
        <row r="131">
          <cell r="A131" t="str">
            <v>D04C</v>
          </cell>
        </row>
        <row r="132">
          <cell r="A132" t="str">
            <v>D06</v>
          </cell>
        </row>
        <row r="133">
          <cell r="A133" t="str">
            <v>D09</v>
          </cell>
        </row>
        <row r="134">
          <cell r="A134" t="str">
            <v>D12</v>
          </cell>
        </row>
        <row r="135">
          <cell r="A135" t="str">
            <v>D08</v>
          </cell>
        </row>
        <row r="136">
          <cell r="A136" t="str">
            <v>D11</v>
          </cell>
        </row>
        <row r="137">
          <cell r="A137" t="str">
            <v>D24</v>
          </cell>
        </row>
        <row r="138">
          <cell r="A138" t="str">
            <v>D25</v>
          </cell>
        </row>
        <row r="139">
          <cell r="A139" t="str">
            <v>D26</v>
          </cell>
        </row>
        <row r="140">
          <cell r="A140" t="str">
            <v>D27</v>
          </cell>
        </row>
        <row r="141">
          <cell r="A141" t="str">
            <v>D28</v>
          </cell>
        </row>
        <row r="142">
          <cell r="A142" t="str">
            <v>D29</v>
          </cell>
        </row>
        <row r="143">
          <cell r="A143" t="str">
            <v>ELEC</v>
          </cell>
        </row>
        <row r="144">
          <cell r="A144" t="str">
            <v>ELE-01</v>
          </cell>
        </row>
        <row r="145">
          <cell r="A145" t="str">
            <v>ELE-02</v>
          </cell>
        </row>
        <row r="146">
          <cell r="A146" t="str">
            <v>ELE-03</v>
          </cell>
        </row>
        <row r="147">
          <cell r="A147" t="str">
            <v>ELE-04</v>
          </cell>
        </row>
        <row r="148">
          <cell r="A148" t="str">
            <v>ELE-05</v>
          </cell>
        </row>
        <row r="149">
          <cell r="A149" t="str">
            <v>ELE-06</v>
          </cell>
        </row>
        <row r="153">
          <cell r="A153" t="str">
            <v>E</v>
          </cell>
        </row>
        <row r="154">
          <cell r="A154" t="str">
            <v>E01</v>
          </cell>
        </row>
        <row r="155">
          <cell r="A155" t="str">
            <v>E01A</v>
          </cell>
        </row>
        <row r="156">
          <cell r="A156" t="str">
            <v>E17</v>
          </cell>
        </row>
        <row r="157">
          <cell r="A157" t="str">
            <v>E25</v>
          </cell>
        </row>
        <row r="158">
          <cell r="A158" t="str">
            <v>E09</v>
          </cell>
        </row>
        <row r="159">
          <cell r="A159" t="str">
            <v>E21</v>
          </cell>
        </row>
        <row r="160">
          <cell r="A160" t="str">
            <v>E28</v>
          </cell>
        </row>
        <row r="161">
          <cell r="A161" t="str">
            <v>E26</v>
          </cell>
        </row>
        <row r="162">
          <cell r="A162" t="str">
            <v>E02</v>
          </cell>
        </row>
        <row r="163">
          <cell r="A163" t="str">
            <v>E02A</v>
          </cell>
        </row>
        <row r="164">
          <cell r="A164" t="str">
            <v>E02B</v>
          </cell>
        </row>
        <row r="165">
          <cell r="A165" t="str">
            <v>E54</v>
          </cell>
        </row>
        <row r="166">
          <cell r="A166" t="str">
            <v>E55</v>
          </cell>
        </row>
        <row r="167">
          <cell r="A167" t="str">
            <v>E52</v>
          </cell>
        </row>
        <row r="168">
          <cell r="A168" t="str">
            <v>E53</v>
          </cell>
        </row>
        <row r="169">
          <cell r="A169" t="str">
            <v>E48</v>
          </cell>
        </row>
        <row r="170">
          <cell r="A170" t="str">
            <v>E50</v>
          </cell>
        </row>
        <row r="171">
          <cell r="A171" t="str">
            <v>E49</v>
          </cell>
        </row>
        <row r="172">
          <cell r="A172" t="str">
            <v>E51</v>
          </cell>
        </row>
        <row r="173">
          <cell r="A173" t="str">
            <v>E44</v>
          </cell>
        </row>
        <row r="174">
          <cell r="A174" t="str">
            <v>E46</v>
          </cell>
        </row>
        <row r="175">
          <cell r="A175" t="str">
            <v>E45</v>
          </cell>
        </row>
        <row r="176">
          <cell r="A176" t="str">
            <v>E47</v>
          </cell>
        </row>
        <row r="177">
          <cell r="A177" t="str">
            <v>E42</v>
          </cell>
        </row>
        <row r="178">
          <cell r="A178" t="str">
            <v>E43</v>
          </cell>
        </row>
        <row r="179">
          <cell r="A179" t="str">
            <v>E40</v>
          </cell>
        </row>
        <row r="180">
          <cell r="A180" t="str">
            <v>E41</v>
          </cell>
        </row>
        <row r="181">
          <cell r="A181" t="str">
            <v>E36</v>
          </cell>
        </row>
        <row r="182">
          <cell r="A182" t="str">
            <v>E38</v>
          </cell>
        </row>
        <row r="183">
          <cell r="A183" t="str">
            <v>E39</v>
          </cell>
        </row>
        <row r="184">
          <cell r="A184" t="str">
            <v>E37</v>
          </cell>
        </row>
        <row r="185">
          <cell r="A185" t="str">
            <v>E32</v>
          </cell>
        </row>
        <row r="186">
          <cell r="A186" t="str">
            <v>E34</v>
          </cell>
        </row>
        <row r="187">
          <cell r="A187" t="str">
            <v>E33</v>
          </cell>
        </row>
        <row r="188">
          <cell r="A188" t="str">
            <v>E35</v>
          </cell>
        </row>
        <row r="189">
          <cell r="A189" t="str">
            <v>E03</v>
          </cell>
        </row>
        <row r="190">
          <cell r="A190" t="str">
            <v>E23</v>
          </cell>
        </row>
        <row r="191">
          <cell r="A191" t="str">
            <v>E22</v>
          </cell>
        </row>
        <row r="192">
          <cell r="A192" t="str">
            <v>E04</v>
          </cell>
        </row>
        <row r="193">
          <cell r="A193" t="str">
            <v>E05</v>
          </cell>
        </row>
        <row r="194">
          <cell r="A194" t="str">
            <v>E24</v>
          </cell>
        </row>
        <row r="195">
          <cell r="A195" t="str">
            <v>E68</v>
          </cell>
        </row>
        <row r="196">
          <cell r="A196" t="str">
            <v>E69</v>
          </cell>
        </row>
        <row r="197">
          <cell r="A197" t="str">
            <v>E70</v>
          </cell>
        </row>
        <row r="198">
          <cell r="A198" t="str">
            <v>E71</v>
          </cell>
        </row>
        <row r="199">
          <cell r="A199" t="str">
            <v>E06</v>
          </cell>
        </row>
        <row r="200">
          <cell r="A200" t="str">
            <v>E07</v>
          </cell>
        </row>
        <row r="201">
          <cell r="A201" t="str">
            <v>E08</v>
          </cell>
        </row>
        <row r="202">
          <cell r="A202" t="str">
            <v>E31</v>
          </cell>
        </row>
        <row r="203">
          <cell r="A203" t="str">
            <v>E30</v>
          </cell>
        </row>
        <row r="204">
          <cell r="A204" t="str">
            <v>E10</v>
          </cell>
        </row>
        <row r="205">
          <cell r="A205" t="str">
            <v>E29</v>
          </cell>
        </row>
        <row r="206">
          <cell r="A206" t="str">
            <v>E11</v>
          </cell>
        </row>
        <row r="207">
          <cell r="A207" t="str">
            <v>E60</v>
          </cell>
        </row>
        <row r="208">
          <cell r="A208" t="str">
            <v>E61</v>
          </cell>
        </row>
        <row r="209">
          <cell r="A209" t="str">
            <v>E58</v>
          </cell>
        </row>
        <row r="210">
          <cell r="A210" t="str">
            <v>E59</v>
          </cell>
        </row>
        <row r="211">
          <cell r="A211" t="str">
            <v>E56</v>
          </cell>
        </row>
        <row r="212">
          <cell r="A212" t="str">
            <v>E57</v>
          </cell>
        </row>
        <row r="213">
          <cell r="A213" t="str">
            <v>E66</v>
          </cell>
        </row>
        <row r="214">
          <cell r="A214" t="str">
            <v>E67</v>
          </cell>
        </row>
        <row r="215">
          <cell r="A215" t="str">
            <v>E67A</v>
          </cell>
        </row>
        <row r="216">
          <cell r="A216" t="str">
            <v>E67B</v>
          </cell>
        </row>
        <row r="217">
          <cell r="A217" t="str">
            <v>E64</v>
          </cell>
        </row>
        <row r="218">
          <cell r="A218" t="str">
            <v>E65</v>
          </cell>
        </row>
        <row r="219">
          <cell r="A219" t="str">
            <v>E62</v>
          </cell>
        </row>
        <row r="220">
          <cell r="A220" t="str">
            <v>E63</v>
          </cell>
        </row>
        <row r="221">
          <cell r="A221" t="str">
            <v>E13</v>
          </cell>
        </row>
        <row r="222">
          <cell r="A222" t="str">
            <v>E12</v>
          </cell>
        </row>
        <row r="223">
          <cell r="A223" t="str">
            <v>E14</v>
          </cell>
        </row>
        <row r="224">
          <cell r="A224" t="str">
            <v>E15</v>
          </cell>
        </row>
        <row r="225">
          <cell r="A225" t="str">
            <v>E16</v>
          </cell>
        </row>
        <row r="226">
          <cell r="A226" t="str">
            <v>E18</v>
          </cell>
        </row>
        <row r="227">
          <cell r="A227" t="str">
            <v>E19</v>
          </cell>
        </row>
        <row r="228">
          <cell r="A228" t="str">
            <v>E27</v>
          </cell>
        </row>
        <row r="229">
          <cell r="A229" t="str">
            <v>E20</v>
          </cell>
        </row>
        <row r="230">
          <cell r="A230" t="str">
            <v>E72</v>
          </cell>
        </row>
        <row r="231">
          <cell r="A231" t="str">
            <v>E76</v>
          </cell>
        </row>
        <row r="232">
          <cell r="A232" t="str">
            <v>E77</v>
          </cell>
        </row>
        <row r="233">
          <cell r="A233" t="str">
            <v>E78</v>
          </cell>
        </row>
        <row r="234">
          <cell r="A234" t="str">
            <v>F</v>
          </cell>
        </row>
        <row r="235">
          <cell r="A235" t="str">
            <v>F09</v>
          </cell>
        </row>
        <row r="236">
          <cell r="A236" t="str">
            <v>F02</v>
          </cell>
        </row>
        <row r="237">
          <cell r="A237" t="str">
            <v>F01</v>
          </cell>
        </row>
        <row r="238">
          <cell r="A238" t="str">
            <v>F03</v>
          </cell>
        </row>
        <row r="239">
          <cell r="A239" t="str">
            <v>F07</v>
          </cell>
        </row>
        <row r="240">
          <cell r="A240" t="str">
            <v>F11</v>
          </cell>
        </row>
        <row r="241">
          <cell r="A241" t="str">
            <v>F08</v>
          </cell>
        </row>
        <row r="242">
          <cell r="A242" t="str">
            <v>F05</v>
          </cell>
        </row>
        <row r="243">
          <cell r="A243" t="str">
            <v>F04</v>
          </cell>
        </row>
        <row r="244">
          <cell r="A244" t="str">
            <v>F06</v>
          </cell>
        </row>
        <row r="245">
          <cell r="A245" t="str">
            <v>F10</v>
          </cell>
        </row>
        <row r="246">
          <cell r="A246" t="str">
            <v>F12</v>
          </cell>
        </row>
        <row r="247">
          <cell r="A247" t="str">
            <v>F13</v>
          </cell>
        </row>
        <row r="248">
          <cell r="A248" t="str">
            <v>F14</v>
          </cell>
        </row>
        <row r="249">
          <cell r="A249" t="str">
            <v>F15</v>
          </cell>
        </row>
        <row r="250">
          <cell r="A250" t="str">
            <v>G</v>
          </cell>
        </row>
        <row r="251">
          <cell r="A251" t="str">
            <v>G1</v>
          </cell>
        </row>
        <row r="252">
          <cell r="A252" t="str">
            <v>G2</v>
          </cell>
        </row>
        <row r="253">
          <cell r="A253" t="str">
            <v>G3</v>
          </cell>
        </row>
        <row r="254">
          <cell r="A254" t="str">
            <v>G4</v>
          </cell>
        </row>
        <row r="255">
          <cell r="A255" t="str">
            <v>H</v>
          </cell>
        </row>
        <row r="256">
          <cell r="A256" t="str">
            <v>H11</v>
          </cell>
        </row>
        <row r="257">
          <cell r="A257" t="str">
            <v>H08</v>
          </cell>
        </row>
        <row r="258">
          <cell r="A258" t="str">
            <v>H01</v>
          </cell>
        </row>
        <row r="259">
          <cell r="A259" t="str">
            <v>H02</v>
          </cell>
        </row>
        <row r="260">
          <cell r="A260" t="str">
            <v>H12</v>
          </cell>
        </row>
        <row r="261">
          <cell r="A261" t="str">
            <v>H03</v>
          </cell>
        </row>
        <row r="262">
          <cell r="A262" t="str">
            <v>H04</v>
          </cell>
        </row>
        <row r="263">
          <cell r="A263" t="str">
            <v>H13</v>
          </cell>
        </row>
        <row r="264">
          <cell r="A264" t="str">
            <v>H09</v>
          </cell>
        </row>
        <row r="265">
          <cell r="A265" t="str">
            <v>H10</v>
          </cell>
        </row>
        <row r="266">
          <cell r="A266" t="str">
            <v>H15</v>
          </cell>
        </row>
        <row r="267">
          <cell r="A267" t="str">
            <v>H16</v>
          </cell>
        </row>
        <row r="268">
          <cell r="A268" t="str">
            <v>H05</v>
          </cell>
        </row>
        <row r="269">
          <cell r="A269" t="str">
            <v>H06</v>
          </cell>
        </row>
        <row r="270">
          <cell r="A270" t="str">
            <v>H07</v>
          </cell>
        </row>
        <row r="271">
          <cell r="A271" t="str">
            <v>H14</v>
          </cell>
        </row>
        <row r="272">
          <cell r="A272" t="str">
            <v>H17</v>
          </cell>
        </row>
        <row r="273">
          <cell r="A273" t="str">
            <v>H18</v>
          </cell>
        </row>
        <row r="274">
          <cell r="A274" t="str">
            <v>H19</v>
          </cell>
        </row>
        <row r="275">
          <cell r="A275" t="str">
            <v>H20</v>
          </cell>
        </row>
        <row r="276">
          <cell r="A276" t="str">
            <v>H21</v>
          </cell>
        </row>
        <row r="277">
          <cell r="A277" t="str">
            <v>I</v>
          </cell>
        </row>
        <row r="279">
          <cell r="A279" t="str">
            <v>J</v>
          </cell>
        </row>
        <row r="280">
          <cell r="A280" t="str">
            <v>J02</v>
          </cell>
        </row>
        <row r="281">
          <cell r="A281" t="str">
            <v>J06</v>
          </cell>
        </row>
        <row r="282">
          <cell r="A282" t="str">
            <v>J12</v>
          </cell>
        </row>
        <row r="283">
          <cell r="A283" t="str">
            <v>J01</v>
          </cell>
        </row>
        <row r="284">
          <cell r="A284" t="str">
            <v>J08</v>
          </cell>
        </row>
        <row r="285">
          <cell r="A285" t="str">
            <v>J07</v>
          </cell>
        </row>
        <row r="286">
          <cell r="A286" t="str">
            <v>J07A</v>
          </cell>
        </row>
        <row r="287">
          <cell r="A287" t="str">
            <v>J05</v>
          </cell>
        </row>
        <row r="288">
          <cell r="A288" t="str">
            <v>J11</v>
          </cell>
        </row>
        <row r="289">
          <cell r="A289" t="str">
            <v xml:space="preserve">  </v>
          </cell>
        </row>
        <row r="290">
          <cell r="A290" t="str">
            <v>J10</v>
          </cell>
        </row>
        <row r="291">
          <cell r="A291" t="str">
            <v>J04</v>
          </cell>
        </row>
        <row r="292">
          <cell r="A292" t="str">
            <v>J09</v>
          </cell>
        </row>
        <row r="293">
          <cell r="A293" t="str">
            <v>J15</v>
          </cell>
        </row>
        <row r="294">
          <cell r="A294" t="str">
            <v>J20</v>
          </cell>
        </row>
        <row r="295">
          <cell r="A295" t="str">
            <v>K</v>
          </cell>
        </row>
        <row r="296">
          <cell r="A296" t="str">
            <v>K10</v>
          </cell>
        </row>
        <row r="297">
          <cell r="A297" t="str">
            <v>K11</v>
          </cell>
        </row>
        <row r="298">
          <cell r="A298" t="str">
            <v>K13</v>
          </cell>
        </row>
        <row r="299">
          <cell r="A299" t="str">
            <v>K14</v>
          </cell>
        </row>
        <row r="300">
          <cell r="A300" t="str">
            <v>K06</v>
          </cell>
        </row>
        <row r="301">
          <cell r="A301" t="str">
            <v>K07</v>
          </cell>
        </row>
        <row r="302">
          <cell r="A302" t="str">
            <v>K17</v>
          </cell>
        </row>
        <row r="303">
          <cell r="A303" t="str">
            <v>K18</v>
          </cell>
        </row>
        <row r="304">
          <cell r="A304" t="str">
            <v>K08</v>
          </cell>
        </row>
        <row r="305">
          <cell r="A305" t="str">
            <v>K19</v>
          </cell>
        </row>
        <row r="306">
          <cell r="A306" t="str">
            <v>K09</v>
          </cell>
        </row>
        <row r="307">
          <cell r="A307" t="str">
            <v>K12</v>
          </cell>
        </row>
        <row r="308">
          <cell r="A308" t="str">
            <v>K16</v>
          </cell>
        </row>
        <row r="309">
          <cell r="A309" t="str">
            <v>K02</v>
          </cell>
        </row>
        <row r="310">
          <cell r="A310" t="str">
            <v>K15</v>
          </cell>
        </row>
        <row r="311">
          <cell r="A311" t="str">
            <v>K01</v>
          </cell>
        </row>
        <row r="312">
          <cell r="A312" t="str">
            <v>K03</v>
          </cell>
        </row>
        <row r="313">
          <cell r="A313" t="str">
            <v>K04</v>
          </cell>
        </row>
        <row r="314">
          <cell r="A314" t="str">
            <v>K05</v>
          </cell>
        </row>
        <row r="315">
          <cell r="A315" t="str">
            <v>K20</v>
          </cell>
        </row>
        <row r="316">
          <cell r="A316" t="str">
            <v>K21</v>
          </cell>
        </row>
        <row r="317">
          <cell r="A317" t="str">
            <v>K22</v>
          </cell>
        </row>
        <row r="318">
          <cell r="A318" t="str">
            <v>K23</v>
          </cell>
        </row>
        <row r="319">
          <cell r="A319" t="str">
            <v>L</v>
          </cell>
        </row>
        <row r="320">
          <cell r="A320" t="str">
            <v>L12</v>
          </cell>
        </row>
        <row r="321">
          <cell r="A321" t="str">
            <v>L02</v>
          </cell>
        </row>
        <row r="322">
          <cell r="A322" t="str">
            <v>L01</v>
          </cell>
        </row>
        <row r="323">
          <cell r="A323" t="str">
            <v>L11</v>
          </cell>
        </row>
        <row r="324">
          <cell r="A324" t="str">
            <v>L03</v>
          </cell>
        </row>
        <row r="325">
          <cell r="A325" t="str">
            <v>L04</v>
          </cell>
        </row>
        <row r="326">
          <cell r="A326" t="str">
            <v>L05</v>
          </cell>
        </row>
        <row r="327">
          <cell r="A327" t="str">
            <v>L06</v>
          </cell>
        </row>
        <row r="328">
          <cell r="A328" t="str">
            <v>L07</v>
          </cell>
        </row>
        <row r="329">
          <cell r="A329" t="str">
            <v>L08</v>
          </cell>
        </row>
        <row r="330">
          <cell r="A330" t="str">
            <v>L09</v>
          </cell>
        </row>
        <row r="331">
          <cell r="A331" t="str">
            <v>L10</v>
          </cell>
        </row>
        <row r="332">
          <cell r="A332" t="str">
            <v>L13</v>
          </cell>
        </row>
        <row r="333">
          <cell r="A333" t="str">
            <v>L14</v>
          </cell>
        </row>
        <row r="334">
          <cell r="A334" t="str">
            <v>L15</v>
          </cell>
        </row>
        <row r="335">
          <cell r="A335" t="str">
            <v>L16</v>
          </cell>
        </row>
        <row r="336">
          <cell r="A336" t="str">
            <v>L17</v>
          </cell>
        </row>
        <row r="337">
          <cell r="A337" t="str">
            <v>L18</v>
          </cell>
        </row>
        <row r="338">
          <cell r="A338" t="str">
            <v>L19</v>
          </cell>
        </row>
        <row r="339">
          <cell r="A339" t="str">
            <v>L20</v>
          </cell>
        </row>
        <row r="340">
          <cell r="A340" t="str">
            <v>L21</v>
          </cell>
        </row>
        <row r="341">
          <cell r="A341" t="str">
            <v>L22</v>
          </cell>
        </row>
        <row r="342">
          <cell r="A342" t="str">
            <v>L23</v>
          </cell>
        </row>
        <row r="343">
          <cell r="A343" t="str">
            <v>L24</v>
          </cell>
        </row>
        <row r="344">
          <cell r="A344" t="str">
            <v>L25</v>
          </cell>
        </row>
        <row r="345">
          <cell r="A345" t="str">
            <v>L26</v>
          </cell>
        </row>
        <row r="346">
          <cell r="A346" t="str">
            <v>L27</v>
          </cell>
        </row>
        <row r="347">
          <cell r="A347" t="str">
            <v>M</v>
          </cell>
        </row>
        <row r="348">
          <cell r="A348" t="str">
            <v>M01</v>
          </cell>
        </row>
        <row r="349">
          <cell r="A349" t="str">
            <v>M02</v>
          </cell>
        </row>
        <row r="352">
          <cell r="A352" t="str">
            <v>O</v>
          </cell>
        </row>
        <row r="353">
          <cell r="A353" t="str">
            <v>O36</v>
          </cell>
        </row>
        <row r="354">
          <cell r="A354" t="str">
            <v>O12</v>
          </cell>
        </row>
        <row r="355">
          <cell r="A355" t="str">
            <v>O32</v>
          </cell>
        </row>
        <row r="356">
          <cell r="A356" t="str">
            <v>O39</v>
          </cell>
        </row>
        <row r="357">
          <cell r="A357" t="str">
            <v>O28</v>
          </cell>
        </row>
        <row r="358">
          <cell r="A358" t="str">
            <v>O01</v>
          </cell>
        </row>
        <row r="359">
          <cell r="A359" t="str">
            <v>O33</v>
          </cell>
        </row>
        <row r="360">
          <cell r="A360" t="str">
            <v>O24</v>
          </cell>
        </row>
        <row r="361">
          <cell r="A361" t="str">
            <v>O02</v>
          </cell>
        </row>
        <row r="362">
          <cell r="A362" t="str">
            <v>O03</v>
          </cell>
        </row>
        <row r="363">
          <cell r="A363" t="str">
            <v>O22</v>
          </cell>
        </row>
        <row r="364">
          <cell r="A364" t="str">
            <v>O06</v>
          </cell>
        </row>
        <row r="365">
          <cell r="A365" t="str">
            <v>O27</v>
          </cell>
        </row>
        <row r="366">
          <cell r="A366" t="str">
            <v>O26</v>
          </cell>
        </row>
        <row r="367">
          <cell r="A367" t="str">
            <v>O07</v>
          </cell>
        </row>
        <row r="368">
          <cell r="A368" t="str">
            <v>O08</v>
          </cell>
        </row>
        <row r="369">
          <cell r="A369" t="str">
            <v>O08A</v>
          </cell>
        </row>
        <row r="370">
          <cell r="A370" t="str">
            <v>O09</v>
          </cell>
        </row>
        <row r="371">
          <cell r="A371" t="str">
            <v>O37</v>
          </cell>
        </row>
        <row r="372">
          <cell r="A372" t="str">
            <v>O10</v>
          </cell>
        </row>
        <row r="373">
          <cell r="A373" t="str">
            <v>O11</v>
          </cell>
        </row>
        <row r="374">
          <cell r="A374" t="str">
            <v>O38</v>
          </cell>
        </row>
        <row r="375">
          <cell r="A375" t="str">
            <v>O29</v>
          </cell>
        </row>
        <row r="376">
          <cell r="A376" t="str">
            <v>O05</v>
          </cell>
        </row>
        <row r="377">
          <cell r="A377" t="str">
            <v>O31</v>
          </cell>
        </row>
        <row r="378">
          <cell r="A378" t="str">
            <v>O13</v>
          </cell>
        </row>
        <row r="379">
          <cell r="A379" t="str">
            <v>O14</v>
          </cell>
        </row>
        <row r="380">
          <cell r="A380" t="str">
            <v>O15</v>
          </cell>
        </row>
        <row r="381">
          <cell r="A381" t="str">
            <v>O04</v>
          </cell>
        </row>
        <row r="382">
          <cell r="A382" t="str">
            <v>O16</v>
          </cell>
        </row>
        <row r="383">
          <cell r="A383" t="str">
            <v>O17</v>
          </cell>
        </row>
        <row r="384">
          <cell r="A384" t="str">
            <v>O30</v>
          </cell>
        </row>
        <row r="385">
          <cell r="A385" t="str">
            <v>O35</v>
          </cell>
        </row>
        <row r="386">
          <cell r="A386" t="str">
            <v>O25</v>
          </cell>
        </row>
        <row r="387">
          <cell r="A387" t="str">
            <v>O18</v>
          </cell>
        </row>
        <row r="388">
          <cell r="A388" t="str">
            <v>O34</v>
          </cell>
        </row>
        <row r="389">
          <cell r="A389" t="str">
            <v>O19</v>
          </cell>
        </row>
        <row r="390">
          <cell r="A390" t="str">
            <v>O20</v>
          </cell>
        </row>
        <row r="391">
          <cell r="A391" t="str">
            <v>O20A</v>
          </cell>
        </row>
        <row r="392">
          <cell r="A392" t="str">
            <v>O21</v>
          </cell>
        </row>
        <row r="393">
          <cell r="A393" t="str">
            <v>O23</v>
          </cell>
        </row>
        <row r="394">
          <cell r="A394" t="str">
            <v>O40</v>
          </cell>
        </row>
        <row r="395">
          <cell r="A395" t="str">
            <v>O41</v>
          </cell>
        </row>
        <row r="396">
          <cell r="A396" t="str">
            <v>O42</v>
          </cell>
        </row>
        <row r="397">
          <cell r="A397" t="str">
            <v>O43</v>
          </cell>
        </row>
        <row r="398">
          <cell r="A398" t="str">
            <v>O44</v>
          </cell>
        </row>
        <row r="399">
          <cell r="A399" t="str">
            <v>O45</v>
          </cell>
        </row>
        <row r="403">
          <cell r="A403" t="str">
            <v>P</v>
          </cell>
        </row>
        <row r="404">
          <cell r="A404" t="str">
            <v>P12</v>
          </cell>
        </row>
        <row r="405">
          <cell r="A405" t="str">
            <v>P11</v>
          </cell>
        </row>
        <row r="406">
          <cell r="A406" t="str">
            <v>P09</v>
          </cell>
        </row>
        <row r="407">
          <cell r="A407" t="str">
            <v>P01</v>
          </cell>
        </row>
        <row r="408">
          <cell r="A408" t="str">
            <v>P16</v>
          </cell>
        </row>
        <row r="409">
          <cell r="A409" t="str">
            <v>P17</v>
          </cell>
        </row>
        <row r="410">
          <cell r="A410" t="str">
            <v>P15</v>
          </cell>
        </row>
        <row r="411">
          <cell r="A411" t="str">
            <v>P02</v>
          </cell>
        </row>
        <row r="412">
          <cell r="A412" t="str">
            <v>P04</v>
          </cell>
        </row>
        <row r="413">
          <cell r="A413" t="str">
            <v>P03</v>
          </cell>
        </row>
        <row r="414">
          <cell r="A414" t="str">
            <v>P10</v>
          </cell>
        </row>
        <row r="415">
          <cell r="A415" t="str">
            <v>P05</v>
          </cell>
        </row>
        <row r="416">
          <cell r="A416" t="str">
            <v>P07</v>
          </cell>
        </row>
        <row r="417">
          <cell r="A417" t="str">
            <v>P13</v>
          </cell>
        </row>
        <row r="418">
          <cell r="A418" t="str">
            <v>P14</v>
          </cell>
        </row>
        <row r="419">
          <cell r="A419" t="str">
            <v>P06</v>
          </cell>
        </row>
        <row r="420">
          <cell r="A420" t="str">
            <v>P08</v>
          </cell>
        </row>
        <row r="421">
          <cell r="A421" t="str">
            <v>P18</v>
          </cell>
        </row>
        <row r="422">
          <cell r="A422" t="str">
            <v>P19</v>
          </cell>
        </row>
        <row r="423">
          <cell r="A423" t="str">
            <v>P20</v>
          </cell>
        </row>
        <row r="424">
          <cell r="A424" t="str">
            <v>P21</v>
          </cell>
        </row>
        <row r="425">
          <cell r="A425" t="str">
            <v>Q</v>
          </cell>
        </row>
        <row r="426">
          <cell r="A426" t="str">
            <v>Q06</v>
          </cell>
        </row>
        <row r="427">
          <cell r="A427" t="str">
            <v>Q02</v>
          </cell>
        </row>
        <row r="428">
          <cell r="A428" t="str">
            <v>Q03</v>
          </cell>
        </row>
        <row r="429">
          <cell r="A429" t="str">
            <v>Q05</v>
          </cell>
        </row>
        <row r="430">
          <cell r="A430" t="str">
            <v>Q01</v>
          </cell>
        </row>
        <row r="431">
          <cell r="A431" t="str">
            <v>Q04</v>
          </cell>
        </row>
        <row r="432">
          <cell r="A432" t="str">
            <v>Q07</v>
          </cell>
        </row>
        <row r="433">
          <cell r="A433" t="str">
            <v>Q08</v>
          </cell>
        </row>
        <row r="434">
          <cell r="A434" t="str">
            <v>Q09</v>
          </cell>
        </row>
        <row r="435">
          <cell r="A435" t="str">
            <v>Q10</v>
          </cell>
        </row>
        <row r="436">
          <cell r="A436" t="str">
            <v>R</v>
          </cell>
        </row>
        <row r="437">
          <cell r="A437" t="str">
            <v>R02</v>
          </cell>
        </row>
        <row r="438">
          <cell r="A438" t="str">
            <v>R01</v>
          </cell>
        </row>
        <row r="439">
          <cell r="A439" t="str">
            <v>R03</v>
          </cell>
        </row>
        <row r="440">
          <cell r="A440" t="str">
            <v>R04</v>
          </cell>
        </row>
        <row r="441">
          <cell r="A441" t="str">
            <v>R05</v>
          </cell>
        </row>
        <row r="442">
          <cell r="A442" t="str">
            <v>R06</v>
          </cell>
        </row>
        <row r="443">
          <cell r="A443" t="str">
            <v>R07</v>
          </cell>
        </row>
        <row r="444">
          <cell r="A444" t="str">
            <v>S</v>
          </cell>
        </row>
        <row r="445">
          <cell r="A445" t="str">
            <v>S108</v>
          </cell>
        </row>
        <row r="446">
          <cell r="A446" t="str">
            <v>S122</v>
          </cell>
        </row>
        <row r="447">
          <cell r="A447" t="str">
            <v>S169</v>
          </cell>
        </row>
        <row r="448">
          <cell r="A448" t="str">
            <v>S170</v>
          </cell>
        </row>
        <row r="449">
          <cell r="A449" t="str">
            <v>S90</v>
          </cell>
        </row>
        <row r="450">
          <cell r="A450" t="str">
            <v>S163</v>
          </cell>
        </row>
        <row r="451">
          <cell r="A451" t="str">
            <v>S91</v>
          </cell>
        </row>
        <row r="452">
          <cell r="A452" t="str">
            <v>S89</v>
          </cell>
        </row>
        <row r="453">
          <cell r="A453" t="str">
            <v>S235</v>
          </cell>
        </row>
        <row r="454">
          <cell r="A454" t="str">
            <v>S92</v>
          </cell>
        </row>
        <row r="455">
          <cell r="A455" t="str">
            <v>S177</v>
          </cell>
        </row>
        <row r="456">
          <cell r="A456" t="str">
            <v>S93</v>
          </cell>
        </row>
        <row r="457">
          <cell r="A457" t="str">
            <v>S178</v>
          </cell>
        </row>
        <row r="458">
          <cell r="A458" t="str">
            <v>S179</v>
          </cell>
        </row>
        <row r="459">
          <cell r="A459" t="str">
            <v>S01</v>
          </cell>
        </row>
        <row r="460">
          <cell r="A460" t="str">
            <v>S01A</v>
          </cell>
        </row>
        <row r="461">
          <cell r="A461" t="str">
            <v>S02</v>
          </cell>
        </row>
        <row r="462">
          <cell r="A462" t="str">
            <v>S130</v>
          </cell>
        </row>
        <row r="463">
          <cell r="A463" t="str">
            <v>S133</v>
          </cell>
        </row>
        <row r="464">
          <cell r="A464" t="str">
            <v>S98</v>
          </cell>
        </row>
        <row r="465">
          <cell r="A465" t="str">
            <v>S99</v>
          </cell>
        </row>
        <row r="466">
          <cell r="A466" t="str">
            <v>S136</v>
          </cell>
        </row>
        <row r="467">
          <cell r="A467" t="str">
            <v>S117</v>
          </cell>
        </row>
        <row r="468">
          <cell r="A468" t="str">
            <v>S116</v>
          </cell>
        </row>
        <row r="469">
          <cell r="A469" t="str">
            <v>S04</v>
          </cell>
        </row>
        <row r="470">
          <cell r="A470" t="str">
            <v>S115</v>
          </cell>
        </row>
        <row r="471">
          <cell r="A471" t="str">
            <v>S03</v>
          </cell>
        </row>
        <row r="472">
          <cell r="A472" t="str">
            <v>S05</v>
          </cell>
        </row>
        <row r="473">
          <cell r="A473" t="str">
            <v>S145</v>
          </cell>
        </row>
        <row r="474">
          <cell r="A474" t="str">
            <v>S06</v>
          </cell>
        </row>
        <row r="475">
          <cell r="A475" t="str">
            <v>S146</v>
          </cell>
        </row>
        <row r="476">
          <cell r="A476" t="str">
            <v>S10</v>
          </cell>
        </row>
        <row r="477">
          <cell r="A477" t="str">
            <v>S196</v>
          </cell>
        </row>
        <row r="478">
          <cell r="A478" t="str">
            <v>S113</v>
          </cell>
        </row>
        <row r="479">
          <cell r="A479" t="str">
            <v>S11</v>
          </cell>
        </row>
        <row r="480">
          <cell r="A480" t="str">
            <v>S188</v>
          </cell>
        </row>
        <row r="481">
          <cell r="A481" t="str">
            <v>S87</v>
          </cell>
        </row>
        <row r="482">
          <cell r="A482" t="str">
            <v>S88</v>
          </cell>
        </row>
        <row r="483">
          <cell r="A483" t="str">
            <v>S152</v>
          </cell>
        </row>
        <row r="484">
          <cell r="A484" t="str">
            <v>S151</v>
          </cell>
        </row>
        <row r="485">
          <cell r="A485" t="str">
            <v>S149</v>
          </cell>
        </row>
        <row r="486">
          <cell r="A486" t="str">
            <v>S239</v>
          </cell>
        </row>
        <row r="487">
          <cell r="A487" t="str">
            <v>S153</v>
          </cell>
        </row>
        <row r="488">
          <cell r="A488" t="str">
            <v>S234</v>
          </cell>
        </row>
        <row r="489">
          <cell r="A489" t="str">
            <v>S150</v>
          </cell>
        </row>
        <row r="490">
          <cell r="A490" t="str">
            <v>S217</v>
          </cell>
        </row>
        <row r="491">
          <cell r="A491" t="str">
            <v>S94</v>
          </cell>
        </row>
        <row r="492">
          <cell r="A492" t="str">
            <v>S37</v>
          </cell>
        </row>
        <row r="493">
          <cell r="A493" t="str">
            <v>S100</v>
          </cell>
        </row>
        <row r="494">
          <cell r="A494" t="str">
            <v>S101</v>
          </cell>
        </row>
        <row r="495">
          <cell r="A495" t="str">
            <v>S135</v>
          </cell>
        </row>
        <row r="496">
          <cell r="A496" t="str">
            <v>S233</v>
          </cell>
        </row>
        <row r="497">
          <cell r="A497" t="str">
            <v>S12</v>
          </cell>
        </row>
        <row r="498">
          <cell r="A498" t="str">
            <v>S13</v>
          </cell>
        </row>
        <row r="499">
          <cell r="A499" t="str">
            <v>S14</v>
          </cell>
        </row>
        <row r="500">
          <cell r="A500" t="str">
            <v>S123</v>
          </cell>
        </row>
        <row r="501">
          <cell r="A501" t="str">
            <v>S15</v>
          </cell>
        </row>
        <row r="502">
          <cell r="A502" t="str">
            <v>S138</v>
          </cell>
        </row>
        <row r="503">
          <cell r="A503" t="str">
            <v>S139</v>
          </cell>
        </row>
        <row r="504">
          <cell r="A504" t="str">
            <v>S140</v>
          </cell>
        </row>
        <row r="505">
          <cell r="A505" t="str">
            <v>S173</v>
          </cell>
        </row>
        <row r="506">
          <cell r="A506" t="str">
            <v>S16</v>
          </cell>
        </row>
        <row r="507">
          <cell r="A507" t="str">
            <v>S17</v>
          </cell>
        </row>
        <row r="508">
          <cell r="A508" t="str">
            <v>S18</v>
          </cell>
        </row>
        <row r="509">
          <cell r="A509" t="str">
            <v>S08</v>
          </cell>
        </row>
        <row r="510">
          <cell r="A510" t="str">
            <v>S19</v>
          </cell>
        </row>
        <row r="511">
          <cell r="A511" t="str">
            <v>S219</v>
          </cell>
        </row>
        <row r="512">
          <cell r="A512" t="str">
            <v>S111</v>
          </cell>
        </row>
        <row r="513">
          <cell r="A513" t="str">
            <v>S165</v>
          </cell>
        </row>
        <row r="514">
          <cell r="A514" t="str">
            <v>S213</v>
          </cell>
        </row>
        <row r="515">
          <cell r="A515" t="str">
            <v>S211</v>
          </cell>
        </row>
        <row r="516">
          <cell r="A516" t="str">
            <v>S212</v>
          </cell>
        </row>
        <row r="517">
          <cell r="A517" t="str">
            <v>S210</v>
          </cell>
        </row>
        <row r="518">
          <cell r="A518" t="str">
            <v>S207</v>
          </cell>
        </row>
        <row r="519">
          <cell r="A519" t="str">
            <v>S208</v>
          </cell>
        </row>
        <row r="520">
          <cell r="A520" t="str">
            <v>S209</v>
          </cell>
        </row>
        <row r="521">
          <cell r="A521" t="str">
            <v>S206</v>
          </cell>
        </row>
        <row r="522">
          <cell r="A522" t="str">
            <v>S203</v>
          </cell>
        </row>
        <row r="523">
          <cell r="A523" t="str">
            <v>S204</v>
          </cell>
        </row>
        <row r="524">
          <cell r="A524" t="str">
            <v>S205</v>
          </cell>
        </row>
        <row r="525">
          <cell r="A525" t="str">
            <v>S202</v>
          </cell>
        </row>
        <row r="526">
          <cell r="A526" t="str">
            <v>S200</v>
          </cell>
        </row>
        <row r="527">
          <cell r="A527" t="str">
            <v>S201</v>
          </cell>
        </row>
        <row r="528">
          <cell r="A528" t="str">
            <v>S156</v>
          </cell>
        </row>
        <row r="529">
          <cell r="A529" t="str">
            <v>S21</v>
          </cell>
        </row>
        <row r="530">
          <cell r="A530" t="str">
            <v>S155</v>
          </cell>
        </row>
        <row r="531">
          <cell r="A531" t="str">
            <v>S124</v>
          </cell>
        </row>
        <row r="532">
          <cell r="A532" t="str">
            <v>S186</v>
          </cell>
        </row>
        <row r="533">
          <cell r="A533" t="str">
            <v>S187</v>
          </cell>
        </row>
        <row r="534">
          <cell r="A534" t="str">
            <v>S106</v>
          </cell>
        </row>
        <row r="535">
          <cell r="A535" t="str">
            <v>S179</v>
          </cell>
        </row>
        <row r="536">
          <cell r="A536" t="str">
            <v>S180</v>
          </cell>
        </row>
        <row r="537">
          <cell r="A537" t="str">
            <v>S22</v>
          </cell>
        </row>
        <row r="538">
          <cell r="A538" t="str">
            <v>S195</v>
          </cell>
        </row>
        <row r="539">
          <cell r="A539" t="str">
            <v>S218</v>
          </cell>
        </row>
        <row r="540">
          <cell r="A540" t="str">
            <v>S23</v>
          </cell>
        </row>
        <row r="541">
          <cell r="A541" t="str">
            <v>S157</v>
          </cell>
        </row>
        <row r="542">
          <cell r="A542" t="str">
            <v>S112</v>
          </cell>
        </row>
        <row r="543">
          <cell r="A543" t="str">
            <v>S24</v>
          </cell>
        </row>
        <row r="544">
          <cell r="A544" t="str">
            <v>S25</v>
          </cell>
        </row>
        <row r="545">
          <cell r="A545" t="str">
            <v>S27</v>
          </cell>
        </row>
        <row r="546">
          <cell r="A546" t="str">
            <v>S118</v>
          </cell>
        </row>
        <row r="547">
          <cell r="A547" t="str">
            <v>S26</v>
          </cell>
        </row>
        <row r="548">
          <cell r="A548" t="str">
            <v>S28</v>
          </cell>
        </row>
        <row r="549">
          <cell r="A549" t="str">
            <v>S142</v>
          </cell>
        </row>
        <row r="550">
          <cell r="A550" t="str">
            <v>S143</v>
          </cell>
        </row>
        <row r="551">
          <cell r="A551" t="str">
            <v>S29</v>
          </cell>
        </row>
        <row r="552">
          <cell r="A552" t="str">
            <v>S144</v>
          </cell>
        </row>
        <row r="553">
          <cell r="A553" t="str">
            <v>S30</v>
          </cell>
        </row>
        <row r="554">
          <cell r="A554" t="str">
            <v>S109</v>
          </cell>
        </row>
        <row r="555">
          <cell r="A555" t="str">
            <v>S220</v>
          </cell>
        </row>
        <row r="556">
          <cell r="A556" t="str">
            <v>S31</v>
          </cell>
        </row>
        <row r="557">
          <cell r="A557" t="str">
            <v>S243</v>
          </cell>
        </row>
        <row r="558">
          <cell r="A558" t="str">
            <v>S32</v>
          </cell>
        </row>
        <row r="559">
          <cell r="A559" t="str">
            <v>S33</v>
          </cell>
        </row>
        <row r="560">
          <cell r="A560" t="str">
            <v>S102</v>
          </cell>
        </row>
        <row r="561">
          <cell r="A561" t="str">
            <v>S110</v>
          </cell>
        </row>
        <row r="562">
          <cell r="A562" t="str">
            <v>S232</v>
          </cell>
        </row>
        <row r="563">
          <cell r="A563" t="str">
            <v>S231</v>
          </cell>
        </row>
        <row r="564">
          <cell r="A564" t="str">
            <v>S34</v>
          </cell>
        </row>
        <row r="565">
          <cell r="A565" t="str">
            <v>S125</v>
          </cell>
        </row>
        <row r="566">
          <cell r="A566" t="str">
            <v>S126</v>
          </cell>
        </row>
        <row r="567">
          <cell r="A567" t="str">
            <v>S65</v>
          </cell>
        </row>
        <row r="568">
          <cell r="A568" t="str">
            <v>S35</v>
          </cell>
        </row>
        <row r="569">
          <cell r="A569" t="str">
            <v>S167</v>
          </cell>
        </row>
        <row r="570">
          <cell r="A570" t="str">
            <v>S36</v>
          </cell>
        </row>
        <row r="571">
          <cell r="A571" t="str">
            <v>S221</v>
          </cell>
        </row>
        <row r="572">
          <cell r="A572" t="str">
            <v>S222</v>
          </cell>
        </row>
        <row r="573">
          <cell r="A573" t="str">
            <v>S222A</v>
          </cell>
        </row>
        <row r="574">
          <cell r="A574" t="str">
            <v>S224</v>
          </cell>
        </row>
        <row r="575">
          <cell r="A575" t="str">
            <v>S105</v>
          </cell>
        </row>
        <row r="576">
          <cell r="A576" t="str">
            <v>S107</v>
          </cell>
        </row>
        <row r="577">
          <cell r="A577" t="str">
            <v>S60</v>
          </cell>
        </row>
        <row r="578">
          <cell r="A578" t="str">
            <v>S225</v>
          </cell>
        </row>
        <row r="579">
          <cell r="A579" t="str">
            <v>S226</v>
          </cell>
        </row>
        <row r="580">
          <cell r="A580" t="str">
            <v>S131</v>
          </cell>
        </row>
        <row r="581">
          <cell r="A581" t="str">
            <v>S134</v>
          </cell>
        </row>
        <row r="582">
          <cell r="A582" t="str">
            <v>S181</v>
          </cell>
        </row>
        <row r="583">
          <cell r="A583" t="str">
            <v>S182</v>
          </cell>
        </row>
        <row r="584">
          <cell r="A584" t="str">
            <v>S172</v>
          </cell>
        </row>
        <row r="585">
          <cell r="A585" t="str">
            <v>S38</v>
          </cell>
        </row>
        <row r="586">
          <cell r="A586" t="str">
            <v>S183</v>
          </cell>
        </row>
        <row r="587">
          <cell r="A587" t="str">
            <v>S39</v>
          </cell>
        </row>
        <row r="588">
          <cell r="A588" t="str">
            <v>S159</v>
          </cell>
        </row>
        <row r="589">
          <cell r="A589" t="str">
            <v>S07</v>
          </cell>
        </row>
        <row r="590">
          <cell r="A590" t="str">
            <v>S40</v>
          </cell>
        </row>
        <row r="591">
          <cell r="A591" t="str">
            <v>S158</v>
          </cell>
        </row>
        <row r="592">
          <cell r="A592" t="str">
            <v>S129</v>
          </cell>
        </row>
        <row r="593">
          <cell r="A593" t="str">
            <v>S166</v>
          </cell>
        </row>
        <row r="594">
          <cell r="A594" t="str">
            <v>S103</v>
          </cell>
        </row>
        <row r="595">
          <cell r="A595" t="str">
            <v>S104</v>
          </cell>
        </row>
        <row r="596">
          <cell r="A596" t="str">
            <v>S160</v>
          </cell>
        </row>
        <row r="597">
          <cell r="A597" t="str">
            <v>S160A</v>
          </cell>
        </row>
        <row r="598">
          <cell r="A598" t="str">
            <v>S46</v>
          </cell>
        </row>
        <row r="599">
          <cell r="A599" t="str">
            <v>S47</v>
          </cell>
        </row>
        <row r="600">
          <cell r="A600" t="str">
            <v>S48</v>
          </cell>
        </row>
        <row r="601">
          <cell r="A601" t="str">
            <v>S48A</v>
          </cell>
        </row>
        <row r="602">
          <cell r="A602" t="str">
            <v>S48B</v>
          </cell>
        </row>
        <row r="603">
          <cell r="A603" t="str">
            <v>S214</v>
          </cell>
        </row>
        <row r="604">
          <cell r="A604" t="str">
            <v>S114</v>
          </cell>
        </row>
        <row r="605">
          <cell r="A605" t="str">
            <v>S41</v>
          </cell>
        </row>
        <row r="606">
          <cell r="A606" t="str">
            <v>S120</v>
          </cell>
        </row>
        <row r="607">
          <cell r="A607" t="str">
            <v>S171</v>
          </cell>
        </row>
        <row r="608">
          <cell r="A608" t="str">
            <v>S09</v>
          </cell>
        </row>
        <row r="609">
          <cell r="A609" t="str">
            <v>S09A</v>
          </cell>
        </row>
        <row r="610">
          <cell r="A610" t="str">
            <v>S09B</v>
          </cell>
        </row>
        <row r="611">
          <cell r="A611" t="str">
            <v>S09C</v>
          </cell>
        </row>
        <row r="612">
          <cell r="A612" t="str">
            <v>S132</v>
          </cell>
        </row>
        <row r="613">
          <cell r="A613" t="str">
            <v>S242</v>
          </cell>
        </row>
        <row r="614">
          <cell r="A614" t="str">
            <v>S241</v>
          </cell>
        </row>
        <row r="615">
          <cell r="A615" t="str">
            <v>S42</v>
          </cell>
        </row>
        <row r="616">
          <cell r="A616" t="str">
            <v>S43</v>
          </cell>
        </row>
        <row r="617">
          <cell r="A617" t="str">
            <v>S44</v>
          </cell>
        </row>
        <row r="618">
          <cell r="A618" t="str">
            <v>S56</v>
          </cell>
        </row>
        <row r="619">
          <cell r="A619" t="str">
            <v>S71</v>
          </cell>
        </row>
        <row r="620">
          <cell r="A620" t="str">
            <v>S71A</v>
          </cell>
        </row>
        <row r="621">
          <cell r="A621" t="str">
            <v>S71B</v>
          </cell>
        </row>
        <row r="622">
          <cell r="A622" t="str">
            <v>S71C</v>
          </cell>
        </row>
        <row r="623">
          <cell r="A623" t="str">
            <v>S72</v>
          </cell>
        </row>
        <row r="624">
          <cell r="A624" t="str">
            <v>S45</v>
          </cell>
        </row>
        <row r="625">
          <cell r="A625" t="str">
            <v>S121</v>
          </cell>
        </row>
        <row r="626">
          <cell r="A626" t="str">
            <v>S228</v>
          </cell>
        </row>
        <row r="627">
          <cell r="A627" t="str">
            <v>S229</v>
          </cell>
        </row>
        <row r="628">
          <cell r="A628" t="str">
            <v>S230</v>
          </cell>
        </row>
        <row r="629">
          <cell r="A629" t="str">
            <v>S20</v>
          </cell>
        </row>
        <row r="630">
          <cell r="A630" t="str">
            <v>S227</v>
          </cell>
        </row>
        <row r="631">
          <cell r="A631" t="str">
            <v>S50</v>
          </cell>
        </row>
        <row r="632">
          <cell r="A632" t="str">
            <v>S162</v>
          </cell>
        </row>
        <row r="633">
          <cell r="A633" t="str">
            <v>S51</v>
          </cell>
        </row>
        <row r="634">
          <cell r="A634" t="str">
            <v>S49</v>
          </cell>
        </row>
        <row r="635">
          <cell r="A635" t="str">
            <v>S52</v>
          </cell>
        </row>
        <row r="636">
          <cell r="A636" t="str">
            <v>S53</v>
          </cell>
        </row>
        <row r="637">
          <cell r="A637" t="str">
            <v>S54</v>
          </cell>
        </row>
        <row r="638">
          <cell r="A638" t="str">
            <v>S154</v>
          </cell>
        </row>
        <row r="639">
          <cell r="A639" t="str">
            <v>S55</v>
          </cell>
        </row>
        <row r="640">
          <cell r="A640" t="str">
            <v>S59</v>
          </cell>
        </row>
        <row r="641">
          <cell r="A641" t="str">
            <v>S58</v>
          </cell>
        </row>
        <row r="642">
          <cell r="A642" t="str">
            <v>S96</v>
          </cell>
        </row>
        <row r="643">
          <cell r="A643" t="str">
            <v>S97</v>
          </cell>
        </row>
        <row r="644">
          <cell r="A644" t="str">
            <v>S57</v>
          </cell>
        </row>
        <row r="645">
          <cell r="A645" t="str">
            <v>S62</v>
          </cell>
        </row>
        <row r="646">
          <cell r="A646" t="str">
            <v>S63</v>
          </cell>
        </row>
        <row r="647">
          <cell r="A647" t="str">
            <v>S61</v>
          </cell>
        </row>
        <row r="648">
          <cell r="A648" t="str">
            <v>S164</v>
          </cell>
        </row>
        <row r="649">
          <cell r="A649" t="str">
            <v>S168</v>
          </cell>
        </row>
        <row r="650">
          <cell r="A650" t="str">
            <v>S199</v>
          </cell>
        </row>
        <row r="651">
          <cell r="A651" t="str">
            <v>S197</v>
          </cell>
        </row>
        <row r="652">
          <cell r="A652" t="str">
            <v>S198</v>
          </cell>
        </row>
        <row r="653">
          <cell r="A653" t="str">
            <v>S75</v>
          </cell>
        </row>
        <row r="654">
          <cell r="A654" t="str">
            <v>S141</v>
          </cell>
        </row>
        <row r="655">
          <cell r="A655" t="str">
            <v>S161</v>
          </cell>
        </row>
        <row r="656">
          <cell r="A656" t="str">
            <v>S66</v>
          </cell>
        </row>
        <row r="657">
          <cell r="A657" t="str">
            <v>S67</v>
          </cell>
        </row>
        <row r="658">
          <cell r="A658" t="str">
            <v>S68</v>
          </cell>
        </row>
        <row r="659">
          <cell r="A659" t="str">
            <v>S69</v>
          </cell>
        </row>
        <row r="660">
          <cell r="A660" t="str">
            <v>S215</v>
          </cell>
        </row>
        <row r="661">
          <cell r="A661" t="str">
            <v>S240</v>
          </cell>
        </row>
        <row r="662">
          <cell r="A662" t="str">
            <v>S127</v>
          </cell>
        </row>
        <row r="663">
          <cell r="A663" t="str">
            <v>S128</v>
          </cell>
        </row>
        <row r="664">
          <cell r="A664" t="str">
            <v>S64</v>
          </cell>
        </row>
        <row r="665">
          <cell r="A665" t="str">
            <v>S64A</v>
          </cell>
        </row>
        <row r="666">
          <cell r="A666" t="str">
            <v>S64B</v>
          </cell>
        </row>
        <row r="667">
          <cell r="A667" t="str">
            <v>S64C</v>
          </cell>
        </row>
        <row r="668">
          <cell r="A668" t="str">
            <v>S64D</v>
          </cell>
        </row>
        <row r="669">
          <cell r="A669" t="str">
            <v>S64E</v>
          </cell>
        </row>
        <row r="670">
          <cell r="A670" t="str">
            <v>S64F</v>
          </cell>
        </row>
        <row r="671">
          <cell r="A671" t="str">
            <v>S64G</v>
          </cell>
        </row>
        <row r="672">
          <cell r="A672" t="str">
            <v>S70</v>
          </cell>
        </row>
        <row r="673">
          <cell r="A673" t="str">
            <v>S73</v>
          </cell>
        </row>
        <row r="674">
          <cell r="A674" t="str">
            <v>S74</v>
          </cell>
        </row>
        <row r="675">
          <cell r="A675" t="str">
            <v>S95</v>
          </cell>
        </row>
        <row r="676">
          <cell r="A676" t="str">
            <v>S95A</v>
          </cell>
        </row>
        <row r="677">
          <cell r="A677" t="str">
            <v>S184</v>
          </cell>
        </row>
        <row r="678">
          <cell r="A678" t="str">
            <v>S185</v>
          </cell>
        </row>
        <row r="679">
          <cell r="A679" t="str">
            <v>S238</v>
          </cell>
        </row>
        <row r="680">
          <cell r="A680" t="str">
            <v>S77</v>
          </cell>
        </row>
        <row r="681">
          <cell r="A681" t="str">
            <v>S119</v>
          </cell>
        </row>
        <row r="682">
          <cell r="A682" t="str">
            <v>S76</v>
          </cell>
        </row>
        <row r="683">
          <cell r="A683" t="str">
            <v>S80</v>
          </cell>
        </row>
        <row r="684">
          <cell r="A684" t="str">
            <v>S78</v>
          </cell>
        </row>
        <row r="685">
          <cell r="A685" t="str">
            <v>S147</v>
          </cell>
        </row>
        <row r="686">
          <cell r="A686" t="str">
            <v>S79</v>
          </cell>
        </row>
        <row r="687">
          <cell r="A687" t="str">
            <v>S148</v>
          </cell>
        </row>
        <row r="688">
          <cell r="A688" t="str">
            <v>S194</v>
          </cell>
        </row>
        <row r="689">
          <cell r="A689" t="str">
            <v>S216</v>
          </cell>
        </row>
        <row r="690">
          <cell r="A690" t="str">
            <v>S236</v>
          </cell>
        </row>
        <row r="691">
          <cell r="A691" t="str">
            <v>S81</v>
          </cell>
        </row>
        <row r="692">
          <cell r="A692" t="str">
            <v>S82</v>
          </cell>
        </row>
        <row r="693">
          <cell r="A693" t="str">
            <v>S190</v>
          </cell>
        </row>
        <row r="694">
          <cell r="A694" t="str">
            <v>S191</v>
          </cell>
        </row>
        <row r="695">
          <cell r="A695" t="str">
            <v>S237</v>
          </cell>
        </row>
        <row r="696">
          <cell r="A696" t="str">
            <v>S192</v>
          </cell>
        </row>
        <row r="697">
          <cell r="A697" t="str">
            <v>S189</v>
          </cell>
        </row>
        <row r="698">
          <cell r="A698" t="str">
            <v>S223</v>
          </cell>
        </row>
        <row r="699">
          <cell r="A699" t="str">
            <v>S83</v>
          </cell>
        </row>
        <row r="700">
          <cell r="A700" t="str">
            <v>S176</v>
          </cell>
        </row>
        <row r="701">
          <cell r="A701" t="str">
            <v>S175</v>
          </cell>
        </row>
        <row r="702">
          <cell r="A702" t="str">
            <v>S174</v>
          </cell>
        </row>
        <row r="703">
          <cell r="A703" t="str">
            <v>S193</v>
          </cell>
        </row>
        <row r="704">
          <cell r="A704" t="str">
            <v>S84</v>
          </cell>
        </row>
        <row r="705">
          <cell r="A705" t="str">
            <v>S85</v>
          </cell>
        </row>
        <row r="706">
          <cell r="A706" t="str">
            <v>S86</v>
          </cell>
        </row>
        <row r="707">
          <cell r="A707" t="str">
            <v>S137</v>
          </cell>
        </row>
        <row r="708">
          <cell r="A708" t="str">
            <v>S244</v>
          </cell>
        </row>
        <row r="709">
          <cell r="A709" t="str">
            <v>S245</v>
          </cell>
        </row>
        <row r="710">
          <cell r="A710" t="str">
            <v>S246</v>
          </cell>
        </row>
        <row r="711">
          <cell r="A711" t="str">
            <v>S247</v>
          </cell>
        </row>
        <row r="712">
          <cell r="A712" t="str">
            <v>S248</v>
          </cell>
        </row>
        <row r="713">
          <cell r="A713" t="str">
            <v>T</v>
          </cell>
        </row>
        <row r="714">
          <cell r="A714" t="str">
            <v>T13</v>
          </cell>
        </row>
        <row r="715">
          <cell r="A715" t="str">
            <v>T14</v>
          </cell>
        </row>
        <row r="716">
          <cell r="A716" t="str">
            <v>T15</v>
          </cell>
        </row>
        <row r="717">
          <cell r="A717" t="str">
            <v>T02</v>
          </cell>
        </row>
        <row r="718">
          <cell r="A718" t="str">
            <v>T03</v>
          </cell>
        </row>
        <row r="719">
          <cell r="A719" t="str">
            <v>T12</v>
          </cell>
        </row>
        <row r="720">
          <cell r="A720" t="str">
            <v>T01</v>
          </cell>
        </row>
        <row r="721">
          <cell r="A721" t="str">
            <v>T05</v>
          </cell>
        </row>
        <row r="722">
          <cell r="A722" t="str">
            <v>T09</v>
          </cell>
        </row>
        <row r="723">
          <cell r="A723" t="str">
            <v>T10</v>
          </cell>
        </row>
        <row r="724">
          <cell r="A724" t="str">
            <v>T11</v>
          </cell>
        </row>
        <row r="725">
          <cell r="A725" t="str">
            <v>T06</v>
          </cell>
        </row>
        <row r="726">
          <cell r="A726" t="str">
            <v>T08</v>
          </cell>
        </row>
        <row r="727">
          <cell r="A727" t="str">
            <v>T16</v>
          </cell>
        </row>
        <row r="728">
          <cell r="A728" t="str">
            <v>T07</v>
          </cell>
        </row>
        <row r="729">
          <cell r="A729" t="str">
            <v>T04</v>
          </cell>
        </row>
        <row r="730">
          <cell r="A730" t="str">
            <v>T17</v>
          </cell>
        </row>
        <row r="731">
          <cell r="A731" t="str">
            <v>T18</v>
          </cell>
        </row>
        <row r="732">
          <cell r="A732" t="str">
            <v>T19</v>
          </cell>
        </row>
        <row r="733">
          <cell r="A733" t="str">
            <v>T20</v>
          </cell>
        </row>
        <row r="734">
          <cell r="A734" t="str">
            <v>T21</v>
          </cell>
        </row>
        <row r="735">
          <cell r="A735" t="str">
            <v>W</v>
          </cell>
        </row>
        <row r="736">
          <cell r="A736" t="str">
            <v>W13</v>
          </cell>
        </row>
        <row r="737">
          <cell r="A737" t="str">
            <v>W21</v>
          </cell>
        </row>
        <row r="738">
          <cell r="A738" t="str">
            <v>W22</v>
          </cell>
        </row>
        <row r="739">
          <cell r="A739" t="str">
            <v>W01</v>
          </cell>
        </row>
        <row r="740">
          <cell r="A740" t="str">
            <v>W02</v>
          </cell>
        </row>
        <row r="741">
          <cell r="A741" t="str">
            <v>W04</v>
          </cell>
        </row>
        <row r="742">
          <cell r="A742" t="str">
            <v>W34</v>
          </cell>
        </row>
        <row r="743">
          <cell r="A743" t="str">
            <v>W33</v>
          </cell>
        </row>
        <row r="744">
          <cell r="A744" t="str">
            <v>W32</v>
          </cell>
        </row>
        <row r="745">
          <cell r="A745" t="str">
            <v>W31</v>
          </cell>
        </row>
        <row r="746">
          <cell r="A746" t="str">
            <v>W36</v>
          </cell>
        </row>
        <row r="747">
          <cell r="A747" t="str">
            <v>W35</v>
          </cell>
        </row>
        <row r="748">
          <cell r="A748" t="str">
            <v>W20</v>
          </cell>
        </row>
        <row r="749">
          <cell r="A749" t="str">
            <v>W05</v>
          </cell>
        </row>
        <row r="750">
          <cell r="A750" t="str">
            <v>W25</v>
          </cell>
        </row>
        <row r="751">
          <cell r="A751" t="str">
            <v>W23</v>
          </cell>
        </row>
        <row r="752">
          <cell r="A752" t="str">
            <v>W26</v>
          </cell>
        </row>
        <row r="753">
          <cell r="A753" t="str">
            <v>W24</v>
          </cell>
        </row>
        <row r="754">
          <cell r="A754" t="str">
            <v>W29</v>
          </cell>
        </row>
        <row r="755">
          <cell r="A755" t="str">
            <v>W27</v>
          </cell>
        </row>
        <row r="756">
          <cell r="A756" t="str">
            <v>W30</v>
          </cell>
        </row>
        <row r="757">
          <cell r="A757" t="str">
            <v>W28</v>
          </cell>
        </row>
        <row r="758">
          <cell r="A758" t="str">
            <v>W12</v>
          </cell>
        </row>
        <row r="759">
          <cell r="A759" t="str">
            <v>W06</v>
          </cell>
        </row>
        <row r="760">
          <cell r="A760" t="str">
            <v>W09</v>
          </cell>
        </row>
        <row r="761">
          <cell r="A761" t="str">
            <v>W17</v>
          </cell>
        </row>
        <row r="762">
          <cell r="A762" t="str">
            <v>W16</v>
          </cell>
        </row>
        <row r="763">
          <cell r="A763" t="str">
            <v>W18</v>
          </cell>
        </row>
        <row r="764">
          <cell r="A764" t="str">
            <v>W19</v>
          </cell>
        </row>
        <row r="765">
          <cell r="A765" t="str">
            <v>W37</v>
          </cell>
        </row>
        <row r="766">
          <cell r="A766" t="str">
            <v>W38</v>
          </cell>
        </row>
        <row r="767">
          <cell r="A767" t="str">
            <v>W39</v>
          </cell>
        </row>
        <row r="768">
          <cell r="A768" t="str">
            <v>W40</v>
          </cell>
        </row>
        <row r="769">
          <cell r="A769" t="str">
            <v>W41</v>
          </cell>
        </row>
        <row r="770">
          <cell r="A770" t="str">
            <v>X</v>
          </cell>
        </row>
        <row r="771">
          <cell r="A771" t="str">
            <v>X17</v>
          </cell>
        </row>
        <row r="772">
          <cell r="A772" t="str">
            <v>X01</v>
          </cell>
        </row>
        <row r="773">
          <cell r="A773" t="str">
            <v>X04</v>
          </cell>
        </row>
        <row r="774">
          <cell r="A774" t="str">
            <v>X03</v>
          </cell>
        </row>
        <row r="775">
          <cell r="A775" t="str">
            <v>X02</v>
          </cell>
        </row>
        <row r="776">
          <cell r="A776" t="str">
            <v>X05</v>
          </cell>
        </row>
        <row r="777">
          <cell r="A777" t="str">
            <v>X06</v>
          </cell>
        </row>
        <row r="778">
          <cell r="A778" t="str">
            <v>X15</v>
          </cell>
        </row>
        <row r="779">
          <cell r="A779" t="str">
            <v>X12</v>
          </cell>
        </row>
        <row r="780">
          <cell r="A780" t="str">
            <v>X11</v>
          </cell>
        </row>
        <row r="781">
          <cell r="A781" t="str">
            <v>X22</v>
          </cell>
        </row>
        <row r="782">
          <cell r="A782" t="str">
            <v>X07</v>
          </cell>
        </row>
        <row r="783">
          <cell r="A783" t="str">
            <v>X23</v>
          </cell>
        </row>
        <row r="784">
          <cell r="A784" t="str">
            <v>X24</v>
          </cell>
        </row>
        <row r="785">
          <cell r="A785" t="str">
            <v>X25</v>
          </cell>
        </row>
        <row r="786">
          <cell r="A786" t="str">
            <v>X14</v>
          </cell>
        </row>
        <row r="787">
          <cell r="A787" t="str">
            <v>X08</v>
          </cell>
        </row>
        <row r="788">
          <cell r="A788" t="str">
            <v>X09</v>
          </cell>
        </row>
        <row r="789">
          <cell r="A789" t="str">
            <v>X16</v>
          </cell>
        </row>
        <row r="790">
          <cell r="A790" t="str">
            <v>X21</v>
          </cell>
        </row>
        <row r="791">
          <cell r="A791" t="str">
            <v>X20</v>
          </cell>
        </row>
        <row r="792">
          <cell r="A792" t="str">
            <v>X10</v>
          </cell>
        </row>
        <row r="793">
          <cell r="A793" t="str">
            <v>X18</v>
          </cell>
        </row>
        <row r="794">
          <cell r="A794" t="str">
            <v>X19</v>
          </cell>
        </row>
        <row r="795">
          <cell r="A795" t="str">
            <v>X13</v>
          </cell>
        </row>
        <row r="796">
          <cell r="A796" t="str">
            <v>X27</v>
          </cell>
        </row>
        <row r="797">
          <cell r="A797" t="str">
            <v>X28</v>
          </cell>
        </row>
        <row r="798">
          <cell r="A798" t="str">
            <v>X29</v>
          </cell>
        </row>
        <row r="802">
          <cell r="A802" t="str">
            <v>Y</v>
          </cell>
        </row>
        <row r="803">
          <cell r="A803" t="str">
            <v>Y19</v>
          </cell>
        </row>
        <row r="804">
          <cell r="A804" t="str">
            <v>Y18</v>
          </cell>
        </row>
        <row r="805">
          <cell r="A805" t="str">
            <v>Y01</v>
          </cell>
        </row>
        <row r="806">
          <cell r="A806" t="str">
            <v>Y02</v>
          </cell>
        </row>
        <row r="807">
          <cell r="A807" t="str">
            <v>Y04</v>
          </cell>
        </row>
        <row r="808">
          <cell r="A808" t="str">
            <v>Y05</v>
          </cell>
        </row>
        <row r="809">
          <cell r="A809" t="str">
            <v>Y37</v>
          </cell>
        </row>
        <row r="810">
          <cell r="A810" t="str">
            <v>Y37A</v>
          </cell>
        </row>
        <row r="811">
          <cell r="A811" t="str">
            <v>Y37B</v>
          </cell>
        </row>
        <row r="812">
          <cell r="A812" t="str">
            <v>Y37C</v>
          </cell>
        </row>
        <row r="813">
          <cell r="A813" t="str">
            <v>Y15</v>
          </cell>
        </row>
        <row r="814">
          <cell r="A814" t="str">
            <v>Y06</v>
          </cell>
        </row>
        <row r="815">
          <cell r="A815" t="str">
            <v>Y07</v>
          </cell>
        </row>
        <row r="816">
          <cell r="A816" t="str">
            <v>Y10</v>
          </cell>
        </row>
        <row r="817">
          <cell r="A817" t="str">
            <v>Y08</v>
          </cell>
        </row>
        <row r="818">
          <cell r="A818" t="str">
            <v>Y14</v>
          </cell>
        </row>
        <row r="819">
          <cell r="A819" t="str">
            <v>Y35</v>
          </cell>
        </row>
        <row r="820">
          <cell r="A820" t="str">
            <v>Y36</v>
          </cell>
        </row>
        <row r="821">
          <cell r="A821" t="str">
            <v>Y03</v>
          </cell>
        </row>
        <row r="822">
          <cell r="A822" t="str">
            <v>Y03A</v>
          </cell>
        </row>
        <row r="823">
          <cell r="A823" t="str">
            <v>Y17</v>
          </cell>
        </row>
        <row r="824">
          <cell r="A824" t="str">
            <v>Y17B</v>
          </cell>
        </row>
        <row r="825">
          <cell r="A825" t="str">
            <v>Y17C</v>
          </cell>
        </row>
        <row r="826">
          <cell r="A826" t="str">
            <v>Y16</v>
          </cell>
        </row>
        <row r="827">
          <cell r="A827" t="str">
            <v>Y11</v>
          </cell>
        </row>
        <row r="828">
          <cell r="A828" t="str">
            <v>Y39</v>
          </cell>
        </row>
        <row r="829">
          <cell r="A829" t="str">
            <v>Y38</v>
          </cell>
        </row>
        <row r="830">
          <cell r="A830" t="str">
            <v>Y41</v>
          </cell>
        </row>
        <row r="831">
          <cell r="A831" t="str">
            <v>Y09</v>
          </cell>
        </row>
        <row r="832">
          <cell r="A832" t="str">
            <v>Y40</v>
          </cell>
        </row>
        <row r="833">
          <cell r="A833" t="str">
            <v>Y30</v>
          </cell>
        </row>
        <row r="834">
          <cell r="A834" t="str">
            <v>Y28</v>
          </cell>
        </row>
        <row r="835">
          <cell r="A835" t="str">
            <v>Y26</v>
          </cell>
        </row>
        <row r="836">
          <cell r="A836" t="str">
            <v>Y29</v>
          </cell>
        </row>
        <row r="837">
          <cell r="A837" t="str">
            <v>Y27</v>
          </cell>
        </row>
        <row r="839">
          <cell r="A839" t="str">
            <v>Y21</v>
          </cell>
        </row>
        <row r="840">
          <cell r="A840" t="str">
            <v>Y12</v>
          </cell>
        </row>
        <row r="841">
          <cell r="A841" t="str">
            <v>Y25</v>
          </cell>
        </row>
        <row r="842">
          <cell r="A842" t="str">
            <v>Y23</v>
          </cell>
        </row>
        <row r="843">
          <cell r="A843" t="str">
            <v>Y20</v>
          </cell>
        </row>
        <row r="844">
          <cell r="A844" t="str">
            <v>Y13</v>
          </cell>
        </row>
        <row r="845">
          <cell r="A845" t="str">
            <v>Y24</v>
          </cell>
        </row>
        <row r="846">
          <cell r="A846" t="str">
            <v>Y22</v>
          </cell>
        </row>
        <row r="847">
          <cell r="A847" t="str">
            <v>Y34</v>
          </cell>
        </row>
        <row r="848">
          <cell r="A848" t="str">
            <v>Y33</v>
          </cell>
        </row>
        <row r="849">
          <cell r="A849" t="str">
            <v>Y31</v>
          </cell>
        </row>
        <row r="850">
          <cell r="A850" t="str">
            <v>Y32</v>
          </cell>
        </row>
        <row r="851">
          <cell r="A851" t="str">
            <v>Y42</v>
          </cell>
        </row>
        <row r="852">
          <cell r="A852" t="str">
            <v>Y43</v>
          </cell>
        </row>
        <row r="853">
          <cell r="A853" t="str">
            <v>Y44</v>
          </cell>
        </row>
        <row r="854">
          <cell r="A854" t="str">
            <v>Y45</v>
          </cell>
        </row>
        <row r="855">
          <cell r="A855" t="str">
            <v>Y46</v>
          </cell>
        </row>
        <row r="856">
          <cell r="A856" t="str">
            <v>Z</v>
          </cell>
        </row>
        <row r="857">
          <cell r="A857" t="str">
            <v>Z02</v>
          </cell>
        </row>
        <row r="858">
          <cell r="A858" t="str">
            <v>Z03</v>
          </cell>
        </row>
        <row r="859">
          <cell r="A859" t="str">
            <v>Z06</v>
          </cell>
        </row>
        <row r="860">
          <cell r="A860" t="str">
            <v>Z05</v>
          </cell>
        </row>
        <row r="861">
          <cell r="A861" t="str">
            <v>Z04</v>
          </cell>
        </row>
        <row r="862">
          <cell r="A862" t="str">
            <v>Z01</v>
          </cell>
        </row>
        <row r="863">
          <cell r="A863" t="str">
            <v>Z07</v>
          </cell>
        </row>
        <row r="864">
          <cell r="A864" t="str">
            <v>Z08</v>
          </cell>
        </row>
        <row r="865">
          <cell r="A865" t="str">
            <v>Z09</v>
          </cell>
        </row>
        <row r="866">
          <cell r="A866" t="str">
            <v>Z10</v>
          </cell>
        </row>
        <row r="867">
          <cell r="A867" t="str">
            <v>Z11</v>
          </cell>
        </row>
        <row r="868">
          <cell r="A868" t="str">
            <v>AA</v>
          </cell>
        </row>
        <row r="869">
          <cell r="A869" t="str">
            <v>AA01</v>
          </cell>
        </row>
        <row r="870">
          <cell r="A870" t="str">
            <v>AA27</v>
          </cell>
        </row>
        <row r="871">
          <cell r="A871" t="str">
            <v>AA03</v>
          </cell>
        </row>
        <row r="872">
          <cell r="A872" t="str">
            <v>AA12</v>
          </cell>
        </row>
        <row r="873">
          <cell r="A873" t="str">
            <v>AA04</v>
          </cell>
        </row>
        <row r="874">
          <cell r="A874" t="str">
            <v>AA31</v>
          </cell>
        </row>
        <row r="875">
          <cell r="A875" t="str">
            <v>AA13</v>
          </cell>
        </row>
        <row r="876">
          <cell r="A876" t="str">
            <v>AA14</v>
          </cell>
        </row>
        <row r="877">
          <cell r="A877" t="str">
            <v>AA22</v>
          </cell>
        </row>
        <row r="878">
          <cell r="A878" t="str">
            <v>AA23</v>
          </cell>
        </row>
        <row r="879">
          <cell r="A879" t="str">
            <v>AA32</v>
          </cell>
        </row>
        <row r="880">
          <cell r="A880" t="str">
            <v>AA33</v>
          </cell>
        </row>
        <row r="881">
          <cell r="A881" t="str">
            <v>AA11</v>
          </cell>
        </row>
        <row r="882">
          <cell r="A882" t="str">
            <v>AA08</v>
          </cell>
        </row>
        <row r="883">
          <cell r="A883" t="str">
            <v>AA20</v>
          </cell>
        </row>
        <row r="884">
          <cell r="A884" t="str">
            <v>AA15</v>
          </cell>
        </row>
        <row r="885">
          <cell r="A885" t="str">
            <v>AA24</v>
          </cell>
        </row>
        <row r="886">
          <cell r="A886" t="str">
            <v>AA29</v>
          </cell>
        </row>
        <row r="887">
          <cell r="A887" t="str">
            <v>AA30</v>
          </cell>
        </row>
        <row r="888">
          <cell r="A888" t="str">
            <v>AA17</v>
          </cell>
        </row>
        <row r="889">
          <cell r="A889" t="str">
            <v>AA21</v>
          </cell>
        </row>
        <row r="890">
          <cell r="A890" t="str">
            <v>AA18</v>
          </cell>
        </row>
        <row r="891">
          <cell r="A891" t="str">
            <v>AA19</v>
          </cell>
        </row>
        <row r="892">
          <cell r="A892" t="str">
            <v>AA02</v>
          </cell>
        </row>
        <row r="893">
          <cell r="A893" t="str">
            <v>AA10</v>
          </cell>
        </row>
        <row r="894">
          <cell r="A894" t="str">
            <v>AA16</v>
          </cell>
        </row>
        <row r="895">
          <cell r="A895" t="str">
            <v>AA06</v>
          </cell>
        </row>
        <row r="896">
          <cell r="A896" t="str">
            <v>AA25</v>
          </cell>
        </row>
        <row r="897">
          <cell r="A897" t="str">
            <v>AA07</v>
          </cell>
        </row>
        <row r="898">
          <cell r="A898" t="str">
            <v>AA09</v>
          </cell>
        </row>
        <row r="899">
          <cell r="A899" t="str">
            <v>AA28</v>
          </cell>
        </row>
        <row r="900">
          <cell r="A900" t="str">
            <v>AA05</v>
          </cell>
        </row>
        <row r="901">
          <cell r="A901" t="str">
            <v>AA26</v>
          </cell>
        </row>
        <row r="902">
          <cell r="A902" t="str">
            <v>RR27</v>
          </cell>
        </row>
        <row r="903">
          <cell r="A903" t="str">
            <v>AA34</v>
          </cell>
        </row>
        <row r="904">
          <cell r="A904" t="str">
            <v>AA35</v>
          </cell>
        </row>
        <row r="905">
          <cell r="A905" t="str">
            <v>AA36</v>
          </cell>
        </row>
        <row r="906">
          <cell r="A906" t="str">
            <v>AA37</v>
          </cell>
        </row>
        <row r="907">
          <cell r="A907" t="str">
            <v>BB</v>
          </cell>
        </row>
        <row r="908">
          <cell r="A908" t="str">
            <v>BB01</v>
          </cell>
        </row>
        <row r="909">
          <cell r="A909" t="str">
            <v>BB03</v>
          </cell>
        </row>
        <row r="910">
          <cell r="A910" t="str">
            <v>BB04</v>
          </cell>
        </row>
        <row r="911">
          <cell r="A911" t="str">
            <v>BB05</v>
          </cell>
        </row>
        <row r="912">
          <cell r="A912" t="str">
            <v>BB669</v>
          </cell>
        </row>
        <row r="913">
          <cell r="A913" t="str">
            <v>BB08</v>
          </cell>
        </row>
        <row r="914">
          <cell r="A914" t="str">
            <v>BB667</v>
          </cell>
        </row>
        <row r="915">
          <cell r="A915" t="str">
            <v>BB11</v>
          </cell>
        </row>
        <row r="916">
          <cell r="A916" t="str">
            <v>BB770</v>
          </cell>
        </row>
        <row r="917">
          <cell r="A917" t="str">
            <v>BB17</v>
          </cell>
        </row>
        <row r="918">
          <cell r="A918" t="str">
            <v>BB675</v>
          </cell>
        </row>
        <row r="919">
          <cell r="A919" t="str">
            <v>BB671</v>
          </cell>
        </row>
        <row r="920">
          <cell r="A920" t="str">
            <v>BB677</v>
          </cell>
        </row>
        <row r="921">
          <cell r="A921" t="str">
            <v>BB679</v>
          </cell>
        </row>
        <row r="922">
          <cell r="A922" t="str">
            <v>BB681</v>
          </cell>
        </row>
        <row r="923">
          <cell r="A923" t="str">
            <v>BB673</v>
          </cell>
        </row>
        <row r="924">
          <cell r="A924" t="str">
            <v>BB687</v>
          </cell>
        </row>
        <row r="925">
          <cell r="A925" t="str">
            <v>BB683</v>
          </cell>
        </row>
        <row r="926">
          <cell r="A926" t="str">
            <v>BB689</v>
          </cell>
        </row>
        <row r="927">
          <cell r="A927" t="str">
            <v>BB691</v>
          </cell>
        </row>
        <row r="928">
          <cell r="A928" t="str">
            <v>BB693</v>
          </cell>
        </row>
        <row r="929">
          <cell r="A929" t="str">
            <v>BB685</v>
          </cell>
        </row>
        <row r="930">
          <cell r="A930" t="str">
            <v>BB695</v>
          </cell>
        </row>
        <row r="931">
          <cell r="A931" t="str">
            <v>BB674</v>
          </cell>
        </row>
        <row r="932">
          <cell r="A932" t="str">
            <v>BB670</v>
          </cell>
        </row>
        <row r="933">
          <cell r="A933" t="str">
            <v>BB676</v>
          </cell>
        </row>
        <row r="934">
          <cell r="A934" t="str">
            <v>BB678</v>
          </cell>
        </row>
        <row r="935">
          <cell r="A935" t="str">
            <v>BB680</v>
          </cell>
        </row>
        <row r="936">
          <cell r="A936" t="str">
            <v>BB672</v>
          </cell>
        </row>
        <row r="937">
          <cell r="A937" t="str">
            <v>BB686</v>
          </cell>
        </row>
        <row r="938">
          <cell r="A938" t="str">
            <v>BB682</v>
          </cell>
        </row>
        <row r="939">
          <cell r="A939" t="str">
            <v>BB688</v>
          </cell>
        </row>
        <row r="940">
          <cell r="A940" t="str">
            <v>BB690</v>
          </cell>
        </row>
        <row r="941">
          <cell r="A941" t="str">
            <v>BB692</v>
          </cell>
        </row>
        <row r="942">
          <cell r="A942" t="str">
            <v>BB684</v>
          </cell>
        </row>
        <row r="943">
          <cell r="A943" t="str">
            <v>BB694</v>
          </cell>
        </row>
        <row r="944">
          <cell r="A944" t="str">
            <v>BB29</v>
          </cell>
        </row>
        <row r="945">
          <cell r="A945" t="str">
            <v>BB31</v>
          </cell>
        </row>
        <row r="946">
          <cell r="A946" t="str">
            <v>BB32</v>
          </cell>
        </row>
        <row r="947">
          <cell r="A947" t="str">
            <v>BB43</v>
          </cell>
        </row>
        <row r="948">
          <cell r="A948" t="str">
            <v>BB47</v>
          </cell>
        </row>
        <row r="949">
          <cell r="A949" t="str">
            <v>BB48</v>
          </cell>
        </row>
        <row r="950">
          <cell r="A950" t="str">
            <v>BB664</v>
          </cell>
        </row>
        <row r="951">
          <cell r="A951" t="str">
            <v>BB51</v>
          </cell>
        </row>
        <row r="952">
          <cell r="A952" t="str">
            <v>BB52</v>
          </cell>
        </row>
        <row r="953">
          <cell r="A953" t="str">
            <v>BB813</v>
          </cell>
        </row>
        <row r="954">
          <cell r="A954" t="str">
            <v>BB811</v>
          </cell>
        </row>
        <row r="955">
          <cell r="A955" t="str">
            <v>BB62</v>
          </cell>
        </row>
        <row r="956">
          <cell r="A956" t="str">
            <v>BB64</v>
          </cell>
        </row>
        <row r="957">
          <cell r="A957" t="str">
            <v>BB810</v>
          </cell>
        </row>
        <row r="958">
          <cell r="A958" t="str">
            <v>BB808</v>
          </cell>
        </row>
        <row r="959">
          <cell r="A959" t="str">
            <v>BB809</v>
          </cell>
        </row>
        <row r="960">
          <cell r="A960" t="str">
            <v>BB806</v>
          </cell>
        </row>
        <row r="961">
          <cell r="A961" t="str">
            <v>BB807</v>
          </cell>
        </row>
        <row r="962">
          <cell r="A962" t="str">
            <v>BB70</v>
          </cell>
        </row>
        <row r="963">
          <cell r="A963" t="str">
            <v>BB696</v>
          </cell>
        </row>
        <row r="964">
          <cell r="A964" t="str">
            <v>BB697</v>
          </cell>
        </row>
        <row r="965">
          <cell r="A965" t="str">
            <v>BB698</v>
          </cell>
        </row>
        <row r="966">
          <cell r="A966" t="str">
            <v>BB699</v>
          </cell>
        </row>
        <row r="967">
          <cell r="A967" t="str">
            <v>BB700</v>
          </cell>
        </row>
        <row r="968">
          <cell r="A968" t="str">
            <v>BB701</v>
          </cell>
        </row>
        <row r="969">
          <cell r="A969" t="str">
            <v>BB74</v>
          </cell>
        </row>
        <row r="970">
          <cell r="A970" t="str">
            <v>BB75</v>
          </cell>
        </row>
        <row r="971">
          <cell r="A971" t="str">
            <v>BB88</v>
          </cell>
        </row>
        <row r="972">
          <cell r="A972" t="str">
            <v>BB656</v>
          </cell>
        </row>
        <row r="973">
          <cell r="A973" t="str">
            <v>BB92</v>
          </cell>
        </row>
        <row r="974">
          <cell r="A974" t="str">
            <v>BB94</v>
          </cell>
        </row>
        <row r="975">
          <cell r="A975" t="str">
            <v>BB97</v>
          </cell>
        </row>
        <row r="976">
          <cell r="A976" t="str">
            <v>BB832</v>
          </cell>
        </row>
        <row r="977">
          <cell r="A977" t="str">
            <v>BB833</v>
          </cell>
        </row>
        <row r="978">
          <cell r="A978" t="str">
            <v>BB831</v>
          </cell>
        </row>
        <row r="979">
          <cell r="A979" t="str">
            <v>BB819</v>
          </cell>
        </row>
        <row r="980">
          <cell r="A980" t="str">
            <v>BB114</v>
          </cell>
        </row>
        <row r="981">
          <cell r="A981" t="str">
            <v>BB117</v>
          </cell>
        </row>
        <row r="982">
          <cell r="A982" t="str">
            <v>BB126</v>
          </cell>
        </row>
        <row r="983">
          <cell r="A983" t="str">
            <v>BB126A</v>
          </cell>
        </row>
        <row r="984">
          <cell r="A984" t="str">
            <v>BB128</v>
          </cell>
        </row>
        <row r="985">
          <cell r="A985" t="str">
            <v>BB157</v>
          </cell>
        </row>
        <row r="986">
          <cell r="A986" t="str">
            <v>BB158</v>
          </cell>
        </row>
        <row r="987">
          <cell r="A987" t="str">
            <v>BB159</v>
          </cell>
        </row>
        <row r="988">
          <cell r="A988" t="str">
            <v>BB160</v>
          </cell>
        </row>
        <row r="989">
          <cell r="A989" t="str">
            <v>BB161</v>
          </cell>
        </row>
        <row r="990">
          <cell r="A990" t="str">
            <v>BB162</v>
          </cell>
        </row>
        <row r="991">
          <cell r="A991" t="str">
            <v>BB163</v>
          </cell>
        </row>
        <row r="992">
          <cell r="A992" t="str">
            <v>BB164</v>
          </cell>
        </row>
        <row r="993">
          <cell r="A993" t="str">
            <v>BB169</v>
          </cell>
        </row>
        <row r="994">
          <cell r="A994" t="str">
            <v>BB170</v>
          </cell>
        </row>
        <row r="995">
          <cell r="A995" t="str">
            <v>BB178</v>
          </cell>
        </row>
        <row r="996">
          <cell r="A996" t="str">
            <v>BB179</v>
          </cell>
        </row>
        <row r="997">
          <cell r="A997" t="str">
            <v>BB182</v>
          </cell>
        </row>
        <row r="998">
          <cell r="A998" t="str">
            <v>BB183</v>
          </cell>
        </row>
        <row r="999">
          <cell r="A999" t="str">
            <v>BB186</v>
          </cell>
        </row>
        <row r="1000">
          <cell r="A1000" t="str">
            <v>BB187</v>
          </cell>
        </row>
        <row r="1001">
          <cell r="A1001" t="str">
            <v>BB188</v>
          </cell>
        </row>
        <row r="1002">
          <cell r="A1002" t="str">
            <v>BB190</v>
          </cell>
        </row>
        <row r="1003">
          <cell r="A1003" t="str">
            <v>BB191</v>
          </cell>
        </row>
        <row r="1004">
          <cell r="A1004" t="str">
            <v>BB198</v>
          </cell>
        </row>
        <row r="1005">
          <cell r="A1005" t="str">
            <v>BB651</v>
          </cell>
        </row>
        <row r="1006">
          <cell r="A1006" t="str">
            <v>BB211</v>
          </cell>
        </row>
        <row r="1007">
          <cell r="A1007" t="str">
            <v>BB220</v>
          </cell>
        </row>
        <row r="1008">
          <cell r="A1008" t="str">
            <v>BB226</v>
          </cell>
        </row>
        <row r="1009">
          <cell r="A1009" t="str">
            <v>BB227</v>
          </cell>
        </row>
        <row r="1010">
          <cell r="A1010" t="str">
            <v>BB228</v>
          </cell>
        </row>
        <row r="1011">
          <cell r="A1011" t="str">
            <v>BB229</v>
          </cell>
        </row>
        <row r="1012">
          <cell r="A1012" t="str">
            <v>BB659</v>
          </cell>
        </row>
        <row r="1013">
          <cell r="A1013" t="str">
            <v>BB233</v>
          </cell>
        </row>
        <row r="1014">
          <cell r="A1014" t="str">
            <v>BB234</v>
          </cell>
        </row>
        <row r="1015">
          <cell r="A1015" t="str">
            <v>BB794</v>
          </cell>
        </row>
        <row r="1016">
          <cell r="A1016" t="str">
            <v>BB796</v>
          </cell>
        </row>
        <row r="1017">
          <cell r="A1017" t="str">
            <v>BB776</v>
          </cell>
        </row>
        <row r="1018">
          <cell r="A1018" t="str">
            <v>BB784</v>
          </cell>
        </row>
        <row r="1019">
          <cell r="A1019" t="str">
            <v>BB780</v>
          </cell>
        </row>
        <row r="1020">
          <cell r="A1020" t="str">
            <v>BB788</v>
          </cell>
        </row>
        <row r="1021">
          <cell r="A1021" t="str">
            <v>BB792</v>
          </cell>
        </row>
        <row r="1022">
          <cell r="A1022" t="str">
            <v>BB774</v>
          </cell>
        </row>
        <row r="1023">
          <cell r="A1023" t="str">
            <v>BB782</v>
          </cell>
        </row>
        <row r="1024">
          <cell r="A1024" t="str">
            <v>BB778</v>
          </cell>
        </row>
        <row r="1025">
          <cell r="A1025" t="str">
            <v>BB786</v>
          </cell>
        </row>
        <row r="1026">
          <cell r="A1026" t="str">
            <v>BB790</v>
          </cell>
        </row>
        <row r="1027">
          <cell r="A1027" t="str">
            <v>BB339</v>
          </cell>
        </row>
        <row r="1028">
          <cell r="A1028" t="str">
            <v>BB244</v>
          </cell>
        </row>
        <row r="1029">
          <cell r="A1029" t="str">
            <v>BB245</v>
          </cell>
        </row>
        <row r="1030">
          <cell r="A1030" t="str">
            <v>BB663</v>
          </cell>
        </row>
        <row r="1031">
          <cell r="A1031" t="str">
            <v>BB662</v>
          </cell>
        </row>
        <row r="1032">
          <cell r="A1032" t="str">
            <v>BB256</v>
          </cell>
        </row>
        <row r="1033">
          <cell r="A1033" t="str">
            <v>BB261</v>
          </cell>
        </row>
        <row r="1034">
          <cell r="A1034" t="str">
            <v>BB263</v>
          </cell>
        </row>
        <row r="1035">
          <cell r="A1035" t="str">
            <v>BB719</v>
          </cell>
        </row>
        <row r="1036">
          <cell r="A1036" t="str">
            <v>BB720</v>
          </cell>
        </row>
        <row r="1037">
          <cell r="A1037" t="str">
            <v>BB721</v>
          </cell>
        </row>
        <row r="1038">
          <cell r="A1038" t="str">
            <v>BB722</v>
          </cell>
        </row>
        <row r="1039">
          <cell r="A1039" t="str">
            <v>BB723</v>
          </cell>
        </row>
        <row r="1040">
          <cell r="A1040" t="str">
            <v>BB724</v>
          </cell>
        </row>
        <row r="1041">
          <cell r="A1041" t="str">
            <v>BB264</v>
          </cell>
        </row>
        <row r="1042">
          <cell r="A1042" t="str">
            <v>BB265</v>
          </cell>
        </row>
        <row r="1043">
          <cell r="A1043" t="str">
            <v>BB268</v>
          </cell>
        </row>
        <row r="1044">
          <cell r="A1044" t="str">
            <v>BB294</v>
          </cell>
        </row>
        <row r="1045">
          <cell r="A1045" t="str">
            <v>BB296</v>
          </cell>
        </row>
        <row r="1046">
          <cell r="A1046" t="str">
            <v>BB297</v>
          </cell>
        </row>
        <row r="1047">
          <cell r="A1047" t="str">
            <v>BB713</v>
          </cell>
        </row>
        <row r="1048">
          <cell r="A1048" t="str">
            <v>BB714</v>
          </cell>
        </row>
        <row r="1049">
          <cell r="A1049" t="str">
            <v>BB715</v>
          </cell>
        </row>
        <row r="1050">
          <cell r="A1050" t="str">
            <v>BB716</v>
          </cell>
        </row>
        <row r="1051">
          <cell r="A1051" t="str">
            <v>BB717</v>
          </cell>
        </row>
        <row r="1052">
          <cell r="A1052" t="str">
            <v>BB718</v>
          </cell>
        </row>
        <row r="1053">
          <cell r="A1053" t="str">
            <v>BB293</v>
          </cell>
        </row>
        <row r="1054">
          <cell r="A1054" t="str">
            <v>BB298</v>
          </cell>
        </row>
        <row r="1055">
          <cell r="A1055" t="str">
            <v>BB302</v>
          </cell>
        </row>
        <row r="1056">
          <cell r="A1056" t="str">
            <v>BB798</v>
          </cell>
        </row>
        <row r="1057">
          <cell r="A1057" t="str">
            <v>BB308</v>
          </cell>
        </row>
        <row r="1058">
          <cell r="A1058" t="str">
            <v>BB312</v>
          </cell>
        </row>
        <row r="1059">
          <cell r="A1059" t="str">
            <v>BB313</v>
          </cell>
        </row>
        <row r="1060">
          <cell r="A1060" t="str">
            <v>BB315</v>
          </cell>
        </row>
        <row r="1061">
          <cell r="A1061" t="str">
            <v>BB712</v>
          </cell>
        </row>
        <row r="1062">
          <cell r="A1062" t="str">
            <v>BB321</v>
          </cell>
        </row>
        <row r="1063">
          <cell r="A1063" t="str">
            <v>BB323</v>
          </cell>
        </row>
        <row r="1064">
          <cell r="A1064" t="str">
            <v>BB328</v>
          </cell>
        </row>
        <row r="1065">
          <cell r="A1065" t="str">
            <v>BB329</v>
          </cell>
        </row>
        <row r="1066">
          <cell r="A1066" t="str">
            <v>BB815</v>
          </cell>
        </row>
        <row r="1067">
          <cell r="A1067" t="str">
            <v>BB814</v>
          </cell>
        </row>
        <row r="1068">
          <cell r="A1068" t="str">
            <v>BB334</v>
          </cell>
        </row>
        <row r="1069">
          <cell r="A1069" t="str">
            <v>BB337</v>
          </cell>
        </row>
        <row r="1070">
          <cell r="A1070" t="str">
            <v>BB665</v>
          </cell>
        </row>
        <row r="1071">
          <cell r="A1071" t="str">
            <v>BB340</v>
          </cell>
        </row>
        <row r="1072">
          <cell r="A1072" t="str">
            <v>BB341</v>
          </cell>
        </row>
        <row r="1073">
          <cell r="A1073" t="str">
            <v>BB344</v>
          </cell>
        </row>
        <row r="1074">
          <cell r="A1074" t="str">
            <v>BB345</v>
          </cell>
        </row>
        <row r="1075">
          <cell r="A1075" t="str">
            <v>BB741</v>
          </cell>
        </row>
        <row r="1076">
          <cell r="A1076" t="str">
            <v>BB744</v>
          </cell>
        </row>
        <row r="1077">
          <cell r="A1077" t="str">
            <v>BB745</v>
          </cell>
        </row>
        <row r="1078">
          <cell r="A1078" t="str">
            <v>BB746</v>
          </cell>
        </row>
        <row r="1079">
          <cell r="A1079" t="str">
            <v>BB747</v>
          </cell>
        </row>
        <row r="1080">
          <cell r="A1080" t="str">
            <v>BB750</v>
          </cell>
        </row>
        <row r="1081">
          <cell r="A1081" t="str">
            <v>BB751</v>
          </cell>
        </row>
        <row r="1082">
          <cell r="A1082" t="str">
            <v>BB752</v>
          </cell>
        </row>
        <row r="1083">
          <cell r="A1083" t="str">
            <v>BB753</v>
          </cell>
        </row>
        <row r="1084">
          <cell r="A1084" t="str">
            <v>BB754</v>
          </cell>
        </row>
        <row r="1085">
          <cell r="A1085" t="str">
            <v>BB758</v>
          </cell>
        </row>
        <row r="1086">
          <cell r="A1086" t="str">
            <v>BB759</v>
          </cell>
        </row>
        <row r="1087">
          <cell r="A1087" t="str">
            <v>BB760</v>
          </cell>
        </row>
        <row r="1088">
          <cell r="A1088" t="str">
            <v>BB761</v>
          </cell>
        </row>
        <row r="1089">
          <cell r="A1089" t="str">
            <v>BB762</v>
          </cell>
        </row>
        <row r="1090">
          <cell r="A1090" t="str">
            <v>BB353</v>
          </cell>
        </row>
        <row r="1091">
          <cell r="A1091" t="str">
            <v>BB354</v>
          </cell>
        </row>
        <row r="1092">
          <cell r="A1092" t="str">
            <v>BB355</v>
          </cell>
        </row>
        <row r="1093">
          <cell r="A1093" t="str">
            <v>BB358</v>
          </cell>
        </row>
        <row r="1094">
          <cell r="A1094" t="str">
            <v>BB359</v>
          </cell>
        </row>
        <row r="1095">
          <cell r="A1095" t="str">
            <v>BB360</v>
          </cell>
        </row>
        <row r="1096">
          <cell r="A1096" t="str">
            <v>BB361</v>
          </cell>
        </row>
        <row r="1097">
          <cell r="A1097" t="str">
            <v>BB364</v>
          </cell>
        </row>
        <row r="1098">
          <cell r="A1098" t="str">
            <v>BB365</v>
          </cell>
        </row>
        <row r="1099">
          <cell r="A1099" t="str">
            <v>BB366</v>
          </cell>
        </row>
        <row r="1100">
          <cell r="A1100" t="str">
            <v>BB367</v>
          </cell>
        </row>
        <row r="1101">
          <cell r="A1101" t="str">
            <v>BB368</v>
          </cell>
        </row>
        <row r="1102">
          <cell r="A1102" t="str">
            <v>BB372</v>
          </cell>
        </row>
        <row r="1103">
          <cell r="A1103" t="str">
            <v>BB373</v>
          </cell>
        </row>
        <row r="1104">
          <cell r="A1104" t="str">
            <v>BB374</v>
          </cell>
        </row>
        <row r="1105">
          <cell r="A1105" t="str">
            <v>BB375</v>
          </cell>
        </row>
        <row r="1106">
          <cell r="A1106" t="str">
            <v>BB376</v>
          </cell>
        </row>
        <row r="1107">
          <cell r="A1107" t="str">
            <v>BB399</v>
          </cell>
        </row>
        <row r="1108">
          <cell r="A1108" t="str">
            <v>BB378</v>
          </cell>
        </row>
        <row r="1109">
          <cell r="A1109" t="str">
            <v>BB379</v>
          </cell>
        </row>
        <row r="1110">
          <cell r="A1110" t="str">
            <v>BB380</v>
          </cell>
        </row>
        <row r="1111">
          <cell r="A1111" t="str">
            <v>BB381</v>
          </cell>
        </row>
        <row r="1112">
          <cell r="A1112" t="str">
            <v>BB382</v>
          </cell>
        </row>
        <row r="1113">
          <cell r="A1113" t="str">
            <v>BB383</v>
          </cell>
        </row>
        <row r="1114">
          <cell r="A1114" t="str">
            <v>BB384</v>
          </cell>
        </row>
        <row r="1115">
          <cell r="A1115" t="str">
            <v>BB385</v>
          </cell>
        </row>
        <row r="1116">
          <cell r="A1116" t="str">
            <v>BB386</v>
          </cell>
        </row>
        <row r="1117">
          <cell r="A1117" t="str">
            <v>BB390</v>
          </cell>
        </row>
        <row r="1118">
          <cell r="A1118" t="str">
            <v>BB393</v>
          </cell>
        </row>
        <row r="1119">
          <cell r="A1119" t="str">
            <v>BB394</v>
          </cell>
        </row>
        <row r="1120">
          <cell r="A1120" t="str">
            <v>BB395</v>
          </cell>
        </row>
        <row r="1121">
          <cell r="A1121" t="str">
            <v>BB396</v>
          </cell>
        </row>
        <row r="1122">
          <cell r="A1122" t="str">
            <v>BB764</v>
          </cell>
        </row>
        <row r="1123">
          <cell r="A1123" t="str">
            <v>BB401</v>
          </cell>
        </row>
        <row r="1124">
          <cell r="A1124" t="str">
            <v>BB407</v>
          </cell>
        </row>
        <row r="1125">
          <cell r="A1125" t="str">
            <v>BB402</v>
          </cell>
        </row>
        <row r="1126">
          <cell r="A1126" t="str">
            <v>BB403</v>
          </cell>
        </row>
        <row r="1127">
          <cell r="A1127" t="str">
            <v>BB404</v>
          </cell>
        </row>
        <row r="1128">
          <cell r="A1128" t="str">
            <v>BB405</v>
          </cell>
        </row>
        <row r="1129">
          <cell r="A1129" t="str">
            <v>BB406</v>
          </cell>
        </row>
        <row r="1130">
          <cell r="A1130" t="str">
            <v>BB767</v>
          </cell>
        </row>
        <row r="1131">
          <cell r="A1131" t="str">
            <v>BB768</v>
          </cell>
        </row>
        <row r="1132">
          <cell r="A1132" t="str">
            <v>BB765</v>
          </cell>
        </row>
        <row r="1133">
          <cell r="A1133" t="str">
            <v>BB766</v>
          </cell>
        </row>
        <row r="1134">
          <cell r="A1134" t="str">
            <v>BB429</v>
          </cell>
        </row>
        <row r="1135">
          <cell r="A1135" t="str">
            <v>BB430</v>
          </cell>
        </row>
        <row r="1136">
          <cell r="A1136" t="str">
            <v>BB431</v>
          </cell>
        </row>
        <row r="1137">
          <cell r="A1137" t="str">
            <v>BB432</v>
          </cell>
        </row>
        <row r="1138">
          <cell r="A1138" t="str">
            <v>BB802</v>
          </cell>
        </row>
        <row r="1139">
          <cell r="A1139" t="str">
            <v>BB800</v>
          </cell>
        </row>
        <row r="1140">
          <cell r="A1140" t="str">
            <v>BB801</v>
          </cell>
        </row>
        <row r="1141">
          <cell r="A1141" t="str">
            <v>BB803</v>
          </cell>
        </row>
        <row r="1142">
          <cell r="A1142" t="str">
            <v>BB817</v>
          </cell>
        </row>
        <row r="1143">
          <cell r="A1143" t="str">
            <v>BB818</v>
          </cell>
        </row>
        <row r="1144">
          <cell r="A1144" t="str">
            <v>BB804</v>
          </cell>
        </row>
        <row r="1145">
          <cell r="A1145" t="str">
            <v>BB805</v>
          </cell>
        </row>
        <row r="1146">
          <cell r="A1146" t="str">
            <v>BB805A</v>
          </cell>
        </row>
        <row r="1147">
          <cell r="A1147" t="str">
            <v>BB704</v>
          </cell>
        </row>
        <row r="1148">
          <cell r="A1148" t="str">
            <v>BB705</v>
          </cell>
        </row>
        <row r="1149">
          <cell r="A1149" t="str">
            <v>BB706</v>
          </cell>
        </row>
        <row r="1150">
          <cell r="A1150" t="str">
            <v>BB707</v>
          </cell>
        </row>
        <row r="1151">
          <cell r="A1151" t="str">
            <v>BB708</v>
          </cell>
        </row>
        <row r="1152">
          <cell r="A1152" t="str">
            <v>BB709</v>
          </cell>
        </row>
        <row r="1153">
          <cell r="A1153" t="str">
            <v>BB443</v>
          </cell>
        </row>
        <row r="1154">
          <cell r="A1154" t="str">
            <v>BB711</v>
          </cell>
        </row>
        <row r="1155">
          <cell r="A1155" t="str">
            <v>BB452</v>
          </cell>
        </row>
        <row r="1156">
          <cell r="A1156" t="str">
            <v>BB453</v>
          </cell>
        </row>
        <row r="1157">
          <cell r="A1157" t="str">
            <v>BB455</v>
          </cell>
        </row>
        <row r="1158">
          <cell r="A1158" t="str">
            <v>BB459</v>
          </cell>
        </row>
        <row r="1159">
          <cell r="A1159" t="str">
            <v>BB461</v>
          </cell>
        </row>
        <row r="1160">
          <cell r="A1160" t="str">
            <v>BB462</v>
          </cell>
        </row>
        <row r="1161">
          <cell r="A1161" t="str">
            <v>BB710</v>
          </cell>
        </row>
        <row r="1162">
          <cell r="A1162" t="str">
            <v>BB465</v>
          </cell>
        </row>
        <row r="1163">
          <cell r="A1163" t="str">
            <v>BB468</v>
          </cell>
        </row>
        <row r="1164">
          <cell r="A1164" t="str">
            <v>BB480</v>
          </cell>
        </row>
        <row r="1165">
          <cell r="A1165" t="str">
            <v>BB812</v>
          </cell>
        </row>
        <row r="1166">
          <cell r="A1166" t="str">
            <v>BB485</v>
          </cell>
        </row>
        <row r="1167">
          <cell r="A1167" t="str">
            <v>BB487</v>
          </cell>
        </row>
        <row r="1168">
          <cell r="A1168" t="str">
            <v>BB486</v>
          </cell>
        </row>
        <row r="1169">
          <cell r="A1169" t="str">
            <v>BB488</v>
          </cell>
        </row>
        <row r="1170">
          <cell r="A1170" t="str">
            <v>BB489</v>
          </cell>
        </row>
        <row r="1171">
          <cell r="A1171" t="str">
            <v>BB490</v>
          </cell>
        </row>
        <row r="1172">
          <cell r="A1172" t="str">
            <v>BB491</v>
          </cell>
        </row>
        <row r="1173">
          <cell r="A1173" t="str">
            <v>BB493</v>
          </cell>
        </row>
        <row r="1174">
          <cell r="A1174" t="str">
            <v>BB494</v>
          </cell>
        </row>
        <row r="1175">
          <cell r="A1175" t="str">
            <v>BB492</v>
          </cell>
        </row>
        <row r="1176">
          <cell r="A1176" t="str">
            <v>BB650</v>
          </cell>
        </row>
        <row r="1177">
          <cell r="A1177" t="str">
            <v>BB827</v>
          </cell>
        </row>
        <row r="1178">
          <cell r="A1178" t="str">
            <v>BB822</v>
          </cell>
        </row>
        <row r="1179">
          <cell r="A1179" t="str">
            <v>BB820</v>
          </cell>
        </row>
        <row r="1180">
          <cell r="A1180" t="str">
            <v>BB821</v>
          </cell>
        </row>
        <row r="1181">
          <cell r="A1181" t="str">
            <v>BB518</v>
          </cell>
        </row>
        <row r="1182">
          <cell r="A1182" t="str">
            <v>BB523</v>
          </cell>
        </row>
        <row r="1183">
          <cell r="A1183" t="str">
            <v>BB533</v>
          </cell>
        </row>
        <row r="1184">
          <cell r="A1184" t="str">
            <v>BB737</v>
          </cell>
        </row>
        <row r="1185">
          <cell r="A1185" t="str">
            <v>BB825</v>
          </cell>
        </row>
        <row r="1186">
          <cell r="A1186" t="str">
            <v>BB826</v>
          </cell>
        </row>
        <row r="1187">
          <cell r="A1187" t="str">
            <v>BB823</v>
          </cell>
        </row>
        <row r="1188">
          <cell r="A1188" t="str">
            <v>BB824</v>
          </cell>
        </row>
        <row r="1189">
          <cell r="A1189" t="str">
            <v>BB738</v>
          </cell>
        </row>
        <row r="1190">
          <cell r="A1190" t="str">
            <v>BB537</v>
          </cell>
        </row>
        <row r="1191">
          <cell r="A1191" t="str">
            <v>BB540</v>
          </cell>
        </row>
        <row r="1192">
          <cell r="A1192" t="str">
            <v>BB541</v>
          </cell>
        </row>
        <row r="1193">
          <cell r="A1193" t="str">
            <v>BB542</v>
          </cell>
        </row>
        <row r="1194">
          <cell r="A1194" t="str">
            <v>BB543</v>
          </cell>
        </row>
        <row r="1195">
          <cell r="A1195" t="str">
            <v>BB544</v>
          </cell>
        </row>
        <row r="1196">
          <cell r="A1196" t="str">
            <v>BB546</v>
          </cell>
        </row>
        <row r="1197">
          <cell r="A1197" t="str">
            <v>BB547</v>
          </cell>
        </row>
        <row r="1198">
          <cell r="A1198" t="str">
            <v>BB548</v>
          </cell>
        </row>
        <row r="1199">
          <cell r="A1199" t="str">
            <v>BB549</v>
          </cell>
        </row>
        <row r="1200">
          <cell r="A1200" t="str">
            <v>BB550</v>
          </cell>
        </row>
        <row r="1201">
          <cell r="A1201" t="str">
            <v>BB551</v>
          </cell>
        </row>
        <row r="1202">
          <cell r="A1202" t="str">
            <v>BB552</v>
          </cell>
        </row>
        <row r="1203">
          <cell r="A1203" t="str">
            <v>BB553</v>
          </cell>
        </row>
        <row r="1204">
          <cell r="A1204" t="str">
            <v>BB740</v>
          </cell>
        </row>
        <row r="1205">
          <cell r="A1205" t="str">
            <v>BB739</v>
          </cell>
        </row>
        <row r="1206">
          <cell r="A1206" t="str">
            <v>BB554</v>
          </cell>
        </row>
        <row r="1207">
          <cell r="A1207" t="str">
            <v>BB556</v>
          </cell>
        </row>
        <row r="1208">
          <cell r="A1208" t="str">
            <v>BB731</v>
          </cell>
        </row>
        <row r="1209">
          <cell r="A1209" t="str">
            <v>BB732</v>
          </cell>
        </row>
        <row r="1210">
          <cell r="A1210" t="str">
            <v>BB733</v>
          </cell>
        </row>
        <row r="1211">
          <cell r="A1211" t="str">
            <v>BB734</v>
          </cell>
        </row>
        <row r="1212">
          <cell r="A1212" t="str">
            <v>BB735</v>
          </cell>
        </row>
        <row r="1213">
          <cell r="A1213" t="str">
            <v>BB736</v>
          </cell>
        </row>
        <row r="1214">
          <cell r="A1214" t="str">
            <v>BB725</v>
          </cell>
        </row>
        <row r="1215">
          <cell r="A1215" t="str">
            <v>BB726</v>
          </cell>
        </row>
        <row r="1216">
          <cell r="A1216" t="str">
            <v>BB727</v>
          </cell>
        </row>
        <row r="1217">
          <cell r="A1217" t="str">
            <v>BB728</v>
          </cell>
        </row>
        <row r="1218">
          <cell r="A1218" t="str">
            <v>BB729</v>
          </cell>
        </row>
        <row r="1219">
          <cell r="A1219" t="str">
            <v>BB730</v>
          </cell>
        </row>
        <row r="1220">
          <cell r="A1220" t="str">
            <v>BB666</v>
          </cell>
        </row>
        <row r="1221">
          <cell r="A1221" t="str">
            <v>BB816</v>
          </cell>
        </row>
        <row r="1222">
          <cell r="A1222" t="str">
            <v>BB657</v>
          </cell>
        </row>
        <row r="1223">
          <cell r="A1223" t="str">
            <v>BB654</v>
          </cell>
        </row>
        <row r="1224">
          <cell r="A1224" t="str">
            <v>BB652</v>
          </cell>
        </row>
        <row r="1225">
          <cell r="A1225" t="str">
            <v>BB660</v>
          </cell>
        </row>
        <row r="1226">
          <cell r="A1226" t="str">
            <v>BB567</v>
          </cell>
        </row>
        <row r="1227">
          <cell r="A1227" t="str">
            <v>BB568</v>
          </cell>
        </row>
        <row r="1228">
          <cell r="A1228" t="str">
            <v>BB570</v>
          </cell>
        </row>
        <row r="1229">
          <cell r="A1229" t="str">
            <v>BB571</v>
          </cell>
        </row>
        <row r="1230">
          <cell r="A1230" t="str">
            <v>BB775</v>
          </cell>
        </row>
        <row r="1231">
          <cell r="A1231" t="str">
            <v>BB783</v>
          </cell>
        </row>
        <row r="1232">
          <cell r="A1232" t="str">
            <v>BB779</v>
          </cell>
        </row>
        <row r="1233">
          <cell r="A1233" t="str">
            <v>BB787</v>
          </cell>
        </row>
        <row r="1234">
          <cell r="A1234" t="str">
            <v>BB791</v>
          </cell>
        </row>
        <row r="1235">
          <cell r="A1235" t="str">
            <v>BB773</v>
          </cell>
        </row>
        <row r="1236">
          <cell r="A1236" t="str">
            <v>BB781</v>
          </cell>
        </row>
        <row r="1237">
          <cell r="A1237" t="str">
            <v>BB777</v>
          </cell>
        </row>
        <row r="1238">
          <cell r="A1238" t="str">
            <v>BB785</v>
          </cell>
        </row>
        <row r="1239">
          <cell r="A1239" t="str">
            <v>BB789</v>
          </cell>
        </row>
        <row r="1240">
          <cell r="A1240" t="str">
            <v>BB793</v>
          </cell>
        </row>
        <row r="1241">
          <cell r="A1241" t="str">
            <v>BB795</v>
          </cell>
        </row>
        <row r="1242">
          <cell r="A1242" t="str">
            <v>BB580</v>
          </cell>
        </row>
        <row r="1243">
          <cell r="A1243" t="str">
            <v>BB581</v>
          </cell>
        </row>
        <row r="1244">
          <cell r="A1244" t="str">
            <v>BB582</v>
          </cell>
        </row>
        <row r="1245">
          <cell r="A1245" t="str">
            <v>BB583</v>
          </cell>
        </row>
        <row r="1246">
          <cell r="A1246" t="str">
            <v>BB584</v>
          </cell>
        </row>
        <row r="1247">
          <cell r="A1247" t="str">
            <v>BB587</v>
          </cell>
        </row>
        <row r="1248">
          <cell r="A1248" t="str">
            <v>BB586</v>
          </cell>
        </row>
        <row r="1249">
          <cell r="A1249" t="str">
            <v>BB588</v>
          </cell>
        </row>
        <row r="1250">
          <cell r="A1250" t="str">
            <v>BB589</v>
          </cell>
        </row>
        <row r="1251">
          <cell r="A1251" t="str">
            <v>BB590</v>
          </cell>
        </row>
        <row r="1252">
          <cell r="A1252" t="str">
            <v>BB591</v>
          </cell>
        </row>
        <row r="1253">
          <cell r="A1253" t="str">
            <v>BB592</v>
          </cell>
        </row>
        <row r="1254">
          <cell r="A1254" t="str">
            <v>BB596</v>
          </cell>
        </row>
        <row r="1255">
          <cell r="A1255" t="str">
            <v>BB597</v>
          </cell>
        </row>
        <row r="1256">
          <cell r="A1256" t="str">
            <v>BB598</v>
          </cell>
        </row>
        <row r="1257">
          <cell r="A1257" t="str">
            <v>BB599</v>
          </cell>
        </row>
        <row r="1258">
          <cell r="A1258" t="str">
            <v>BB600</v>
          </cell>
        </row>
        <row r="1259">
          <cell r="A1259" t="str">
            <v>BB601</v>
          </cell>
        </row>
        <row r="1260">
          <cell r="A1260" t="str">
            <v>BB603</v>
          </cell>
        </row>
        <row r="1261">
          <cell r="A1261" t="str">
            <v>BB605</v>
          </cell>
        </row>
        <row r="1262">
          <cell r="A1262" t="str">
            <v>BB606</v>
          </cell>
        </row>
        <row r="1263">
          <cell r="A1263" t="str">
            <v>BB607</v>
          </cell>
        </row>
        <row r="1264">
          <cell r="A1264" t="str">
            <v>BB608</v>
          </cell>
        </row>
        <row r="1265">
          <cell r="A1265" t="str">
            <v>BB609</v>
          </cell>
        </row>
        <row r="1266">
          <cell r="A1266" t="str">
            <v>BB610</v>
          </cell>
        </row>
        <row r="1267">
          <cell r="A1267" t="str">
            <v>BB611</v>
          </cell>
        </row>
        <row r="1268">
          <cell r="A1268" t="str">
            <v>BB613</v>
          </cell>
        </row>
        <row r="1269">
          <cell r="A1269" t="str">
            <v>BB614</v>
          </cell>
        </row>
        <row r="1270">
          <cell r="A1270" t="str">
            <v>BB615</v>
          </cell>
        </row>
        <row r="1271">
          <cell r="A1271" t="str">
            <v>BB616</v>
          </cell>
        </row>
        <row r="1272">
          <cell r="A1272" t="str">
            <v>BB629</v>
          </cell>
        </row>
        <row r="1273">
          <cell r="A1273" t="str">
            <v>BB630</v>
          </cell>
        </row>
        <row r="1274">
          <cell r="A1274" t="str">
            <v>BB626</v>
          </cell>
        </row>
        <row r="1275">
          <cell r="A1275" t="str">
            <v>BB627</v>
          </cell>
        </row>
        <row r="1276">
          <cell r="A1276" t="str">
            <v>BB703</v>
          </cell>
        </row>
        <row r="1277">
          <cell r="A1277" t="str">
            <v>BB635</v>
          </cell>
        </row>
        <row r="1278">
          <cell r="A1278" t="str">
            <v>BB661</v>
          </cell>
        </row>
        <row r="1279">
          <cell r="A1279" t="str">
            <v>BB658</v>
          </cell>
        </row>
        <row r="1280">
          <cell r="A1280" t="str">
            <v>BB655</v>
          </cell>
        </row>
        <row r="1281">
          <cell r="A1281" t="str">
            <v>BB653</v>
          </cell>
        </row>
        <row r="1282">
          <cell r="A1282" t="str">
            <v>BB640</v>
          </cell>
        </row>
        <row r="1283">
          <cell r="A1283" t="str">
            <v>BB641</v>
          </cell>
        </row>
        <row r="1284">
          <cell r="A1284" t="str">
            <v>BB799</v>
          </cell>
        </row>
        <row r="1285">
          <cell r="A1285" t="str">
            <v>BB797</v>
          </cell>
        </row>
        <row r="1286">
          <cell r="A1286" t="str">
            <v>BB647</v>
          </cell>
        </row>
        <row r="1287">
          <cell r="A1287" t="str">
            <v>BB648</v>
          </cell>
        </row>
        <row r="1288">
          <cell r="A1288" t="str">
            <v>BB02</v>
          </cell>
        </row>
        <row r="1289">
          <cell r="A1289" t="str">
            <v>BB06</v>
          </cell>
        </row>
        <row r="1290">
          <cell r="A1290" t="str">
            <v>BB07</v>
          </cell>
        </row>
        <row r="1291">
          <cell r="A1291" t="str">
            <v>BB09</v>
          </cell>
        </row>
        <row r="1292">
          <cell r="A1292" t="str">
            <v>BB10</v>
          </cell>
        </row>
        <row r="1293">
          <cell r="A1293" t="str">
            <v>BB100</v>
          </cell>
        </row>
        <row r="1294">
          <cell r="A1294" t="str">
            <v>BB101</v>
          </cell>
        </row>
        <row r="1295">
          <cell r="A1295" t="str">
            <v>BB102</v>
          </cell>
        </row>
        <row r="1296">
          <cell r="A1296" t="str">
            <v>BB103</v>
          </cell>
        </row>
        <row r="1297">
          <cell r="A1297" t="str">
            <v>BB104</v>
          </cell>
        </row>
        <row r="1298">
          <cell r="A1298" t="str">
            <v>BB105</v>
          </cell>
        </row>
        <row r="1299">
          <cell r="A1299" t="str">
            <v>BB106</v>
          </cell>
        </row>
        <row r="1300">
          <cell r="A1300" t="str">
            <v>BB107</v>
          </cell>
        </row>
        <row r="1301">
          <cell r="A1301" t="str">
            <v>BB108</v>
          </cell>
        </row>
        <row r="1302">
          <cell r="A1302" t="str">
            <v>BB109</v>
          </cell>
        </row>
        <row r="1303">
          <cell r="A1303" t="str">
            <v>BB110</v>
          </cell>
        </row>
        <row r="1304">
          <cell r="A1304" t="str">
            <v>BB111</v>
          </cell>
        </row>
        <row r="1305">
          <cell r="A1305" t="str">
            <v>BB112</v>
          </cell>
        </row>
        <row r="1306">
          <cell r="A1306" t="str">
            <v>BB113</v>
          </cell>
        </row>
        <row r="1307">
          <cell r="A1307" t="str">
            <v>BB115</v>
          </cell>
        </row>
        <row r="1308">
          <cell r="A1308" t="str">
            <v>BB116</v>
          </cell>
        </row>
        <row r="1309">
          <cell r="A1309" t="str">
            <v>BB118</v>
          </cell>
        </row>
        <row r="1310">
          <cell r="A1310" t="str">
            <v>BB119</v>
          </cell>
        </row>
        <row r="1311">
          <cell r="A1311" t="str">
            <v>BB12</v>
          </cell>
        </row>
        <row r="1312">
          <cell r="A1312" t="str">
            <v>BB120</v>
          </cell>
        </row>
        <row r="1313">
          <cell r="A1313" t="str">
            <v>BB121</v>
          </cell>
        </row>
        <row r="1314">
          <cell r="A1314" t="str">
            <v>BB122</v>
          </cell>
        </row>
        <row r="1315">
          <cell r="A1315" t="str">
            <v>BB123</v>
          </cell>
        </row>
        <row r="1316">
          <cell r="A1316" t="str">
            <v>BB124</v>
          </cell>
        </row>
        <row r="1317">
          <cell r="A1317" t="str">
            <v>BB125</v>
          </cell>
        </row>
        <row r="1318">
          <cell r="A1318" t="str">
            <v>BB127</v>
          </cell>
        </row>
        <row r="1319">
          <cell r="A1319" t="str">
            <v>BB129</v>
          </cell>
        </row>
        <row r="1320">
          <cell r="A1320" t="str">
            <v>BB13</v>
          </cell>
        </row>
        <row r="1321">
          <cell r="A1321" t="str">
            <v>BB130</v>
          </cell>
        </row>
        <row r="1322">
          <cell r="A1322" t="str">
            <v>BB131</v>
          </cell>
        </row>
        <row r="1323">
          <cell r="A1323" t="str">
            <v>BB132</v>
          </cell>
        </row>
        <row r="1324">
          <cell r="A1324" t="str">
            <v>BB133</v>
          </cell>
        </row>
        <row r="1325">
          <cell r="A1325" t="str">
            <v>BB134</v>
          </cell>
        </row>
        <row r="1326">
          <cell r="A1326" t="str">
            <v>BB135</v>
          </cell>
        </row>
        <row r="1327">
          <cell r="A1327" t="str">
            <v>BB136</v>
          </cell>
        </row>
        <row r="1328">
          <cell r="A1328" t="str">
            <v>BB137</v>
          </cell>
        </row>
        <row r="1329">
          <cell r="A1329" t="str">
            <v>BB138</v>
          </cell>
        </row>
        <row r="1330">
          <cell r="A1330" t="str">
            <v>BB139</v>
          </cell>
        </row>
        <row r="1331">
          <cell r="A1331" t="str">
            <v>BB14</v>
          </cell>
        </row>
        <row r="1332">
          <cell r="A1332" t="str">
            <v>BB140</v>
          </cell>
        </row>
        <row r="1333">
          <cell r="A1333" t="str">
            <v>BB141</v>
          </cell>
        </row>
        <row r="1334">
          <cell r="A1334" t="str">
            <v>BB142</v>
          </cell>
        </row>
        <row r="1335">
          <cell r="A1335" t="str">
            <v>BB143</v>
          </cell>
        </row>
        <row r="1336">
          <cell r="A1336" t="str">
            <v>BB144</v>
          </cell>
        </row>
        <row r="1337">
          <cell r="A1337" t="str">
            <v>BB145</v>
          </cell>
        </row>
        <row r="1338">
          <cell r="A1338" t="str">
            <v>BB146</v>
          </cell>
        </row>
        <row r="1339">
          <cell r="A1339" t="str">
            <v>BB147</v>
          </cell>
        </row>
        <row r="1340">
          <cell r="A1340" t="str">
            <v>BB148</v>
          </cell>
        </row>
        <row r="1341">
          <cell r="A1341" t="str">
            <v>BB149</v>
          </cell>
        </row>
        <row r="1342">
          <cell r="A1342" t="str">
            <v>BB15</v>
          </cell>
        </row>
        <row r="1343">
          <cell r="A1343" t="str">
            <v>BB150</v>
          </cell>
        </row>
        <row r="1344">
          <cell r="A1344" t="str">
            <v>BB151</v>
          </cell>
        </row>
        <row r="1345">
          <cell r="A1345" t="str">
            <v>BB152</v>
          </cell>
        </row>
        <row r="1346">
          <cell r="A1346" t="str">
            <v>BB153</v>
          </cell>
        </row>
        <row r="1347">
          <cell r="A1347" t="str">
            <v>BB154</v>
          </cell>
        </row>
        <row r="1348">
          <cell r="A1348" t="str">
            <v>BB155</v>
          </cell>
        </row>
        <row r="1349">
          <cell r="A1349" t="str">
            <v>BB156</v>
          </cell>
        </row>
        <row r="1350">
          <cell r="A1350" t="str">
            <v>BB16</v>
          </cell>
        </row>
        <row r="1351">
          <cell r="A1351" t="str">
            <v>BB165</v>
          </cell>
        </row>
        <row r="1352">
          <cell r="A1352" t="str">
            <v>BB166</v>
          </cell>
        </row>
        <row r="1353">
          <cell r="A1353" t="str">
            <v>BB167</v>
          </cell>
        </row>
        <row r="1354">
          <cell r="A1354" t="str">
            <v>BB168</v>
          </cell>
        </row>
        <row r="1355">
          <cell r="A1355" t="str">
            <v>BB171</v>
          </cell>
        </row>
        <row r="1356">
          <cell r="A1356" t="str">
            <v>BB172</v>
          </cell>
        </row>
        <row r="1357">
          <cell r="A1357" t="str">
            <v>BB173</v>
          </cell>
        </row>
        <row r="1358">
          <cell r="A1358" t="str">
            <v>BB174</v>
          </cell>
        </row>
        <row r="1359">
          <cell r="A1359" t="str">
            <v>BB175</v>
          </cell>
        </row>
        <row r="1360">
          <cell r="A1360" t="str">
            <v>BB176</v>
          </cell>
        </row>
        <row r="1361">
          <cell r="A1361" t="str">
            <v>BB177</v>
          </cell>
        </row>
        <row r="1362">
          <cell r="A1362" t="str">
            <v>BB18</v>
          </cell>
        </row>
        <row r="1363">
          <cell r="A1363" t="str">
            <v>BB180</v>
          </cell>
        </row>
        <row r="1364">
          <cell r="A1364" t="str">
            <v>BB181</v>
          </cell>
        </row>
        <row r="1365">
          <cell r="A1365" t="str">
            <v>BB184</v>
          </cell>
        </row>
        <row r="1366">
          <cell r="A1366" t="str">
            <v>BB185</v>
          </cell>
        </row>
        <row r="1367">
          <cell r="A1367" t="str">
            <v>BB189</v>
          </cell>
        </row>
        <row r="1368">
          <cell r="A1368" t="str">
            <v>BB19</v>
          </cell>
        </row>
        <row r="1369">
          <cell r="A1369" t="str">
            <v>BB192</v>
          </cell>
        </row>
        <row r="1370">
          <cell r="A1370" t="str">
            <v>BB193</v>
          </cell>
        </row>
        <row r="1371">
          <cell r="A1371" t="str">
            <v>BB194</v>
          </cell>
        </row>
        <row r="1372">
          <cell r="A1372" t="str">
            <v>BB195</v>
          </cell>
        </row>
        <row r="1373">
          <cell r="A1373" t="str">
            <v>BB196</v>
          </cell>
        </row>
        <row r="1374">
          <cell r="A1374" t="str">
            <v>BB197</v>
          </cell>
        </row>
        <row r="1375">
          <cell r="A1375" t="str">
            <v>BB199</v>
          </cell>
        </row>
        <row r="1376">
          <cell r="A1376" t="str">
            <v>BB20</v>
          </cell>
        </row>
        <row r="1377">
          <cell r="A1377" t="str">
            <v>BB200</v>
          </cell>
        </row>
        <row r="1378">
          <cell r="A1378" t="str">
            <v>BB201</v>
          </cell>
        </row>
        <row r="1379">
          <cell r="A1379" t="str">
            <v>BB202</v>
          </cell>
        </row>
        <row r="1380">
          <cell r="A1380" t="str">
            <v>BB203</v>
          </cell>
        </row>
        <row r="1381">
          <cell r="A1381" t="str">
            <v>BB204</v>
          </cell>
        </row>
        <row r="1382">
          <cell r="A1382" t="str">
            <v>BB205</v>
          </cell>
        </row>
        <row r="1383">
          <cell r="A1383" t="str">
            <v>BB206</v>
          </cell>
        </row>
        <row r="1384">
          <cell r="A1384" t="str">
            <v>BB207</v>
          </cell>
        </row>
        <row r="1385">
          <cell r="A1385" t="str">
            <v>BB208</v>
          </cell>
        </row>
        <row r="1386">
          <cell r="A1386" t="str">
            <v>BB209</v>
          </cell>
        </row>
        <row r="1387">
          <cell r="A1387" t="str">
            <v>BB21</v>
          </cell>
        </row>
        <row r="1388">
          <cell r="A1388" t="str">
            <v>BB210</v>
          </cell>
        </row>
        <row r="1389">
          <cell r="A1389" t="str">
            <v>BB212</v>
          </cell>
        </row>
        <row r="1390">
          <cell r="A1390" t="str">
            <v>BB213</v>
          </cell>
        </row>
        <row r="1391">
          <cell r="A1391" t="str">
            <v>BB214</v>
          </cell>
        </row>
        <row r="1392">
          <cell r="A1392" t="str">
            <v>BB215</v>
          </cell>
        </row>
        <row r="1393">
          <cell r="A1393" t="str">
            <v>BB216</v>
          </cell>
        </row>
        <row r="1394">
          <cell r="A1394" t="str">
            <v>BB217</v>
          </cell>
        </row>
        <row r="1395">
          <cell r="A1395" t="str">
            <v>BB218</v>
          </cell>
        </row>
        <row r="1396">
          <cell r="A1396" t="str">
            <v>BB219</v>
          </cell>
        </row>
        <row r="1397">
          <cell r="A1397" t="str">
            <v>BB22</v>
          </cell>
        </row>
        <row r="1398">
          <cell r="A1398" t="str">
            <v>BB221</v>
          </cell>
        </row>
        <row r="1399">
          <cell r="A1399" t="str">
            <v>BB222</v>
          </cell>
        </row>
        <row r="1400">
          <cell r="A1400" t="str">
            <v>BB223</v>
          </cell>
        </row>
        <row r="1401">
          <cell r="A1401" t="str">
            <v>BB224</v>
          </cell>
        </row>
        <row r="1402">
          <cell r="A1402" t="str">
            <v>BB225</v>
          </cell>
        </row>
        <row r="1403">
          <cell r="A1403" t="str">
            <v>BB23</v>
          </cell>
        </row>
        <row r="1404">
          <cell r="A1404" t="str">
            <v>BB230</v>
          </cell>
        </row>
        <row r="1405">
          <cell r="A1405" t="str">
            <v>BB231</v>
          </cell>
        </row>
        <row r="1406">
          <cell r="A1406" t="str">
            <v>BB232</v>
          </cell>
        </row>
        <row r="1407">
          <cell r="A1407" t="str">
            <v>BB235</v>
          </cell>
        </row>
        <row r="1408">
          <cell r="A1408" t="str">
            <v>BB236</v>
          </cell>
        </row>
        <row r="1409">
          <cell r="A1409" t="str">
            <v>BB237</v>
          </cell>
        </row>
        <row r="1410">
          <cell r="A1410" t="str">
            <v>BB238</v>
          </cell>
        </row>
        <row r="1411">
          <cell r="A1411" t="str">
            <v>BB239</v>
          </cell>
        </row>
        <row r="1412">
          <cell r="A1412" t="str">
            <v>BB24</v>
          </cell>
        </row>
        <row r="1413">
          <cell r="A1413" t="str">
            <v>BB240</v>
          </cell>
        </row>
        <row r="1414">
          <cell r="A1414" t="str">
            <v>BB241</v>
          </cell>
        </row>
        <row r="1415">
          <cell r="A1415" t="str">
            <v>BB242</v>
          </cell>
        </row>
        <row r="1416">
          <cell r="A1416" t="str">
            <v>BB243</v>
          </cell>
        </row>
        <row r="1417">
          <cell r="A1417" t="str">
            <v>BB246</v>
          </cell>
        </row>
        <row r="1418">
          <cell r="A1418" t="str">
            <v>BB247</v>
          </cell>
        </row>
        <row r="1419">
          <cell r="A1419" t="str">
            <v>BB248</v>
          </cell>
        </row>
        <row r="1420">
          <cell r="A1420" t="str">
            <v>BB249</v>
          </cell>
        </row>
        <row r="1421">
          <cell r="A1421" t="str">
            <v>BB25</v>
          </cell>
        </row>
        <row r="1422">
          <cell r="A1422" t="str">
            <v>BB250</v>
          </cell>
        </row>
        <row r="1423">
          <cell r="A1423" t="str">
            <v>BB251</v>
          </cell>
        </row>
        <row r="1424">
          <cell r="A1424" t="str">
            <v>BB252</v>
          </cell>
        </row>
        <row r="1425">
          <cell r="A1425" t="str">
            <v>BB253</v>
          </cell>
        </row>
        <row r="1426">
          <cell r="A1426" t="str">
            <v>BB254</v>
          </cell>
        </row>
        <row r="1427">
          <cell r="A1427" t="str">
            <v>BB255</v>
          </cell>
        </row>
        <row r="1428">
          <cell r="A1428" t="str">
            <v>BB257</v>
          </cell>
        </row>
        <row r="1429">
          <cell r="A1429" t="str">
            <v>BB258</v>
          </cell>
        </row>
        <row r="1430">
          <cell r="A1430" t="str">
            <v>BB259</v>
          </cell>
        </row>
        <row r="1431">
          <cell r="A1431" t="str">
            <v>BB26</v>
          </cell>
        </row>
        <row r="1432">
          <cell r="A1432" t="str">
            <v>BB260</v>
          </cell>
        </row>
        <row r="1433">
          <cell r="A1433" t="str">
            <v>BB262</v>
          </cell>
        </row>
        <row r="1434">
          <cell r="A1434" t="str">
            <v>BB266</v>
          </cell>
        </row>
        <row r="1435">
          <cell r="A1435" t="str">
            <v>BB267</v>
          </cell>
        </row>
        <row r="1436">
          <cell r="A1436" t="str">
            <v>BB269</v>
          </cell>
        </row>
        <row r="1437">
          <cell r="A1437" t="str">
            <v>BB27</v>
          </cell>
        </row>
        <row r="1438">
          <cell r="A1438" t="str">
            <v>BB270</v>
          </cell>
        </row>
        <row r="1439">
          <cell r="A1439" t="str">
            <v>BB271</v>
          </cell>
        </row>
        <row r="1440">
          <cell r="A1440" t="str">
            <v>BB272</v>
          </cell>
        </row>
        <row r="1441">
          <cell r="A1441" t="str">
            <v>BB273</v>
          </cell>
        </row>
        <row r="1442">
          <cell r="A1442" t="str">
            <v>BB274</v>
          </cell>
        </row>
        <row r="1443">
          <cell r="A1443" t="str">
            <v>BB275</v>
          </cell>
        </row>
        <row r="1444">
          <cell r="A1444" t="str">
            <v>BB276</v>
          </cell>
        </row>
        <row r="1445">
          <cell r="A1445" t="str">
            <v>BB277</v>
          </cell>
        </row>
        <row r="1446">
          <cell r="A1446" t="str">
            <v>BB278</v>
          </cell>
        </row>
        <row r="1447">
          <cell r="A1447" t="str">
            <v>BB279</v>
          </cell>
        </row>
        <row r="1448">
          <cell r="A1448" t="str">
            <v>BB28</v>
          </cell>
        </row>
        <row r="1449">
          <cell r="A1449" t="str">
            <v>BB280</v>
          </cell>
        </row>
        <row r="1450">
          <cell r="A1450" t="str">
            <v>BB281</v>
          </cell>
        </row>
        <row r="1451">
          <cell r="A1451" t="str">
            <v>BB282</v>
          </cell>
        </row>
        <row r="1452">
          <cell r="A1452" t="str">
            <v>BB283</v>
          </cell>
        </row>
        <row r="1453">
          <cell r="A1453" t="str">
            <v>BB284</v>
          </cell>
        </row>
        <row r="1454">
          <cell r="A1454" t="str">
            <v>BB285</v>
          </cell>
        </row>
        <row r="1455">
          <cell r="A1455" t="str">
            <v>BB286</v>
          </cell>
        </row>
        <row r="1456">
          <cell r="A1456" t="str">
            <v>BB287</v>
          </cell>
        </row>
        <row r="1457">
          <cell r="A1457" t="str">
            <v>BB288</v>
          </cell>
        </row>
        <row r="1458">
          <cell r="A1458" t="str">
            <v>BB289</v>
          </cell>
        </row>
        <row r="1459">
          <cell r="A1459" t="str">
            <v>BB290</v>
          </cell>
        </row>
        <row r="1460">
          <cell r="A1460" t="str">
            <v>BB291</v>
          </cell>
        </row>
        <row r="1461">
          <cell r="A1461" t="str">
            <v>BB292</v>
          </cell>
        </row>
        <row r="1462">
          <cell r="A1462" t="str">
            <v>BB295</v>
          </cell>
        </row>
        <row r="1463">
          <cell r="A1463" t="str">
            <v>BB299</v>
          </cell>
        </row>
        <row r="1464">
          <cell r="A1464" t="str">
            <v>BB30</v>
          </cell>
        </row>
        <row r="1465">
          <cell r="A1465" t="str">
            <v>BB300</v>
          </cell>
        </row>
        <row r="1466">
          <cell r="A1466" t="str">
            <v>BB301</v>
          </cell>
        </row>
        <row r="1467">
          <cell r="A1467" t="str">
            <v>BB303</v>
          </cell>
        </row>
        <row r="1468">
          <cell r="A1468" t="str">
            <v>BB304</v>
          </cell>
        </row>
        <row r="1469">
          <cell r="A1469" t="str">
            <v>BB305</v>
          </cell>
        </row>
        <row r="1470">
          <cell r="A1470" t="str">
            <v>BB306</v>
          </cell>
        </row>
        <row r="1471">
          <cell r="A1471" t="str">
            <v>BB307</v>
          </cell>
        </row>
        <row r="1472">
          <cell r="A1472" t="str">
            <v>BB309</v>
          </cell>
        </row>
        <row r="1473">
          <cell r="A1473" t="str">
            <v>BB310</v>
          </cell>
        </row>
        <row r="1474">
          <cell r="A1474" t="str">
            <v>BB311</v>
          </cell>
        </row>
        <row r="1475">
          <cell r="A1475" t="str">
            <v>BB314</v>
          </cell>
        </row>
        <row r="1476">
          <cell r="A1476" t="str">
            <v>BB316</v>
          </cell>
        </row>
        <row r="1477">
          <cell r="A1477" t="str">
            <v>BB317</v>
          </cell>
        </row>
        <row r="1478">
          <cell r="A1478" t="str">
            <v>BB318</v>
          </cell>
        </row>
        <row r="1479">
          <cell r="A1479" t="str">
            <v>BB319</v>
          </cell>
        </row>
        <row r="1480">
          <cell r="A1480" t="str">
            <v>BB320</v>
          </cell>
        </row>
        <row r="1481">
          <cell r="A1481" t="str">
            <v>BB322</v>
          </cell>
        </row>
        <row r="1482">
          <cell r="A1482" t="str">
            <v>BB324</v>
          </cell>
        </row>
        <row r="1483">
          <cell r="A1483" t="str">
            <v>BB325</v>
          </cell>
        </row>
        <row r="1484">
          <cell r="A1484" t="str">
            <v>BB326</v>
          </cell>
        </row>
        <row r="1485">
          <cell r="A1485" t="str">
            <v>BB327</v>
          </cell>
        </row>
        <row r="1486">
          <cell r="A1486" t="str">
            <v>BB33</v>
          </cell>
        </row>
        <row r="1487">
          <cell r="A1487" t="str">
            <v>BB330</v>
          </cell>
        </row>
        <row r="1488">
          <cell r="A1488" t="str">
            <v>BB331</v>
          </cell>
        </row>
        <row r="1489">
          <cell r="A1489" t="str">
            <v>BB332</v>
          </cell>
        </row>
        <row r="1490">
          <cell r="A1490" t="str">
            <v>BB333</v>
          </cell>
        </row>
        <row r="1491">
          <cell r="A1491" t="str">
            <v>BB335</v>
          </cell>
        </row>
        <row r="1492">
          <cell r="A1492" t="str">
            <v>BB336</v>
          </cell>
        </row>
        <row r="1493">
          <cell r="A1493" t="str">
            <v>BB338</v>
          </cell>
        </row>
        <row r="1494">
          <cell r="A1494" t="str">
            <v>BB34</v>
          </cell>
        </row>
        <row r="1495">
          <cell r="A1495" t="str">
            <v>BB342</v>
          </cell>
        </row>
        <row r="1496">
          <cell r="A1496" t="str">
            <v>BB343</v>
          </cell>
        </row>
        <row r="1497">
          <cell r="A1497" t="str">
            <v>BB346</v>
          </cell>
        </row>
        <row r="1498">
          <cell r="A1498" t="str">
            <v>BB347</v>
          </cell>
        </row>
        <row r="1499">
          <cell r="A1499" t="str">
            <v>BB348</v>
          </cell>
        </row>
        <row r="1500">
          <cell r="A1500" t="str">
            <v>BB349</v>
          </cell>
        </row>
        <row r="1501">
          <cell r="A1501" t="str">
            <v>BB35</v>
          </cell>
        </row>
        <row r="1502">
          <cell r="A1502" t="str">
            <v>BB350</v>
          </cell>
        </row>
        <row r="1503">
          <cell r="A1503" t="str">
            <v>BB351</v>
          </cell>
        </row>
        <row r="1504">
          <cell r="A1504" t="str">
            <v>BB352</v>
          </cell>
        </row>
        <row r="1505">
          <cell r="A1505" t="str">
            <v>BB356</v>
          </cell>
        </row>
        <row r="1506">
          <cell r="A1506" t="str">
            <v>BB357</v>
          </cell>
        </row>
        <row r="1507">
          <cell r="A1507" t="str">
            <v>BB36</v>
          </cell>
        </row>
        <row r="1508">
          <cell r="A1508" t="str">
            <v>BB362</v>
          </cell>
        </row>
        <row r="1509">
          <cell r="A1509" t="str">
            <v>BB363</v>
          </cell>
        </row>
        <row r="1510">
          <cell r="A1510" t="str">
            <v>BB369</v>
          </cell>
        </row>
        <row r="1511">
          <cell r="A1511" t="str">
            <v>BB37</v>
          </cell>
        </row>
        <row r="1512">
          <cell r="A1512" t="str">
            <v>BB370</v>
          </cell>
        </row>
        <row r="1513">
          <cell r="A1513" t="str">
            <v>BB371</v>
          </cell>
        </row>
        <row r="1514">
          <cell r="A1514" t="str">
            <v>BB377</v>
          </cell>
        </row>
        <row r="1515">
          <cell r="A1515" t="str">
            <v>BB38</v>
          </cell>
        </row>
        <row r="1516">
          <cell r="A1516" t="str">
            <v>BB387</v>
          </cell>
        </row>
        <row r="1517">
          <cell r="A1517" t="str">
            <v>BB388</v>
          </cell>
        </row>
        <row r="1518">
          <cell r="A1518" t="str">
            <v>BB389</v>
          </cell>
        </row>
        <row r="1519">
          <cell r="A1519" t="str">
            <v>BB39</v>
          </cell>
        </row>
        <row r="1520">
          <cell r="A1520" t="str">
            <v>BB391</v>
          </cell>
        </row>
        <row r="1521">
          <cell r="A1521" t="str">
            <v>BB392</v>
          </cell>
        </row>
        <row r="1522">
          <cell r="A1522" t="str">
            <v>BB397</v>
          </cell>
        </row>
        <row r="1523">
          <cell r="A1523" t="str">
            <v>BB398</v>
          </cell>
        </row>
        <row r="1524">
          <cell r="A1524" t="str">
            <v>BB399</v>
          </cell>
        </row>
        <row r="1525">
          <cell r="A1525" t="str">
            <v>BB40</v>
          </cell>
        </row>
        <row r="1526">
          <cell r="A1526" t="str">
            <v>BB400</v>
          </cell>
        </row>
        <row r="1527">
          <cell r="A1527" t="str">
            <v>BB408</v>
          </cell>
        </row>
        <row r="1528">
          <cell r="A1528" t="str">
            <v>BB409</v>
          </cell>
        </row>
        <row r="1529">
          <cell r="A1529" t="str">
            <v>BB41</v>
          </cell>
        </row>
        <row r="1530">
          <cell r="A1530" t="str">
            <v>BB410</v>
          </cell>
        </row>
        <row r="1531">
          <cell r="A1531" t="str">
            <v>BB411</v>
          </cell>
        </row>
        <row r="1532">
          <cell r="A1532" t="str">
            <v>BB412</v>
          </cell>
        </row>
        <row r="1533">
          <cell r="A1533" t="str">
            <v>BB413</v>
          </cell>
        </row>
        <row r="1534">
          <cell r="A1534" t="str">
            <v>BB414</v>
          </cell>
        </row>
        <row r="1535">
          <cell r="A1535" t="str">
            <v>BB415</v>
          </cell>
        </row>
        <row r="1536">
          <cell r="A1536" t="str">
            <v>BB416</v>
          </cell>
        </row>
        <row r="1537">
          <cell r="A1537" t="str">
            <v>BB417</v>
          </cell>
        </row>
        <row r="1538">
          <cell r="A1538" t="str">
            <v>BB418</v>
          </cell>
        </row>
        <row r="1539">
          <cell r="A1539" t="str">
            <v>BB419</v>
          </cell>
        </row>
        <row r="1540">
          <cell r="A1540" t="str">
            <v>BB42</v>
          </cell>
        </row>
        <row r="1541">
          <cell r="A1541" t="str">
            <v>BB420</v>
          </cell>
        </row>
        <row r="1542">
          <cell r="A1542" t="str">
            <v>BB421</v>
          </cell>
        </row>
        <row r="1543">
          <cell r="A1543" t="str">
            <v>BB422</v>
          </cell>
        </row>
        <row r="1544">
          <cell r="A1544" t="str">
            <v>BB423</v>
          </cell>
        </row>
        <row r="1545">
          <cell r="A1545" t="str">
            <v>BB424</v>
          </cell>
        </row>
        <row r="1546">
          <cell r="A1546" t="str">
            <v>BB425</v>
          </cell>
        </row>
        <row r="1547">
          <cell r="A1547" t="str">
            <v>BB426</v>
          </cell>
        </row>
        <row r="1548">
          <cell r="A1548" t="str">
            <v>BB427</v>
          </cell>
        </row>
        <row r="1549">
          <cell r="A1549" t="str">
            <v>BB428</v>
          </cell>
        </row>
        <row r="1550">
          <cell r="A1550" t="str">
            <v>BB433</v>
          </cell>
        </row>
        <row r="1551">
          <cell r="A1551" t="str">
            <v>BB434</v>
          </cell>
        </row>
        <row r="1552">
          <cell r="A1552" t="str">
            <v>BB435</v>
          </cell>
        </row>
        <row r="1553">
          <cell r="A1553" t="str">
            <v>BB436</v>
          </cell>
        </row>
        <row r="1554">
          <cell r="A1554" t="str">
            <v>BB437</v>
          </cell>
        </row>
        <row r="1555">
          <cell r="A1555" t="str">
            <v>BB438</v>
          </cell>
        </row>
        <row r="1556">
          <cell r="A1556" t="str">
            <v>BB439</v>
          </cell>
        </row>
        <row r="1557">
          <cell r="A1557" t="str">
            <v>BB44</v>
          </cell>
        </row>
        <row r="1558">
          <cell r="A1558" t="str">
            <v>BB440</v>
          </cell>
        </row>
        <row r="1559">
          <cell r="A1559" t="str">
            <v>BB441</v>
          </cell>
        </row>
        <row r="1560">
          <cell r="A1560" t="str">
            <v>BB442</v>
          </cell>
        </row>
        <row r="1561">
          <cell r="A1561" t="str">
            <v>BB444</v>
          </cell>
        </row>
        <row r="1562">
          <cell r="A1562" t="str">
            <v>BB445</v>
          </cell>
        </row>
        <row r="1563">
          <cell r="A1563" t="str">
            <v>BB446</v>
          </cell>
        </row>
        <row r="1564">
          <cell r="A1564" t="str">
            <v>BB447</v>
          </cell>
        </row>
        <row r="1565">
          <cell r="A1565" t="str">
            <v>BB448</v>
          </cell>
        </row>
        <row r="1566">
          <cell r="A1566" t="str">
            <v>BB449</v>
          </cell>
        </row>
        <row r="1567">
          <cell r="A1567" t="str">
            <v>BB45</v>
          </cell>
        </row>
        <row r="1568">
          <cell r="A1568" t="str">
            <v>BB450</v>
          </cell>
        </row>
        <row r="1569">
          <cell r="A1569" t="str">
            <v>BB451</v>
          </cell>
        </row>
        <row r="1570">
          <cell r="A1570" t="str">
            <v>BB454</v>
          </cell>
        </row>
        <row r="1571">
          <cell r="A1571" t="str">
            <v>BB456</v>
          </cell>
        </row>
        <row r="1572">
          <cell r="A1572" t="str">
            <v>BB457</v>
          </cell>
        </row>
        <row r="1573">
          <cell r="A1573" t="str">
            <v>BB458</v>
          </cell>
        </row>
        <row r="1574">
          <cell r="A1574" t="str">
            <v>BB46</v>
          </cell>
        </row>
        <row r="1575">
          <cell r="A1575" t="str">
            <v>BB460</v>
          </cell>
        </row>
        <row r="1576">
          <cell r="A1576" t="str">
            <v>BB463</v>
          </cell>
        </row>
        <row r="1577">
          <cell r="A1577" t="str">
            <v>BB464</v>
          </cell>
        </row>
        <row r="1578">
          <cell r="A1578" t="str">
            <v>BB466</v>
          </cell>
        </row>
        <row r="1579">
          <cell r="A1579" t="str">
            <v>BB467</v>
          </cell>
        </row>
        <row r="1580">
          <cell r="A1580" t="str">
            <v>BB469</v>
          </cell>
        </row>
        <row r="1581">
          <cell r="A1581" t="str">
            <v>BB470</v>
          </cell>
        </row>
        <row r="1582">
          <cell r="A1582" t="str">
            <v>BB471</v>
          </cell>
        </row>
        <row r="1583">
          <cell r="A1583" t="str">
            <v>BB472</v>
          </cell>
        </row>
        <row r="1584">
          <cell r="A1584" t="str">
            <v>BB473</v>
          </cell>
        </row>
        <row r="1585">
          <cell r="A1585" t="str">
            <v>BB474</v>
          </cell>
        </row>
        <row r="1586">
          <cell r="A1586" t="str">
            <v>BB475</v>
          </cell>
        </row>
        <row r="1587">
          <cell r="A1587" t="str">
            <v>BB476</v>
          </cell>
        </row>
        <row r="1588">
          <cell r="A1588" t="str">
            <v>BB477</v>
          </cell>
        </row>
        <row r="1589">
          <cell r="A1589" t="str">
            <v>BB478</v>
          </cell>
        </row>
        <row r="1590">
          <cell r="A1590" t="str">
            <v>BB479</v>
          </cell>
        </row>
        <row r="1591">
          <cell r="A1591" t="str">
            <v>BB481</v>
          </cell>
        </row>
        <row r="1592">
          <cell r="A1592" t="str">
            <v>BB482</v>
          </cell>
        </row>
        <row r="1593">
          <cell r="A1593" t="str">
            <v>BB483</v>
          </cell>
        </row>
        <row r="1594">
          <cell r="A1594" t="str">
            <v>BB484</v>
          </cell>
        </row>
        <row r="1595">
          <cell r="A1595" t="str">
            <v>BB49</v>
          </cell>
        </row>
        <row r="1596">
          <cell r="A1596" t="str">
            <v>BB495</v>
          </cell>
        </row>
        <row r="1597">
          <cell r="A1597" t="str">
            <v>BB496</v>
          </cell>
        </row>
        <row r="1598">
          <cell r="A1598" t="str">
            <v>BB497</v>
          </cell>
        </row>
        <row r="1599">
          <cell r="A1599" t="str">
            <v>BB498</v>
          </cell>
        </row>
        <row r="1600">
          <cell r="A1600" t="str">
            <v>BB499</v>
          </cell>
        </row>
        <row r="1601">
          <cell r="A1601" t="str">
            <v>BB50</v>
          </cell>
        </row>
        <row r="1602">
          <cell r="A1602" t="str">
            <v>BB500</v>
          </cell>
        </row>
        <row r="1603">
          <cell r="A1603" t="str">
            <v>BB501</v>
          </cell>
        </row>
        <row r="1604">
          <cell r="A1604" t="str">
            <v>BB502</v>
          </cell>
        </row>
        <row r="1605">
          <cell r="A1605" t="str">
            <v>BB503</v>
          </cell>
        </row>
        <row r="1606">
          <cell r="A1606" t="str">
            <v>BB504</v>
          </cell>
        </row>
        <row r="1607">
          <cell r="A1607" t="str">
            <v>BB505</v>
          </cell>
        </row>
        <row r="1608">
          <cell r="A1608" t="str">
            <v>BB506</v>
          </cell>
        </row>
        <row r="1609">
          <cell r="A1609" t="str">
            <v>BB507</v>
          </cell>
        </row>
        <row r="1610">
          <cell r="A1610" t="str">
            <v>BB508</v>
          </cell>
        </row>
        <row r="1611">
          <cell r="A1611" t="str">
            <v>BB509</v>
          </cell>
        </row>
        <row r="1612">
          <cell r="A1612" t="str">
            <v>BB510</v>
          </cell>
        </row>
        <row r="1613">
          <cell r="A1613" t="str">
            <v>BB511</v>
          </cell>
        </row>
        <row r="1614">
          <cell r="A1614" t="str">
            <v>BB512</v>
          </cell>
        </row>
        <row r="1615">
          <cell r="A1615" t="str">
            <v>BB513</v>
          </cell>
        </row>
        <row r="1616">
          <cell r="A1616" t="str">
            <v>BB514</v>
          </cell>
        </row>
        <row r="1617">
          <cell r="A1617" t="str">
            <v>BB515</v>
          </cell>
        </row>
        <row r="1618">
          <cell r="A1618" t="str">
            <v>BB516</v>
          </cell>
        </row>
        <row r="1619">
          <cell r="A1619" t="str">
            <v>BB517</v>
          </cell>
        </row>
        <row r="1620">
          <cell r="A1620" t="str">
            <v>BB519</v>
          </cell>
        </row>
        <row r="1621">
          <cell r="A1621" t="str">
            <v>BB520</v>
          </cell>
        </row>
        <row r="1622">
          <cell r="A1622" t="str">
            <v>BB521</v>
          </cell>
        </row>
        <row r="1623">
          <cell r="A1623" t="str">
            <v>BB522</v>
          </cell>
        </row>
        <row r="1624">
          <cell r="A1624" t="str">
            <v>BB524</v>
          </cell>
        </row>
        <row r="1625">
          <cell r="A1625" t="str">
            <v>BB525</v>
          </cell>
        </row>
        <row r="1626">
          <cell r="A1626" t="str">
            <v>BB526</v>
          </cell>
        </row>
        <row r="1627">
          <cell r="A1627" t="str">
            <v>BB527</v>
          </cell>
        </row>
        <row r="1628">
          <cell r="A1628" t="str">
            <v>BB528</v>
          </cell>
        </row>
        <row r="1629">
          <cell r="A1629" t="str">
            <v>BB529</v>
          </cell>
        </row>
        <row r="1630">
          <cell r="A1630" t="str">
            <v>BB53</v>
          </cell>
        </row>
        <row r="1631">
          <cell r="A1631" t="str">
            <v>BB530</v>
          </cell>
        </row>
        <row r="1632">
          <cell r="A1632" t="str">
            <v>BB531</v>
          </cell>
        </row>
        <row r="1633">
          <cell r="A1633" t="str">
            <v>BB532</v>
          </cell>
        </row>
        <row r="1634">
          <cell r="A1634" t="str">
            <v>BB534</v>
          </cell>
        </row>
        <row r="1635">
          <cell r="A1635" t="str">
            <v>BB535</v>
          </cell>
        </row>
        <row r="1636">
          <cell r="A1636" t="str">
            <v>BB536</v>
          </cell>
        </row>
        <row r="1637">
          <cell r="A1637" t="str">
            <v>BB538</v>
          </cell>
        </row>
        <row r="1638">
          <cell r="A1638" t="str">
            <v>BB539</v>
          </cell>
        </row>
        <row r="1639">
          <cell r="A1639" t="str">
            <v>BB54</v>
          </cell>
        </row>
        <row r="1640">
          <cell r="A1640" t="str">
            <v>BB545</v>
          </cell>
        </row>
        <row r="1641">
          <cell r="A1641" t="str">
            <v>BB55</v>
          </cell>
        </row>
        <row r="1642">
          <cell r="A1642" t="str">
            <v>BB555</v>
          </cell>
        </row>
        <row r="1643">
          <cell r="A1643" t="str">
            <v>BB557</v>
          </cell>
        </row>
        <row r="1644">
          <cell r="A1644" t="str">
            <v>BB558</v>
          </cell>
        </row>
        <row r="1645">
          <cell r="A1645" t="str">
            <v>BB559</v>
          </cell>
        </row>
        <row r="1646">
          <cell r="A1646" t="str">
            <v>BB56</v>
          </cell>
        </row>
        <row r="1647">
          <cell r="A1647" t="str">
            <v>BB560</v>
          </cell>
        </row>
        <row r="1648">
          <cell r="A1648" t="str">
            <v>BB561</v>
          </cell>
        </row>
        <row r="1649">
          <cell r="A1649" t="str">
            <v>BB562</v>
          </cell>
        </row>
        <row r="1650">
          <cell r="A1650" t="str">
            <v>BB563</v>
          </cell>
        </row>
        <row r="1651">
          <cell r="A1651" t="str">
            <v>BB564</v>
          </cell>
        </row>
        <row r="1652">
          <cell r="A1652" t="str">
            <v>BB565</v>
          </cell>
        </row>
        <row r="1653">
          <cell r="A1653" t="str">
            <v>BB566</v>
          </cell>
        </row>
        <row r="1654">
          <cell r="A1654" t="str">
            <v>BB569</v>
          </cell>
        </row>
        <row r="1655">
          <cell r="A1655" t="str">
            <v>BB57</v>
          </cell>
        </row>
        <row r="1656">
          <cell r="A1656" t="str">
            <v>BB572</v>
          </cell>
        </row>
        <row r="1657">
          <cell r="A1657" t="str">
            <v>BB573</v>
          </cell>
        </row>
        <row r="1658">
          <cell r="A1658" t="str">
            <v>BB574</v>
          </cell>
        </row>
        <row r="1659">
          <cell r="A1659" t="str">
            <v>BB575</v>
          </cell>
        </row>
        <row r="1660">
          <cell r="A1660" t="str">
            <v>BB576</v>
          </cell>
        </row>
        <row r="1661">
          <cell r="A1661" t="str">
            <v>BB577</v>
          </cell>
        </row>
        <row r="1662">
          <cell r="A1662" t="str">
            <v>BB578</v>
          </cell>
        </row>
        <row r="1663">
          <cell r="A1663" t="str">
            <v>BB579</v>
          </cell>
        </row>
        <row r="1664">
          <cell r="A1664" t="str">
            <v>BB58</v>
          </cell>
        </row>
        <row r="1665">
          <cell r="A1665" t="str">
            <v>BB585</v>
          </cell>
        </row>
        <row r="1666">
          <cell r="A1666" t="str">
            <v>BB59</v>
          </cell>
        </row>
        <row r="1667">
          <cell r="A1667" t="str">
            <v>BB593</v>
          </cell>
        </row>
        <row r="1668">
          <cell r="A1668" t="str">
            <v>BB594</v>
          </cell>
        </row>
        <row r="1669">
          <cell r="A1669" t="str">
            <v>BB595</v>
          </cell>
        </row>
        <row r="1670">
          <cell r="A1670" t="str">
            <v>BB60</v>
          </cell>
        </row>
        <row r="1671">
          <cell r="A1671" t="str">
            <v>BB602</v>
          </cell>
        </row>
        <row r="1672">
          <cell r="A1672" t="str">
            <v>BB604</v>
          </cell>
        </row>
        <row r="1673">
          <cell r="A1673" t="str">
            <v>BB61</v>
          </cell>
        </row>
        <row r="1674">
          <cell r="A1674" t="str">
            <v>BB612</v>
          </cell>
        </row>
        <row r="1675">
          <cell r="A1675" t="str">
            <v>BB617</v>
          </cell>
        </row>
        <row r="1676">
          <cell r="A1676" t="str">
            <v>BB618</v>
          </cell>
        </row>
        <row r="1677">
          <cell r="A1677" t="str">
            <v>BB619</v>
          </cell>
        </row>
        <row r="1678">
          <cell r="A1678" t="str">
            <v>BB620</v>
          </cell>
        </row>
        <row r="1679">
          <cell r="A1679" t="str">
            <v>BB621</v>
          </cell>
        </row>
        <row r="1680">
          <cell r="A1680" t="str">
            <v>BB622</v>
          </cell>
        </row>
        <row r="1681">
          <cell r="A1681" t="str">
            <v>BB623</v>
          </cell>
        </row>
        <row r="1682">
          <cell r="A1682" t="str">
            <v>BB624</v>
          </cell>
        </row>
        <row r="1683">
          <cell r="A1683" t="str">
            <v>BB625</v>
          </cell>
        </row>
        <row r="1684">
          <cell r="A1684" t="str">
            <v>BB628</v>
          </cell>
        </row>
        <row r="1685">
          <cell r="A1685" t="str">
            <v>BB63</v>
          </cell>
        </row>
        <row r="1686">
          <cell r="A1686" t="str">
            <v>BB631</v>
          </cell>
        </row>
        <row r="1687">
          <cell r="A1687" t="str">
            <v>BB632</v>
          </cell>
        </row>
        <row r="1688">
          <cell r="A1688" t="str">
            <v>BB633</v>
          </cell>
        </row>
        <row r="1689">
          <cell r="A1689" t="str">
            <v>BB634</v>
          </cell>
        </row>
        <row r="1690">
          <cell r="A1690" t="str">
            <v>BB636</v>
          </cell>
        </row>
        <row r="1691">
          <cell r="A1691" t="str">
            <v>BB637</v>
          </cell>
        </row>
        <row r="1692">
          <cell r="A1692" t="str">
            <v>BB638</v>
          </cell>
        </row>
        <row r="1693">
          <cell r="A1693" t="str">
            <v>BB639</v>
          </cell>
        </row>
        <row r="1694">
          <cell r="A1694" t="str">
            <v>BB642</v>
          </cell>
        </row>
        <row r="1695">
          <cell r="A1695" t="str">
            <v>BB643</v>
          </cell>
        </row>
        <row r="1696">
          <cell r="A1696" t="str">
            <v>BB644</v>
          </cell>
        </row>
        <row r="1697">
          <cell r="A1697" t="str">
            <v>BB645</v>
          </cell>
        </row>
        <row r="1698">
          <cell r="A1698" t="str">
            <v>BB646</v>
          </cell>
        </row>
        <row r="1699">
          <cell r="A1699" t="str">
            <v>BB648</v>
          </cell>
        </row>
        <row r="1700">
          <cell r="A1700" t="str">
            <v>BB649</v>
          </cell>
        </row>
        <row r="1701">
          <cell r="A1701" t="str">
            <v>BB65</v>
          </cell>
        </row>
        <row r="1702">
          <cell r="A1702" t="str">
            <v>BB66</v>
          </cell>
        </row>
        <row r="1703">
          <cell r="A1703" t="str">
            <v>BB668</v>
          </cell>
        </row>
        <row r="1704">
          <cell r="A1704" t="str">
            <v>BB67</v>
          </cell>
        </row>
        <row r="1705">
          <cell r="A1705" t="str">
            <v>BB68</v>
          </cell>
        </row>
        <row r="1706">
          <cell r="A1706" t="str">
            <v>BB69</v>
          </cell>
        </row>
        <row r="1707">
          <cell r="A1707" t="str">
            <v>BB702</v>
          </cell>
        </row>
        <row r="1708">
          <cell r="A1708" t="str">
            <v>BB71</v>
          </cell>
        </row>
        <row r="1709">
          <cell r="A1709" t="str">
            <v>BB72</v>
          </cell>
        </row>
        <row r="1710">
          <cell r="A1710" t="str">
            <v>BB73</v>
          </cell>
        </row>
        <row r="1711">
          <cell r="A1711" t="str">
            <v>BB742</v>
          </cell>
        </row>
        <row r="1712">
          <cell r="A1712" t="str">
            <v>BB743</v>
          </cell>
        </row>
        <row r="1713">
          <cell r="A1713" t="str">
            <v>BB748</v>
          </cell>
        </row>
        <row r="1714">
          <cell r="A1714" t="str">
            <v>BB749</v>
          </cell>
        </row>
        <row r="1715">
          <cell r="A1715" t="str">
            <v>BB755</v>
          </cell>
        </row>
        <row r="1716">
          <cell r="A1716" t="str">
            <v>BB756</v>
          </cell>
        </row>
        <row r="1717">
          <cell r="A1717" t="str">
            <v>BB757</v>
          </cell>
        </row>
        <row r="1718">
          <cell r="A1718" t="str">
            <v>BB76</v>
          </cell>
        </row>
        <row r="1719">
          <cell r="A1719" t="str">
            <v>BB763</v>
          </cell>
        </row>
        <row r="1720">
          <cell r="A1720" t="str">
            <v>BB769</v>
          </cell>
        </row>
        <row r="1721">
          <cell r="A1721" t="str">
            <v>BB77</v>
          </cell>
        </row>
        <row r="1722">
          <cell r="A1722" t="str">
            <v>BB771</v>
          </cell>
        </row>
        <row r="1723">
          <cell r="A1723" t="str">
            <v>BB772</v>
          </cell>
        </row>
        <row r="1724">
          <cell r="A1724" t="str">
            <v>BB78</v>
          </cell>
        </row>
        <row r="1725">
          <cell r="A1725" t="str">
            <v>BB79</v>
          </cell>
        </row>
        <row r="1726">
          <cell r="A1726" t="str">
            <v>BB80</v>
          </cell>
        </row>
        <row r="1727">
          <cell r="A1727" t="str">
            <v>BB805</v>
          </cell>
        </row>
        <row r="1728">
          <cell r="A1728" t="str">
            <v>BB81</v>
          </cell>
        </row>
        <row r="1729">
          <cell r="A1729" t="str">
            <v>BB82</v>
          </cell>
        </row>
        <row r="1730">
          <cell r="A1730" t="str">
            <v>BB828</v>
          </cell>
        </row>
        <row r="1731">
          <cell r="A1731" t="str">
            <v>BB829</v>
          </cell>
        </row>
        <row r="1732">
          <cell r="A1732" t="str">
            <v>BB83</v>
          </cell>
        </row>
        <row r="1733">
          <cell r="A1733" t="str">
            <v>BB830</v>
          </cell>
        </row>
        <row r="1734">
          <cell r="A1734" t="str">
            <v>BB834</v>
          </cell>
        </row>
        <row r="1735">
          <cell r="A1735" t="str">
            <v>BB835</v>
          </cell>
        </row>
        <row r="1736">
          <cell r="A1736" t="str">
            <v>BB836</v>
          </cell>
        </row>
        <row r="1737">
          <cell r="A1737" t="str">
            <v>BB837</v>
          </cell>
        </row>
        <row r="1738">
          <cell r="A1738" t="str">
            <v>BB838</v>
          </cell>
        </row>
        <row r="1739">
          <cell r="A1739" t="str">
            <v>BB839</v>
          </cell>
        </row>
        <row r="1740">
          <cell r="A1740" t="str">
            <v>BB84</v>
          </cell>
        </row>
        <row r="1741">
          <cell r="A1741" t="str">
            <v>BB840</v>
          </cell>
        </row>
        <row r="1742">
          <cell r="A1742" t="str">
            <v>BB841</v>
          </cell>
        </row>
        <row r="1743">
          <cell r="A1743" t="str">
            <v>BB842</v>
          </cell>
        </row>
        <row r="1744">
          <cell r="A1744" t="str">
            <v>BB843</v>
          </cell>
        </row>
        <row r="1745">
          <cell r="A1745" t="str">
            <v>BB844</v>
          </cell>
        </row>
        <row r="1746">
          <cell r="A1746" t="str">
            <v>BB845</v>
          </cell>
        </row>
        <row r="1747">
          <cell r="A1747" t="str">
            <v>BB846</v>
          </cell>
        </row>
        <row r="1748">
          <cell r="A1748" t="str">
            <v>BB85</v>
          </cell>
        </row>
        <row r="1749">
          <cell r="A1749" t="str">
            <v>BB86</v>
          </cell>
        </row>
        <row r="1750">
          <cell r="A1750" t="str">
            <v>BB87</v>
          </cell>
        </row>
        <row r="1751">
          <cell r="A1751" t="str">
            <v>BB89</v>
          </cell>
        </row>
        <row r="1752">
          <cell r="A1752" t="str">
            <v>BB90</v>
          </cell>
        </row>
        <row r="1753">
          <cell r="A1753" t="str">
            <v>BB91</v>
          </cell>
        </row>
        <row r="1754">
          <cell r="A1754" t="str">
            <v>BB93</v>
          </cell>
        </row>
        <row r="1755">
          <cell r="A1755" t="str">
            <v>BB95</v>
          </cell>
        </row>
        <row r="1756">
          <cell r="A1756" t="str">
            <v>BB96</v>
          </cell>
        </row>
        <row r="1757">
          <cell r="A1757" t="str">
            <v>BB98</v>
          </cell>
        </row>
        <row r="1758">
          <cell r="A1758" t="str">
            <v>BB99</v>
          </cell>
        </row>
      </sheetData>
      <sheetData sheetId="7" refreshError="1"/>
      <sheetData sheetId="8" refreshError="1"/>
      <sheetData sheetId="9"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TIPACOQUE"/>
      <sheetName val="Presupuesto PASO ELEVADO"/>
      <sheetName val="Lista Base"/>
      <sheetName val="Niples"/>
      <sheetName val="Ins_MO"/>
      <sheetName val="Ins_Mat"/>
      <sheetName val="Ins_TR"/>
      <sheetName val="Ins_EH"/>
      <sheetName val="Print"/>
      <sheetName val="3.1.13A"/>
      <sheetName val="2.1.17"/>
      <sheetName val="3.3.1"/>
      <sheetName val="1.1.86"/>
      <sheetName val="1.2.4"/>
      <sheetName val="2.1.21"/>
      <sheetName val="2.1.1"/>
      <sheetName val="2.7.4"/>
      <sheetName val="1.2.25"/>
      <sheetName val="2.5.44"/>
      <sheetName val="2.5.44A"/>
      <sheetName val="6.4.2.196"/>
      <sheetName val="6.4.2.196A"/>
      <sheetName val="2.5.6"/>
      <sheetName val="2.5.6A"/>
      <sheetName val="6.4.2.197"/>
      <sheetName val="6.4.2.197A"/>
      <sheetName val="6.4.2.198"/>
      <sheetName val="6.4.2.198A"/>
      <sheetName val="2.6.45"/>
      <sheetName val="2.6.46"/>
      <sheetName val="2.6.47"/>
      <sheetName val="2.6.48"/>
      <sheetName val="3.17.10A"/>
      <sheetName val="3.17.10B"/>
      <sheetName val="3.17.3"/>
      <sheetName val="6.4.2.199"/>
      <sheetName val="2.7.1"/>
      <sheetName val="2.6.11"/>
      <sheetName val="PASO ELEVADO"/>
      <sheetName val="1.1.7"/>
      <sheetName val="3.11.2"/>
      <sheetName val="3.5.1"/>
      <sheetName val="1.2.10"/>
      <sheetName val="3.3.13"/>
      <sheetName val="6.4.2.206"/>
      <sheetName val="6.4.2.207"/>
      <sheetName val="6.4.2.208"/>
      <sheetName val="6.4.2.209"/>
      <sheetName val="6.4.2.210"/>
      <sheetName val="6.4.2.211"/>
      <sheetName val="6.4.2.212"/>
      <sheetName val="6.4.2.213"/>
      <sheetName val="6.4.2.214"/>
      <sheetName val="6.4.2.215"/>
      <sheetName val="6.4.2.216"/>
      <sheetName val="6.4.2.217"/>
      <sheetName val="6.4.2.218"/>
      <sheetName val="6.4.2.219"/>
      <sheetName val="6.4.2.220"/>
      <sheetName val="SISTEMA RAMMING"/>
      <sheetName val="6.4.2.221"/>
      <sheetName val="3.3.4"/>
      <sheetName val="COSTOS AMBIENTALES"/>
      <sheetName val="6.4.2.306"/>
      <sheetName val="1.1.62"/>
      <sheetName val="6.4.2.307"/>
      <sheetName val="6.4.2.308"/>
      <sheetName val="6.4.2.309"/>
      <sheetName val="6.4.2.310"/>
      <sheetName val="6.4.2.311"/>
    </sheetNames>
    <sheetDataSet>
      <sheetData sheetId="0" refreshError="1"/>
      <sheetData sheetId="1" refreshError="1"/>
      <sheetData sheetId="2">
        <row r="4">
          <cell r="A4" t="str">
            <v>1.1.7</v>
          </cell>
          <cell r="B4" t="str">
            <v>LOCALIZACION Y REPLANTEO OBRA ARQUITECTONICA (ESTRUCTURAS)</v>
          </cell>
          <cell r="C4" t="str">
            <v>M²</v>
          </cell>
        </row>
        <row r="5">
          <cell r="A5" t="str">
            <v>1.1.27</v>
          </cell>
          <cell r="B5" t="str">
            <v>Desmonte de Adoquin prefabricado</v>
          </cell>
          <cell r="C5" t="str">
            <v>M²</v>
          </cell>
        </row>
        <row r="6">
          <cell r="A6" t="str">
            <v>1.1.86</v>
          </cell>
          <cell r="B6" t="str">
            <v>RETIRO MATERIAL SOBRANTE INCLUYE CARGUE</v>
          </cell>
          <cell r="C6" t="str">
            <v>M³</v>
          </cell>
        </row>
        <row r="7">
          <cell r="A7" t="str">
            <v>2.1.33</v>
          </cell>
          <cell r="B7" t="str">
            <v>Suministro e instalacion de tuberia PVC  RDE 21   1.1/2"</v>
          </cell>
          <cell r="C7" t="str">
            <v>ML</v>
          </cell>
        </row>
        <row r="8">
          <cell r="A8" t="str">
            <v>2.1.35</v>
          </cell>
          <cell r="B8" t="str">
            <v>Suministro e instalación de Tuberia PVC D=2" RDE 21 E.L.</v>
          </cell>
          <cell r="C8" t="str">
            <v>ML</v>
          </cell>
        </row>
        <row r="9">
          <cell r="A9" t="str">
            <v>2.1.38</v>
          </cell>
          <cell r="B9" t="str">
            <v>Suministro e instalación Tubería PVC. D = 4"  RDE 21 Union Mecanica</v>
          </cell>
          <cell r="C9" t="str">
            <v>ML</v>
          </cell>
        </row>
        <row r="10">
          <cell r="A10" t="str">
            <v>2.1.40</v>
          </cell>
          <cell r="B10" t="str">
            <v>Suministro e instalación de Tuberia Union Mecánica  PVC 8" RDE 21</v>
          </cell>
          <cell r="C10" t="str">
            <v>ML</v>
          </cell>
        </row>
        <row r="11">
          <cell r="A11" t="str">
            <v>2.4.49</v>
          </cell>
          <cell r="B11" t="str">
            <v xml:space="preserve">Suministro e instalación de Codo 90º  Radio Corto Union Platino  PVC D=4" </v>
          </cell>
          <cell r="C11" t="str">
            <v>ML</v>
          </cell>
        </row>
        <row r="12">
          <cell r="A12" t="str">
            <v>2.4.16</v>
          </cell>
          <cell r="B12" t="str">
            <v>Suministro e instalación de Codo 90° PVC 8" RDE 21</v>
          </cell>
          <cell r="C12" t="str">
            <v>UN</v>
          </cell>
        </row>
        <row r="13">
          <cell r="A13" t="str">
            <v>2.4.56</v>
          </cell>
          <cell r="B13" t="str">
            <v>SUMINISTRO E INSTALACIÓN DE CODO 45° RADIO CORTO PVC 6"</v>
          </cell>
          <cell r="C13" t="str">
            <v>UN</v>
          </cell>
        </row>
        <row r="14">
          <cell r="A14" t="str">
            <v>2.4.85</v>
          </cell>
          <cell r="B14" t="str">
            <v xml:space="preserve">Suministro e instalacion Union presion Soldar PVC  1 1/2 </v>
          </cell>
          <cell r="C14" t="str">
            <v>UN</v>
          </cell>
        </row>
        <row r="15">
          <cell r="A15" t="str">
            <v>2.4.86</v>
          </cell>
          <cell r="B15" t="str">
            <v>Suministro e instalacion de union Mecanica PVC 2"</v>
          </cell>
          <cell r="C15" t="str">
            <v>UN</v>
          </cell>
        </row>
        <row r="16">
          <cell r="A16" t="str">
            <v>2.4.118</v>
          </cell>
          <cell r="B16" t="str">
            <v>BUJE PVC  SOLDADO D = 3/4" * 1/2"</v>
          </cell>
          <cell r="C16" t="str">
            <v>UN</v>
          </cell>
        </row>
        <row r="17">
          <cell r="A17" t="str">
            <v>2.4.119</v>
          </cell>
          <cell r="B17" t="str">
            <v>BUJE PVC  SOLDADO D = 1" * 1/2"</v>
          </cell>
          <cell r="C17" t="str">
            <v>UN</v>
          </cell>
        </row>
        <row r="18">
          <cell r="A18" t="str">
            <v>2.4.120</v>
          </cell>
          <cell r="B18" t="str">
            <v xml:space="preserve"> BUJE PVC  SOLDADO D = 1" * 3/4"</v>
          </cell>
          <cell r="C18" t="str">
            <v>UN</v>
          </cell>
        </row>
        <row r="19">
          <cell r="A19" t="str">
            <v>2.4.121</v>
          </cell>
          <cell r="B19" t="str">
            <v>BUJE PVC  SOLDADO D = 1 1/2" * 1"</v>
          </cell>
          <cell r="C19" t="str">
            <v>UN</v>
          </cell>
        </row>
        <row r="20">
          <cell r="A20" t="str">
            <v>2.4.122</v>
          </cell>
          <cell r="B20" t="str">
            <v>BUJE PVC  SOLDADO D = 1 1/2" * 1 1/4"</v>
          </cell>
          <cell r="C20" t="str">
            <v>UN</v>
          </cell>
        </row>
        <row r="21">
          <cell r="A21" t="str">
            <v>2.4.123</v>
          </cell>
          <cell r="B21" t="str">
            <v>BUJE PVC  SOLDADO D = 2" * 1/2"</v>
          </cell>
          <cell r="C21" t="str">
            <v>UN</v>
          </cell>
        </row>
        <row r="22">
          <cell r="A22" t="str">
            <v>2.4.124</v>
          </cell>
          <cell r="B22" t="str">
            <v>BUJE PVC  SOLDADO D = 2" * 3/4"</v>
          </cell>
          <cell r="C22" t="str">
            <v>UN</v>
          </cell>
        </row>
        <row r="23">
          <cell r="A23" t="str">
            <v>2.4.125</v>
          </cell>
          <cell r="B23" t="str">
            <v>BUJE PVC  SOLDADO D = 2" * 1"</v>
          </cell>
          <cell r="C23" t="str">
            <v>UN</v>
          </cell>
        </row>
        <row r="24">
          <cell r="A24" t="str">
            <v>2.4.126</v>
          </cell>
          <cell r="B24" t="str">
            <v>BUJE PVC  SOLDADO D = 2" * 1 1/4"</v>
          </cell>
          <cell r="C24" t="str">
            <v>UN</v>
          </cell>
        </row>
        <row r="25">
          <cell r="A25" t="str">
            <v>2.4.127</v>
          </cell>
          <cell r="B25" t="str">
            <v>BUJE PVC  SOLDADO D = 2" * 1 1/2"</v>
          </cell>
          <cell r="C25" t="str">
            <v>UN</v>
          </cell>
        </row>
        <row r="26">
          <cell r="A26" t="str">
            <v>2.4.128</v>
          </cell>
          <cell r="B26" t="str">
            <v>BUJE PVC  SOLDADO D = 2 1/2" * 1 1/2"</v>
          </cell>
          <cell r="C26" t="str">
            <v>UN</v>
          </cell>
        </row>
        <row r="27">
          <cell r="A27" t="str">
            <v>2.4.129</v>
          </cell>
          <cell r="B27" t="str">
            <v>BUJE PVC  SOLDADO D = 2 1/2" * 2"</v>
          </cell>
          <cell r="C27" t="str">
            <v>UN</v>
          </cell>
        </row>
        <row r="28">
          <cell r="A28" t="str">
            <v>2.4.130</v>
          </cell>
          <cell r="B28" t="str">
            <v>BUJE PVC  SOLDADO D = 3" * 2"</v>
          </cell>
          <cell r="C28" t="str">
            <v>UN</v>
          </cell>
        </row>
        <row r="29">
          <cell r="A29" t="str">
            <v>2.4.131</v>
          </cell>
          <cell r="B29" t="str">
            <v>BUJE PVC  SOLDADO D = 3" * 2 1/2"</v>
          </cell>
          <cell r="C29" t="str">
            <v>UN</v>
          </cell>
        </row>
        <row r="30">
          <cell r="A30" t="str">
            <v>2.4.132</v>
          </cell>
          <cell r="B30" t="str">
            <v>BUJE PVC  SOLDADO D = 4" * 2"</v>
          </cell>
          <cell r="C30" t="str">
            <v>UN</v>
          </cell>
        </row>
        <row r="31">
          <cell r="A31" t="str">
            <v>2.4.133</v>
          </cell>
          <cell r="B31" t="str">
            <v>BUJE PVC  SOLDADO D = 4" * 2 1/2"</v>
          </cell>
          <cell r="C31" t="str">
            <v>UN</v>
          </cell>
        </row>
        <row r="32">
          <cell r="A32" t="str">
            <v>2.4.134</v>
          </cell>
          <cell r="B32" t="str">
            <v>BUJE PVC  SOLDADO D = 4" * 3"</v>
          </cell>
          <cell r="C32" t="str">
            <v>UN</v>
          </cell>
        </row>
        <row r="33">
          <cell r="A33" t="str">
            <v>2.4.135</v>
          </cell>
          <cell r="B33" t="str">
            <v>BUJE PVC  ROSCADO    D = 1/2" * 3/8"</v>
          </cell>
          <cell r="C33" t="str">
            <v>UN</v>
          </cell>
        </row>
        <row r="34">
          <cell r="A34" t="str">
            <v>2.4.136</v>
          </cell>
          <cell r="B34" t="str">
            <v>BUJE PVC  ROSCADO    D = 3/4" * 1/2"</v>
          </cell>
          <cell r="C34" t="str">
            <v>UN</v>
          </cell>
        </row>
        <row r="35">
          <cell r="A35" t="str">
            <v>2.4.137</v>
          </cell>
          <cell r="B35" t="str">
            <v>BUJE PVC  ROSCADO    D = 1" * 1/2"</v>
          </cell>
          <cell r="C35" t="str">
            <v>UN</v>
          </cell>
        </row>
        <row r="36">
          <cell r="A36" t="str">
            <v>2.4.138</v>
          </cell>
          <cell r="B36" t="str">
            <v>BUJE PVC  ROSCADO    D = 1" * 3/4"</v>
          </cell>
          <cell r="C36" t="str">
            <v>UN</v>
          </cell>
        </row>
        <row r="37">
          <cell r="A37" t="str">
            <v>2.4.139</v>
          </cell>
          <cell r="B37" t="str">
            <v>BUJE PVC  ROSCADO    D = 1 1/4" * 1/2"</v>
          </cell>
          <cell r="C37" t="str">
            <v>UN</v>
          </cell>
        </row>
        <row r="38">
          <cell r="A38" t="str">
            <v>2.4.140</v>
          </cell>
          <cell r="B38" t="str">
            <v>BUJE PVC  ROSCADO    D = 1 1/4" * 3/4"</v>
          </cell>
          <cell r="C38" t="str">
            <v>UN</v>
          </cell>
        </row>
        <row r="39">
          <cell r="A39" t="str">
            <v>2.4.141</v>
          </cell>
          <cell r="B39" t="str">
            <v>BUJE PVC  ROSCADO    D = 1 1/4" * 1"</v>
          </cell>
          <cell r="C39" t="str">
            <v>UN</v>
          </cell>
        </row>
        <row r="40">
          <cell r="A40" t="str">
            <v>2.4.142</v>
          </cell>
          <cell r="B40" t="str">
            <v>BUJE PVC  ROSCADO    D = 1 1/2" * 1/2"</v>
          </cell>
          <cell r="C40" t="str">
            <v>UN</v>
          </cell>
        </row>
        <row r="41">
          <cell r="A41" t="str">
            <v>2.4.143</v>
          </cell>
          <cell r="B41" t="str">
            <v>BUJE PVC  ROSCADO    D = 1 1/2" * 3/4"</v>
          </cell>
          <cell r="C41" t="str">
            <v>UN</v>
          </cell>
        </row>
        <row r="42">
          <cell r="A42" t="str">
            <v>2.4.144</v>
          </cell>
          <cell r="B42" t="str">
            <v>BUJE PVC  ROSCADO    D = 1 1/2" * 1"</v>
          </cell>
          <cell r="C42" t="str">
            <v>UN</v>
          </cell>
        </row>
        <row r="43">
          <cell r="A43" t="str">
            <v>2.4.145</v>
          </cell>
          <cell r="B43" t="str">
            <v>BUJE PVC  ROSCADO    D = 1 1/2" * 1 1/4"</v>
          </cell>
          <cell r="C43" t="str">
            <v>UN</v>
          </cell>
        </row>
        <row r="44">
          <cell r="A44" t="str">
            <v>2.4.146</v>
          </cell>
          <cell r="B44" t="str">
            <v>BUJE PVC  ROSCADO    D = 2" * 1/2"</v>
          </cell>
          <cell r="C44" t="str">
            <v>UN</v>
          </cell>
        </row>
        <row r="45">
          <cell r="A45" t="str">
            <v>2.4.147</v>
          </cell>
          <cell r="B45" t="str">
            <v>BUJE PVC  ROSCADO    D = 2" * 3/4"</v>
          </cell>
          <cell r="C45" t="str">
            <v>UN</v>
          </cell>
        </row>
        <row r="46">
          <cell r="A46" t="str">
            <v>2.4.148</v>
          </cell>
          <cell r="B46" t="str">
            <v>BUJE PVC  ROSCADO    D = 2" * 1"</v>
          </cell>
          <cell r="C46" t="str">
            <v>UN</v>
          </cell>
        </row>
        <row r="47">
          <cell r="A47" t="str">
            <v>2.4.149</v>
          </cell>
          <cell r="B47" t="str">
            <v>BUJE PVC  ROSCADO    D = 2" * 1 1/4"</v>
          </cell>
          <cell r="C47" t="str">
            <v>UN</v>
          </cell>
        </row>
        <row r="48">
          <cell r="A48" t="str">
            <v>2.4.150</v>
          </cell>
          <cell r="B48" t="str">
            <v>BUJE PVC  ROSCADO    D = 2" * 1 1/2"</v>
          </cell>
          <cell r="C48" t="str">
            <v>UN</v>
          </cell>
        </row>
        <row r="49">
          <cell r="A49" t="str">
            <v>2.4.151</v>
          </cell>
          <cell r="B49" t="str">
            <v>BUJE PVC  ROSCADO    D = 3" * 2"</v>
          </cell>
          <cell r="C49" t="str">
            <v>UN</v>
          </cell>
        </row>
        <row r="50">
          <cell r="A50" t="str">
            <v>2.4.152</v>
          </cell>
          <cell r="B50" t="str">
            <v xml:space="preserve">SUMINISTRO E INSTALACIÓN VÁLVULA CHEQUE H.F   D = 2" EXTREMO LISO  </v>
          </cell>
          <cell r="C50" t="str">
            <v>UN</v>
          </cell>
        </row>
        <row r="51">
          <cell r="A51" t="str">
            <v>2.4.153</v>
          </cell>
          <cell r="B51" t="str">
            <v xml:space="preserve">SUMINISTRO E INSTALACIÓN VÁLVULA CHEQUE H.F   D = 3" EXTREMO LISO </v>
          </cell>
          <cell r="C51" t="str">
            <v>UN</v>
          </cell>
        </row>
        <row r="52">
          <cell r="A52" t="str">
            <v>2.4.154</v>
          </cell>
          <cell r="B52" t="str">
            <v>SUMINISTRO E INSTALACIÓN VÁLVULA CHEQUE H.F   D = 4" EXTREMO LISO</v>
          </cell>
          <cell r="C52" t="str">
            <v>UN</v>
          </cell>
        </row>
        <row r="53">
          <cell r="A53" t="str">
            <v>2.4.155</v>
          </cell>
          <cell r="B53" t="str">
            <v xml:space="preserve">SUMINISTRO E INSTALACIÓN VÁLVULA CHEQUE H.F   D = 6" EXTREMO LISO  </v>
          </cell>
          <cell r="C53" t="str">
            <v>UN</v>
          </cell>
        </row>
        <row r="54">
          <cell r="A54" t="str">
            <v>2.4.156</v>
          </cell>
          <cell r="B54" t="str">
            <v xml:space="preserve">SUMINISTRO E INSTALCIÓN VENTOSA DE DOBLE ACCIÓN  D =  1"  </v>
          </cell>
          <cell r="C54" t="str">
            <v>UN</v>
          </cell>
        </row>
        <row r="55">
          <cell r="A55" t="str">
            <v>2.4.157</v>
          </cell>
          <cell r="B55" t="str">
            <v xml:space="preserve">SUMINISTRO E INSTALCIÓN VÁLVULA DE PURGA D=1/2"  </v>
          </cell>
          <cell r="C55" t="str">
            <v>UN</v>
          </cell>
        </row>
        <row r="56">
          <cell r="A56" t="str">
            <v>2.4.158</v>
          </cell>
          <cell r="B56" t="str">
            <v xml:space="preserve">SUMINISTRO E INSTALCIÓN VÁLVULA DE PURGA D=1"  </v>
          </cell>
          <cell r="C56" t="str">
            <v>UN</v>
          </cell>
        </row>
        <row r="57">
          <cell r="A57" t="str">
            <v>2.4.159</v>
          </cell>
          <cell r="B57" t="str">
            <v xml:space="preserve">SUMINISTRO E INSTALCIÓN VÁLVULA DE PURGA D=2"  </v>
          </cell>
          <cell r="C57" t="str">
            <v>UN</v>
          </cell>
        </row>
        <row r="58">
          <cell r="A58" t="str">
            <v>2.4.160</v>
          </cell>
          <cell r="B58" t="str">
            <v xml:space="preserve">SUMINISTRO E INSTALACIÓN VALVULA DE PIE, D= 4" CANASTILLA DE BRONCE HBVP, CUERPO Y CANASTILLA EN HF, ROSCA NPT SELLO DE CAUCHO, TUERCA Y RESORTE EN AI, PRESION DE W 150 PSI  </v>
          </cell>
          <cell r="C58" t="str">
            <v>UN</v>
          </cell>
        </row>
        <row r="59">
          <cell r="A59" t="str">
            <v>2.4.161</v>
          </cell>
          <cell r="B59" t="str">
            <v>SUMINISTRO E INSTALACIÓN VÁLVULA DE CONTROL PARA AGUA (PRESIÓN Y CAUDAL) D=2"</v>
          </cell>
          <cell r="C59" t="str">
            <v>UN</v>
          </cell>
        </row>
        <row r="60">
          <cell r="A60" t="str">
            <v>2.4.162</v>
          </cell>
          <cell r="B60" t="str">
            <v>SUMINISTRO E INSTALACIÓN VÁLVULA DE CONTROL PARA AGUA (PRESIÓN Y CAUDAL) D=3"</v>
          </cell>
          <cell r="C60" t="str">
            <v>UN</v>
          </cell>
        </row>
        <row r="61">
          <cell r="A61" t="str">
            <v>2.4.163</v>
          </cell>
          <cell r="B61" t="str">
            <v>SUMINISTRO E INSTALACIÓN VÁLVULA DE CONTROL PARA AGUA (PRESIÓN Y CAUDAL) D=4"</v>
          </cell>
          <cell r="C61" t="str">
            <v>UN</v>
          </cell>
        </row>
        <row r="62">
          <cell r="A62" t="str">
            <v>2.4.164</v>
          </cell>
          <cell r="B62" t="str">
            <v>SUMINISTRO E INSTALACIÓN VÁLVULA DE CONTROL PARA AGUA (PRESIÓN Y CAUDAL) D=6"</v>
          </cell>
          <cell r="C62" t="str">
            <v>UN</v>
          </cell>
        </row>
        <row r="63">
          <cell r="A63" t="str">
            <v>2.4.165</v>
          </cell>
          <cell r="B63" t="str">
            <v>SUMINISTRO E INSTALACIÓN VÁLVULA MARIPOSA  D=21/2""</v>
          </cell>
          <cell r="C63" t="str">
            <v>UN</v>
          </cell>
        </row>
        <row r="64">
          <cell r="A64" t="str">
            <v>2.4.166</v>
          </cell>
          <cell r="B64" t="str">
            <v xml:space="preserve"> SUMINISTRO E INSTALACIÓN VÁLVULA MARIPOSA  D=3""</v>
          </cell>
          <cell r="C64" t="str">
            <v>UN</v>
          </cell>
        </row>
        <row r="65">
          <cell r="A65" t="str">
            <v>2.4.167</v>
          </cell>
          <cell r="B65" t="str">
            <v>SUMINISTRO E INSTALACIÓN VÁLVULA MARIPOSA  D=4""</v>
          </cell>
          <cell r="C65" t="str">
            <v>UN</v>
          </cell>
        </row>
        <row r="66">
          <cell r="A66" t="str">
            <v>2.4.168</v>
          </cell>
          <cell r="B66" t="str">
            <v>SUMINISTRO E INSTALACIÓN VÁLVULA MARIPOSA  D=6""</v>
          </cell>
          <cell r="C66" t="str">
            <v>UN</v>
          </cell>
        </row>
        <row r="67">
          <cell r="A67" t="str">
            <v>2.4.169</v>
          </cell>
          <cell r="B67" t="str">
            <v>GRAVAS PARA LECHO FILTRANTE (1.3 - 4.5 MM) DE CANTO RODADO</v>
          </cell>
          <cell r="C67" t="str">
            <v>M3</v>
          </cell>
        </row>
        <row r="68">
          <cell r="A68" t="str">
            <v>2.4.170</v>
          </cell>
          <cell r="B68" t="str">
            <v>GRAVAS PARA LECHO FILTRANTE (6 - 15 MM) DE CANTO RODADO</v>
          </cell>
          <cell r="C68" t="str">
            <v>M3</v>
          </cell>
        </row>
        <row r="69">
          <cell r="A69" t="str">
            <v>2.4.171</v>
          </cell>
          <cell r="B69" t="str">
            <v>GRAVAS PARA LECHO FILTRANTE (16 - 25 MM) DE CANTO RODADO</v>
          </cell>
          <cell r="C69" t="str">
            <v>M3</v>
          </cell>
        </row>
        <row r="70">
          <cell r="A70" t="str">
            <v>2.4.172</v>
          </cell>
          <cell r="B70" t="str">
            <v>ANTRACITA PARA LECHO FILTRANTE 1.09 mm</v>
          </cell>
          <cell r="C70" t="str">
            <v>M3</v>
          </cell>
        </row>
        <row r="71">
          <cell r="A71" t="str">
            <v>2.4.173</v>
          </cell>
          <cell r="B71" t="str">
            <v>SUMINISTRO E INSTALACION TEE PRESION PVC  D=1/2"</v>
          </cell>
          <cell r="C71" t="str">
            <v>UN</v>
          </cell>
        </row>
        <row r="72">
          <cell r="A72" t="str">
            <v>2.4.174</v>
          </cell>
          <cell r="B72" t="str">
            <v>SUMINISTRO E INSTALACION TEE PRESION PVC  D=3/4"</v>
          </cell>
          <cell r="C72" t="str">
            <v>UN</v>
          </cell>
        </row>
        <row r="73">
          <cell r="A73" t="str">
            <v>2.4.175</v>
          </cell>
          <cell r="B73" t="str">
            <v>SUMINISTRO E INSTALACION TEE PRESION PVC  D=1"</v>
          </cell>
          <cell r="C73" t="str">
            <v>UN</v>
          </cell>
        </row>
        <row r="74">
          <cell r="A74" t="str">
            <v>2.4.86</v>
          </cell>
          <cell r="B74" t="str">
            <v>Suministro e instalacion de union Mecanica PVC 2"</v>
          </cell>
          <cell r="C74" t="str">
            <v>UN</v>
          </cell>
        </row>
        <row r="75">
          <cell r="A75" t="str">
            <v>2.4.178</v>
          </cell>
          <cell r="B75" t="str">
            <v>SUMINISTRO E INSTALACION TEE PRESION PVC  D=2"</v>
          </cell>
          <cell r="C75" t="str">
            <v>UN</v>
          </cell>
        </row>
        <row r="76">
          <cell r="A76" t="str">
            <v>2.4.86</v>
          </cell>
          <cell r="B76" t="str">
            <v>Suministro e instalacion de union Mecanica PVC 2"</v>
          </cell>
          <cell r="C76" t="str">
            <v>UN</v>
          </cell>
        </row>
        <row r="77">
          <cell r="A77" t="str">
            <v>2.4.182</v>
          </cell>
          <cell r="B77" t="str">
            <v>SUMINISTRO E INSTALACION TEE PRESION PVC REDUCCION  D=1" x 1/2"</v>
          </cell>
          <cell r="C77" t="str">
            <v>UN</v>
          </cell>
        </row>
        <row r="78">
          <cell r="A78" t="str">
            <v>2.4.183</v>
          </cell>
          <cell r="B78" t="str">
            <v>SUMINISTRO E INSTALACION TEE PRESION PVC REDUCCION  D=1" x 3/4"</v>
          </cell>
          <cell r="C78" t="str">
            <v>UN</v>
          </cell>
        </row>
        <row r="79">
          <cell r="A79" t="str">
            <v>2.4.184</v>
          </cell>
          <cell r="B79" t="str">
            <v>SUMINISTRO E INSTALACION TEE PVC UM D=2 x2 x2"</v>
          </cell>
          <cell r="C79" t="str">
            <v>UN</v>
          </cell>
        </row>
        <row r="80">
          <cell r="A80" t="str">
            <v>2.4.185</v>
          </cell>
          <cell r="B80" t="str">
            <v>SUMINISTRO E INSTALACION TEE PVC UM D=2 1/2x2 x2"</v>
          </cell>
          <cell r="C80" t="str">
            <v>UN</v>
          </cell>
        </row>
        <row r="81">
          <cell r="A81" t="str">
            <v>2.4.186</v>
          </cell>
          <cell r="B81" t="str">
            <v>SUMINISTRO E INSTALACION TEE PVC UM D=2 1/2x2 x2 1/2"</v>
          </cell>
          <cell r="C81" t="str">
            <v>UN</v>
          </cell>
        </row>
        <row r="82">
          <cell r="A82" t="str">
            <v>2.4.86</v>
          </cell>
          <cell r="B82" t="str">
            <v>Suministro e instalacion de union Mecanica PVC 2"</v>
          </cell>
          <cell r="C82" t="str">
            <v>UN</v>
          </cell>
        </row>
        <row r="83">
          <cell r="A83" t="str">
            <v>2.4.188</v>
          </cell>
          <cell r="B83" t="str">
            <v>SUMINISTRO E INSTALACION TEE PVC UM D=2 1/2 x 2 1/2" x 2 1/2"</v>
          </cell>
          <cell r="C83" t="str">
            <v>UN</v>
          </cell>
        </row>
        <row r="84">
          <cell r="A84" t="str">
            <v>2.4.176</v>
          </cell>
          <cell r="B84" t="str">
            <v xml:space="preserve">Suministro e instalación Tee Unión Presión Platino PVC D=1 1/2" </v>
          </cell>
          <cell r="C84" t="str">
            <v>UN</v>
          </cell>
        </row>
        <row r="85">
          <cell r="A85" t="str">
            <v>2.4.179</v>
          </cell>
          <cell r="B85" t="str">
            <v>Suministro e instalacion Tee  Presion PVC  3"</v>
          </cell>
          <cell r="C85" t="str">
            <v>UN</v>
          </cell>
        </row>
        <row r="86">
          <cell r="A86" t="str">
            <v>2.4.180</v>
          </cell>
          <cell r="B86" t="str">
            <v>Suministro e instalación tee presion PVC  D=4"</v>
          </cell>
          <cell r="C86" t="str">
            <v>UN</v>
          </cell>
        </row>
        <row r="87">
          <cell r="A87" t="str">
            <v>2.4.189</v>
          </cell>
          <cell r="B87" t="str">
            <v>SUMINISTRO E INSTALACION TEE PVC UM D=3" x 2" x 2"</v>
          </cell>
          <cell r="C87" t="str">
            <v>UN</v>
          </cell>
        </row>
        <row r="88">
          <cell r="A88" t="str">
            <v>2.4.190</v>
          </cell>
          <cell r="B88" t="str">
            <v>SUMINISTRO E INSTALACION TEE PVC UM D=3" x 2" x 2 1/2"</v>
          </cell>
          <cell r="C88" t="str">
            <v>UN</v>
          </cell>
        </row>
        <row r="89">
          <cell r="A89" t="str">
            <v>2.4.191</v>
          </cell>
          <cell r="B89" t="str">
            <v>SUMINISTRO E INSTALACION TEE PVC UM D=3" x 2" x 3"</v>
          </cell>
          <cell r="C89" t="str">
            <v>UN</v>
          </cell>
        </row>
        <row r="90">
          <cell r="A90" t="str">
            <v>2.4.192</v>
          </cell>
          <cell r="B90" t="str">
            <v>SUMINISTRO E INSTALACION TEE PVC UM D=3" x 2 1/2" x 2 1/2"</v>
          </cell>
          <cell r="C90" t="str">
            <v>UN</v>
          </cell>
        </row>
        <row r="91">
          <cell r="A91" t="str">
            <v>2.4.193</v>
          </cell>
          <cell r="B91" t="str">
            <v xml:space="preserve"> SUMINISTRO E INSTALACION TEE PVC UM D=3" x 2 1/2" x 3"</v>
          </cell>
          <cell r="C91" t="str">
            <v>UN</v>
          </cell>
        </row>
        <row r="92">
          <cell r="A92" t="str">
            <v>2.4.194</v>
          </cell>
          <cell r="B92" t="str">
            <v>SUMINISTRO E INSTALACION TEE PVC UM D=3" x 3" x 2"</v>
          </cell>
          <cell r="C92" t="str">
            <v>UN</v>
          </cell>
        </row>
        <row r="93">
          <cell r="A93" t="str">
            <v>2.4.195</v>
          </cell>
          <cell r="B93" t="str">
            <v>SUMINISTRO E INSTALACION TEE PVC UM D=3" x 3" x 2 1/2"</v>
          </cell>
          <cell r="C93" t="str">
            <v>UN</v>
          </cell>
        </row>
        <row r="94">
          <cell r="A94" t="str">
            <v>2.4.196</v>
          </cell>
          <cell r="B94" t="str">
            <v>SUMINISTRO E INSTALACION TEE PVC UM D=4" x 2" x 3"</v>
          </cell>
          <cell r="C94" t="str">
            <v>UN</v>
          </cell>
        </row>
        <row r="95">
          <cell r="A95" t="str">
            <v>2.4.197</v>
          </cell>
          <cell r="B95" t="str">
            <v>SUMINISTRO E INSTALACION TEE PVC UM D=4" x 2" x 4"</v>
          </cell>
          <cell r="C95" t="str">
            <v>UN</v>
          </cell>
        </row>
        <row r="96">
          <cell r="A96" t="str">
            <v>2.4.198</v>
          </cell>
          <cell r="B96" t="str">
            <v>SUMINISTRO E INSTALACION TEE PVC UM D=4" x 2 1/2" x 4"</v>
          </cell>
          <cell r="C96" t="str">
            <v>UN</v>
          </cell>
        </row>
        <row r="97">
          <cell r="A97" t="str">
            <v>2.4.199</v>
          </cell>
          <cell r="B97" t="str">
            <v>SUMINISTRO E INSTALACION TEE PVC UM D=4" x 3" x 2"</v>
          </cell>
          <cell r="C97" t="str">
            <v>UN</v>
          </cell>
        </row>
        <row r="98">
          <cell r="A98" t="str">
            <v>2.4.200</v>
          </cell>
          <cell r="B98" t="str">
            <v>UMINISTRO E INSTALACION TEE PVC UM D=4" x 3" x 2 1/2"</v>
          </cell>
          <cell r="C98" t="str">
            <v>UN</v>
          </cell>
        </row>
        <row r="99">
          <cell r="A99" t="str">
            <v>2.4.201</v>
          </cell>
          <cell r="B99" t="str">
            <v>SUMINISTRO E INSTALACION TEE PVC UM D=4" x 3" x 3"</v>
          </cell>
          <cell r="C99" t="str">
            <v>UN</v>
          </cell>
        </row>
        <row r="100">
          <cell r="A100" t="str">
            <v>2.4.202</v>
          </cell>
          <cell r="B100" t="str">
            <v>SUMINISTRO E INSTALACION TEE PVC UM D=4" x 3" x 4"</v>
          </cell>
          <cell r="C100" t="str">
            <v>UN</v>
          </cell>
        </row>
        <row r="101">
          <cell r="A101" t="str">
            <v>2.4.203</v>
          </cell>
          <cell r="B101" t="str">
            <v>SUMINISTRO E INSTALACION TEE PVC UM D=4" x 4" x 2"</v>
          </cell>
          <cell r="C101" t="str">
            <v>UN</v>
          </cell>
        </row>
        <row r="102">
          <cell r="A102" t="str">
            <v>2.4.204</v>
          </cell>
          <cell r="B102" t="str">
            <v>SUMINISTRO E INSTALACION TEE PVC UM D=4" x 4" x 2 1/2"</v>
          </cell>
          <cell r="C102" t="str">
            <v>UN</v>
          </cell>
        </row>
        <row r="103">
          <cell r="A103" t="str">
            <v>2.4.205</v>
          </cell>
          <cell r="B103" t="str">
            <v>SUMINISTRO E INSTALACION TEE PVC UM D=4" x 4" x 3"</v>
          </cell>
          <cell r="C103" t="str">
            <v>UN</v>
          </cell>
        </row>
        <row r="104">
          <cell r="A104" t="str">
            <v>2.4.206</v>
          </cell>
          <cell r="B104" t="str">
            <v>SUMINISTRO E INSTALACION TEE PVC UM D=4" x 4" x 4"</v>
          </cell>
          <cell r="C104" t="str">
            <v>UN</v>
          </cell>
        </row>
        <row r="105">
          <cell r="A105" t="str">
            <v>2.4.207</v>
          </cell>
          <cell r="B105" t="str">
            <v>CODO PVC RADIO CORTO 90°   D =   3"</v>
          </cell>
          <cell r="C105" t="str">
            <v>UN</v>
          </cell>
        </row>
        <row r="106">
          <cell r="A106" t="str">
            <v>2.4.208</v>
          </cell>
          <cell r="B106" t="str">
            <v>SUMINISTRO E INSTALACION CODO GRAN RADIO PVC BIAXIAL 90°  D=4"</v>
          </cell>
          <cell r="C106" t="str">
            <v>UN</v>
          </cell>
        </row>
        <row r="107">
          <cell r="A107" t="str">
            <v>2.4.209</v>
          </cell>
          <cell r="B107" t="str">
            <v>SUMINISTRO E INSTALACION CODO GRAN RADIO PVC BIAXIAL 90°  D=6"</v>
          </cell>
          <cell r="C107" t="str">
            <v>UN</v>
          </cell>
        </row>
        <row r="108">
          <cell r="A108" t="str">
            <v>2.4.210</v>
          </cell>
          <cell r="B108" t="str">
            <v>SUMINISTRO E INSTALACION CODO GRAN RADIO PVC BIAXIAL 45°  D=3"</v>
          </cell>
          <cell r="C108" t="str">
            <v>UN</v>
          </cell>
        </row>
        <row r="109">
          <cell r="A109" t="str">
            <v>2.4.211</v>
          </cell>
          <cell r="B109" t="str">
            <v>SUMINISTRO E INSTALACION CODO GRAN RADIO PVC BIAXIAL 45°  D=4"</v>
          </cell>
          <cell r="C109" t="str">
            <v>UN</v>
          </cell>
        </row>
        <row r="110">
          <cell r="A110" t="str">
            <v>2.4.212</v>
          </cell>
          <cell r="B110" t="str">
            <v>SUMINISTRO E INSTALACION CODO GRAN RADIO PVC BIAXIAL 45°  D=6"</v>
          </cell>
          <cell r="C110" t="str">
            <v>UN</v>
          </cell>
        </row>
        <row r="111">
          <cell r="A111" t="str">
            <v>2.4.213</v>
          </cell>
          <cell r="B111" t="str">
            <v>SUMINISTRO E INSTALACION CODO GRAN RADIO PVC BIAXIAL 90°  D=3"</v>
          </cell>
          <cell r="C111" t="str">
            <v>UN</v>
          </cell>
        </row>
        <row r="112">
          <cell r="A112" t="str">
            <v>2.4.214</v>
          </cell>
          <cell r="B112" t="str">
            <v>SUMINISTRO E INSTALACION CODO GRAN RADIO PVC BIAXIAL 22.5°  D=3"</v>
          </cell>
          <cell r="C112" t="str">
            <v>UN</v>
          </cell>
        </row>
        <row r="113">
          <cell r="A113" t="str">
            <v>2.4.215</v>
          </cell>
          <cell r="B113" t="str">
            <v>SUMINISTRO E INSTALACION CODO GRAN RADIO PVC BIAXIAL 22.5°  D=4"</v>
          </cell>
          <cell r="C113" t="str">
            <v>UN</v>
          </cell>
        </row>
        <row r="114">
          <cell r="A114" t="str">
            <v>2.4.216</v>
          </cell>
          <cell r="B114" t="str">
            <v>SUMINISTRO E INSTALACION CODO GRAN RADIO PVC BIAXIAL 22.5°  D=6"</v>
          </cell>
          <cell r="C114" t="str">
            <v>UN</v>
          </cell>
        </row>
        <row r="115">
          <cell r="A115" t="str">
            <v>2.4.217</v>
          </cell>
          <cell r="B115" t="str">
            <v>SUMINISTRO E INSTALACION CODO GRAN RADIO PVC BIAXIAL 11 1/4°  D=3"</v>
          </cell>
          <cell r="C115" t="str">
            <v>UN</v>
          </cell>
        </row>
        <row r="116">
          <cell r="A116" t="str">
            <v>2.4.218</v>
          </cell>
          <cell r="B116" t="str">
            <v>SUMINISTRO E INSTALACION CODO GRAN RADIO PVC BIAXIAL 11 1/4°  D=4"</v>
          </cell>
          <cell r="C116" t="str">
            <v>UN</v>
          </cell>
        </row>
        <row r="117">
          <cell r="A117" t="str">
            <v>2.4.219</v>
          </cell>
          <cell r="B117" t="str">
            <v>SUMINISTRO E INSTALACION CODO GRAN RADIO PVC BIAXIAL 11 1/4°  D=6"</v>
          </cell>
          <cell r="C117" t="str">
            <v>UN</v>
          </cell>
        </row>
        <row r="118">
          <cell r="A118" t="str">
            <v>2.4.220</v>
          </cell>
          <cell r="B118" t="str">
            <v>SUMINISTRO E INSTALACION CODO PVC SANITARIO D=12"</v>
          </cell>
          <cell r="C118" t="str">
            <v>UN</v>
          </cell>
        </row>
        <row r="119">
          <cell r="A119" t="str">
            <v>2.4.221</v>
          </cell>
          <cell r="B119" t="str">
            <v>SUMINISTRO E INSTALACIÓN DE MEDIDOR 1/2" CHORRO ÚNICO CLASE B INCLUYE ACCESORIOS COMPLEMENTARIOS PARA SU CONEXIÓN</v>
          </cell>
          <cell r="C119" t="str">
            <v>UN</v>
          </cell>
        </row>
        <row r="120">
          <cell r="A120" t="str">
            <v>2.4.222</v>
          </cell>
          <cell r="B120" t="str">
            <v>SUMINISTRO E INSTALACIÓN DE CAJA PARA MEDIDOR DE 1/2" CON TAPA HD</v>
          </cell>
          <cell r="C120" t="str">
            <v>UN</v>
          </cell>
        </row>
        <row r="121">
          <cell r="A121" t="str">
            <v>2.4.223</v>
          </cell>
          <cell r="B121" t="str">
            <v xml:space="preserve">SUMINISTRO E INSTALACIÓN DE VARILLA PARA ANCLAJE GALVANIZADA D=1/2"" INCLUYE TUERCA Y ARANDELA CUADRADA DE 0.1*0.1M*1/8"  </v>
          </cell>
          <cell r="C121" t="str">
            <v>UN</v>
          </cell>
        </row>
        <row r="122">
          <cell r="A122" t="str">
            <v>2.4.224</v>
          </cell>
          <cell r="B122" t="str">
            <v xml:space="preserve">SUMINISTRO E INSTALACIÓN DE VALVULA COMPUERTA H.F. D = 2" Extremo Brida Sello Elástico, 250 PSI.  </v>
          </cell>
          <cell r="C122" t="str">
            <v>UN</v>
          </cell>
        </row>
        <row r="123">
          <cell r="A123" t="str">
            <v>2.4.225</v>
          </cell>
          <cell r="B123" t="str">
            <v>SUMINISTRO E INSTALACIÓN VÁLVULA COMPUERTA  H.F. D = 3" EXTREMO BRIDA SELLO ELASTICO, 250 PSI</v>
          </cell>
          <cell r="C123" t="str">
            <v>UN</v>
          </cell>
        </row>
        <row r="124">
          <cell r="A124" t="str">
            <v>2.4.226</v>
          </cell>
          <cell r="B124" t="str">
            <v>Suministro e Instalación de Valvula Compuerta H.F. D=4" Extremo Brida Sello Elástico, 250 PSI</v>
          </cell>
          <cell r="C124" t="str">
            <v>UN</v>
          </cell>
        </row>
        <row r="125">
          <cell r="A125" t="str">
            <v>2.4.227</v>
          </cell>
          <cell r="B125" t="str">
            <v>Suministro e Instalación de Valvula Compuerta  (Extremo Bridada) 6"</v>
          </cell>
          <cell r="C125" t="str">
            <v>UN</v>
          </cell>
        </row>
        <row r="126">
          <cell r="A126" t="str">
            <v>2.4.228</v>
          </cell>
          <cell r="B126" t="str">
            <v xml:space="preserve">SUMINISTRO E INSTALACIÓN VÁLVULA COMPUERTA H.F. D = 8" EXTREMO BRIDA SELLO ELASTICO, 250 PSI  </v>
          </cell>
          <cell r="C126" t="str">
            <v>UN</v>
          </cell>
        </row>
        <row r="127">
          <cell r="A127" t="str">
            <v>2.4.229</v>
          </cell>
          <cell r="B127" t="str">
            <v xml:space="preserve">SUMINISTRO E INSTALACIÓN VÁLVULA COMPUERTA H.F.  D = 2" EXTREMO LISO, SELLO ELASTICO 250 PSI  </v>
          </cell>
          <cell r="C127" t="str">
            <v>UN</v>
          </cell>
        </row>
        <row r="128">
          <cell r="A128" t="str">
            <v>2.4.230</v>
          </cell>
          <cell r="B128" t="str">
            <v>SUMINISTRO E INSTALACIÓN VÁLVULA COMPUERTA H.F. D = 3" EXTREMO LISO, SELLO ELASTICO, 250 PSI</v>
          </cell>
          <cell r="C128" t="str">
            <v>UN</v>
          </cell>
        </row>
        <row r="129">
          <cell r="A129" t="str">
            <v>2.4.231</v>
          </cell>
          <cell r="B129" t="str">
            <v xml:space="preserve">SUMINISTRO E INSTALACIÓN VÁLVULA COMPUERTA H.F. D = 4" EXTREMO LISO, SELLO ELASTICO, 250 PSI  </v>
          </cell>
          <cell r="C129" t="str">
            <v>UN</v>
          </cell>
        </row>
        <row r="130">
          <cell r="A130" t="str">
            <v>2.4.232</v>
          </cell>
          <cell r="B130" t="str">
            <v xml:space="preserve">SUMINISTRO E INSTALACIÓN VÁLVULA COMPUERTA  H.F. D = 6" EXTREMO LISO, SELLO ELASTICO, 250 PSI  </v>
          </cell>
          <cell r="C130" t="str">
            <v>UN</v>
          </cell>
        </row>
        <row r="131">
          <cell r="A131" t="str">
            <v>2.4.233</v>
          </cell>
          <cell r="B131" t="str">
            <v xml:space="preserve">SUMINISTRO E INSTALACIÓN VÁLVULA COMPUERTA H.F. D = 8" EXTREMO LISO, SELLO ELASTICO, 250 PSI </v>
          </cell>
          <cell r="C131" t="str">
            <v>UN</v>
          </cell>
        </row>
        <row r="132">
          <cell r="A132" t="str">
            <v>2.4.234</v>
          </cell>
          <cell r="B132" t="str">
            <v>SUMINISTRO E INSTALACIÓN HIDRANTE TIPO MILLAN  D = 3" BRIDA</v>
          </cell>
          <cell r="C132" t="str">
            <v>UN</v>
          </cell>
        </row>
        <row r="133">
          <cell r="A133" t="str">
            <v>2.4.235</v>
          </cell>
          <cell r="B133" t="str">
            <v>SUMINISTRO E INSTALACIÓN HIDRANTE TIPO MILLAN  D = 4" BRIDA</v>
          </cell>
          <cell r="C133" t="str">
            <v>UN</v>
          </cell>
        </row>
        <row r="134">
          <cell r="A134" t="str">
            <v>2.4.236</v>
          </cell>
          <cell r="B134" t="str">
            <v>SUMINISTRO E INSTALACIÓN HIDRANTE TIPO MILLAN  D = 6" BRIDA</v>
          </cell>
          <cell r="C134" t="str">
            <v>UN</v>
          </cell>
        </row>
        <row r="135">
          <cell r="A135" t="str">
            <v>2.4.237</v>
          </cell>
          <cell r="B135" t="str">
            <v>SUMINISTRO E INSTALACIÓN HIDRANTE TIPO MILLAN  D = 3" E.L.</v>
          </cell>
          <cell r="C135" t="str">
            <v>UN</v>
          </cell>
        </row>
        <row r="136">
          <cell r="A136" t="str">
            <v>2.4.238</v>
          </cell>
          <cell r="B136" t="str">
            <v>SUMINISTRO E INSTALACIÓN HIDRANTE TIPO MILLAN  D = 4" E.L.</v>
          </cell>
          <cell r="C136" t="str">
            <v>UN</v>
          </cell>
        </row>
        <row r="137">
          <cell r="A137" t="str">
            <v>2.4.239</v>
          </cell>
          <cell r="B137" t="str">
            <v>SUMINISTRO E INSTALACIÓN HIDRANTE TIPO MILLAN  D = 6" E.L.</v>
          </cell>
          <cell r="C137" t="str">
            <v>UN</v>
          </cell>
        </row>
        <row r="138">
          <cell r="A138" t="str">
            <v>2.4.240</v>
          </cell>
          <cell r="B138" t="str">
            <v>SUMINISTRO E INSTALACIÓN VÁLVULA DE CHEQUE H.F.   D = 2" E. BRIDA</v>
          </cell>
          <cell r="C138" t="str">
            <v>UN</v>
          </cell>
        </row>
        <row r="139">
          <cell r="A139" t="str">
            <v>2.4.241</v>
          </cell>
          <cell r="B139" t="str">
            <v>SUMINISTRO E INSTALACIÓN VÁLVULA DE CHEQUE H.F.   D = 3" E. BRIDA</v>
          </cell>
          <cell r="C139" t="str">
            <v>UN</v>
          </cell>
        </row>
        <row r="140">
          <cell r="A140" t="str">
            <v>2.4.242</v>
          </cell>
          <cell r="B140" t="str">
            <v>SUMINISTRO E INSTALACIÓN VÁLVULA DE CHEQUE H.F.   D = 4" E. BRIDA</v>
          </cell>
          <cell r="C140" t="str">
            <v>UN</v>
          </cell>
        </row>
        <row r="141">
          <cell r="A141" t="str">
            <v>2.4.243</v>
          </cell>
          <cell r="B141" t="str">
            <v>SUMINISTRO E INSTALACIÓN VÁLULA DE CHEQUE H.F.    D =  6" E. BRIDA</v>
          </cell>
          <cell r="C141" t="str">
            <v>UN</v>
          </cell>
        </row>
        <row r="142">
          <cell r="A142" t="str">
            <v>2.4.244</v>
          </cell>
          <cell r="B142" t="str">
            <v>SUMINISTRO E INSTALACIÓN VÁLVULA DE CHEQUE H.F.  D = 8" E. BRIDA</v>
          </cell>
          <cell r="C142" t="str">
            <v>UN</v>
          </cell>
        </row>
        <row r="143">
          <cell r="A143" t="str">
            <v>2.4.245</v>
          </cell>
          <cell r="B143" t="str">
            <v>SUMINISTRO E INSTALACIÓN REGISTRO DE BOLA  D = 2" TIPO PESADO</v>
          </cell>
          <cell r="C143" t="str">
            <v>UN</v>
          </cell>
        </row>
        <row r="144">
          <cell r="A144" t="str">
            <v>2.4.246</v>
          </cell>
          <cell r="B144" t="str">
            <v>SUMINISTRO E INSTALACIÓN REGISTRO DE BOLA  D = 2½" TIPO PESAD</v>
          </cell>
          <cell r="C144" t="str">
            <v>UN</v>
          </cell>
        </row>
        <row r="145">
          <cell r="A145" t="str">
            <v>2.4.247</v>
          </cell>
          <cell r="B145" t="str">
            <v>SUMINISTRO E INSTALACIÓN REGISTRO DE BOLA  D = 3" TIPO PESADO</v>
          </cell>
          <cell r="C145" t="str">
            <v>UN</v>
          </cell>
        </row>
        <row r="146">
          <cell r="A146" t="str">
            <v>2.4.248</v>
          </cell>
          <cell r="B146" t="str">
            <v>SUMINISTRO E INSTALACIÓN REGISTRO DE BOLA  D = 4" TIPO PESADO</v>
          </cell>
          <cell r="C146" t="str">
            <v>UN</v>
          </cell>
        </row>
        <row r="147">
          <cell r="A147" t="str">
            <v>2.4.249</v>
          </cell>
          <cell r="B147" t="str">
            <v>SUMINISTRO E INSTALACIÓN REGISTRO DE BOLA  D = ½" TIPO LIVIANO</v>
          </cell>
          <cell r="C147" t="str">
            <v>UN</v>
          </cell>
        </row>
        <row r="148">
          <cell r="A148" t="str">
            <v>2.4.250</v>
          </cell>
          <cell r="B148" t="str">
            <v>SUMINISTRO E INSTALACIÓN REGISTRO DE BOLA  D = 3/4"  TIPO LIVIANO</v>
          </cell>
          <cell r="C148" t="str">
            <v>UN</v>
          </cell>
        </row>
        <row r="149">
          <cell r="A149" t="str">
            <v>2.4.251</v>
          </cell>
          <cell r="B149" t="str">
            <v>SUMINISTRO E INSTALACIÓN REGISTRO DE BOLA  D = 1"  TIPO LIVIANO</v>
          </cell>
          <cell r="C149" t="str">
            <v>UN</v>
          </cell>
        </row>
        <row r="150">
          <cell r="A150" t="str">
            <v>2.4.252</v>
          </cell>
          <cell r="B150" t="str">
            <v>SUMINISTRO E INSTALACIÓN REGISTRO DE BOLA  D = 1½" TIPO LIVIANO</v>
          </cell>
          <cell r="C150" t="str">
            <v>UN</v>
          </cell>
        </row>
        <row r="151">
          <cell r="A151" t="str">
            <v>2.4.253</v>
          </cell>
          <cell r="B151" t="str">
            <v>SUMINISTRO E INSTALACIÓN REGISTRO DE BOLA  D = 2" TIPO LIVIANO</v>
          </cell>
          <cell r="C151" t="str">
            <v>UN</v>
          </cell>
        </row>
        <row r="152">
          <cell r="A152" t="str">
            <v>2.4.254</v>
          </cell>
          <cell r="B152" t="str">
            <v>CONEXIONES DOMICILIARIAS PVC 1/2", INCLUYE CAJA Y MEDIDOR</v>
          </cell>
          <cell r="C152" t="str">
            <v>UN</v>
          </cell>
        </row>
        <row r="153">
          <cell r="A153" t="str">
            <v>2.4.255</v>
          </cell>
          <cell r="B153" t="str">
            <v xml:space="preserve">SUMINISTRO E INSTALACIÓN CAJAS PARA VÁLVULAS TIPO CHOROTE EN H.F.  </v>
          </cell>
          <cell r="C153" t="str">
            <v>UN</v>
          </cell>
        </row>
        <row r="154">
          <cell r="A154" t="str">
            <v>2.4.256</v>
          </cell>
          <cell r="B154" t="str">
            <v>SUMINISTRO E INSTALACIÓN VENTOSA DE DOBLE ACCIÓN  D = ½"  EN HIERRO DÚCTIL</v>
          </cell>
          <cell r="C154" t="str">
            <v>UN</v>
          </cell>
        </row>
        <row r="155">
          <cell r="A155" t="str">
            <v>2.4.257</v>
          </cell>
          <cell r="B155" t="str">
            <v>SUMINISTRO E INSTALACIÓN VENTOSA  DE DOBLE ACCIÓN PVC  D = 2"  250 PSI</v>
          </cell>
          <cell r="C155" t="str">
            <v>UN</v>
          </cell>
        </row>
        <row r="156">
          <cell r="A156" t="str">
            <v>2.4.258</v>
          </cell>
          <cell r="B156" t="str">
            <v xml:space="preserve">ARENA PARA LECHO FILTRANTE (CANTO RODADO, % SILICE &gt;99, CE = (0.7 - 0.9), % SOLUBILIDAD HCI &lt; 4%, COEFICIENTE UNIF. = (2 - 3.5)).  </v>
          </cell>
          <cell r="C156" t="str">
            <v>M3</v>
          </cell>
        </row>
        <row r="157">
          <cell r="A157" t="str">
            <v>2.4.259</v>
          </cell>
          <cell r="B157" t="str">
            <v>GRAVAS PARA LECHO FILTRANTE (3 - 5 MM) DE CANTO RODADO</v>
          </cell>
          <cell r="C157" t="str">
            <v>M3</v>
          </cell>
        </row>
        <row r="158">
          <cell r="A158" t="str">
            <v xml:space="preserve">2.4.260 </v>
          </cell>
          <cell r="B158" t="str">
            <v>Suministro e instalación Cinta PVC D = 0.10 m</v>
          </cell>
          <cell r="C158" t="str">
            <v>ML</v>
          </cell>
        </row>
        <row r="159">
          <cell r="A159" t="str">
            <v>2.4.261</v>
          </cell>
          <cell r="B159" t="str">
            <v xml:space="preserve">CINTA SIKA  PVC. V=0.15  </v>
          </cell>
          <cell r="C159" t="str">
            <v>ML</v>
          </cell>
        </row>
        <row r="160">
          <cell r="A160" t="str">
            <v>2.4.262</v>
          </cell>
          <cell r="B160" t="str">
            <v>Suministro e instalación Cinta PVC D = 0.22 m</v>
          </cell>
          <cell r="C160" t="str">
            <v>ML</v>
          </cell>
        </row>
        <row r="161">
          <cell r="A161" t="str">
            <v>2.5.1</v>
          </cell>
          <cell r="B161" t="str">
            <v>UNIÓN PVC SANITARIA D=2"</v>
          </cell>
          <cell r="C161" t="str">
            <v>UN</v>
          </cell>
        </row>
        <row r="162">
          <cell r="A162" t="str">
            <v>2.5.2</v>
          </cell>
          <cell r="B162" t="str">
            <v>UNIÓN PVC SANITARIA D=3"</v>
          </cell>
          <cell r="C162" t="str">
            <v>UN</v>
          </cell>
        </row>
        <row r="163">
          <cell r="A163" t="str">
            <v>2.5.3</v>
          </cell>
          <cell r="B163" t="str">
            <v>UNIÓN PVC SANITARIA D=4"</v>
          </cell>
          <cell r="C163" t="str">
            <v>UN</v>
          </cell>
        </row>
        <row r="164">
          <cell r="A164" t="str">
            <v>2.5.4</v>
          </cell>
          <cell r="B164" t="str">
            <v>UNIÓN PVC SANITARIA D=6"</v>
          </cell>
          <cell r="C164" t="str">
            <v>UN</v>
          </cell>
        </row>
        <row r="165">
          <cell r="A165" t="str">
            <v>2.5.5</v>
          </cell>
          <cell r="B165" t="str">
            <v>UNIÓN PVC SANITARIA D=8"</v>
          </cell>
          <cell r="C165" t="str">
            <v>UN</v>
          </cell>
        </row>
        <row r="166">
          <cell r="A166" t="str">
            <v>2.5.6</v>
          </cell>
          <cell r="B166" t="str">
            <v>SUMINISTRO TUBERÍA DE ALCANTARILLADO PVC  D= 24"</v>
          </cell>
          <cell r="C166" t="str">
            <v>ML</v>
          </cell>
        </row>
        <row r="167">
          <cell r="A167" t="str">
            <v>2.5.6A</v>
          </cell>
          <cell r="B167" t="str">
            <v>INSTALACIÓN TUBERÍA DE ALCANTARILLADO PVC  D= 24"</v>
          </cell>
          <cell r="C167" t="str">
            <v>ML</v>
          </cell>
        </row>
        <row r="168">
          <cell r="A168" t="str">
            <v>2.5.7</v>
          </cell>
          <cell r="B168" t="str">
            <v>SUMINISTRO E INSTALACIÓN TUBERÍA DE ALCANTARILLADO PVC  D= 36"</v>
          </cell>
          <cell r="C168" t="str">
            <v>ML</v>
          </cell>
        </row>
        <row r="169">
          <cell r="A169" t="str">
            <v>2.5.8</v>
          </cell>
          <cell r="B169" t="str">
            <v xml:space="preserve">SUMINISTRO E INSTALACIÓN TUBERÍA DE ALCANTARILLADO PVC  D= 42"  </v>
          </cell>
          <cell r="C169" t="str">
            <v>ML</v>
          </cell>
        </row>
        <row r="170">
          <cell r="A170" t="str">
            <v>2.5.9</v>
          </cell>
          <cell r="B170" t="str">
            <v xml:space="preserve">SUMINISTRO E INSTALACION CODO PVC SANITARIO D=4"  </v>
          </cell>
          <cell r="C170" t="str">
            <v>UN</v>
          </cell>
        </row>
        <row r="171">
          <cell r="A171" t="str">
            <v>2.5.10</v>
          </cell>
          <cell r="B171" t="str">
            <v xml:space="preserve">SUMINISTRO E INSTALACION CODO PVC SANITARIO D=6"  </v>
          </cell>
          <cell r="C171" t="str">
            <v>UN</v>
          </cell>
        </row>
        <row r="172">
          <cell r="A172" t="str">
            <v>2.5.11</v>
          </cell>
          <cell r="B172" t="str">
            <v>SUMINISTRO E INSTALACION CODO PVC SANITARIO D=8"</v>
          </cell>
          <cell r="C172" t="str">
            <v>UN</v>
          </cell>
        </row>
        <row r="173">
          <cell r="A173" t="str">
            <v>2.5.12</v>
          </cell>
          <cell r="B173" t="str">
            <v>SUMINISTRO E INSTALACION CODO PVC SANITARIO D=2"</v>
          </cell>
          <cell r="C173" t="str">
            <v>UN</v>
          </cell>
        </row>
        <row r="174">
          <cell r="A174" t="str">
            <v>2.5.13</v>
          </cell>
          <cell r="B174" t="str">
            <v>SUMINISTRO E INSTALACION CODO PVC SANITARIO D=3"</v>
          </cell>
          <cell r="C174" t="str">
            <v>UN</v>
          </cell>
        </row>
        <row r="175">
          <cell r="A175" t="str">
            <v>2.5.14</v>
          </cell>
          <cell r="B175" t="str">
            <v>SUMINISTRO E INSTALACION CODO PVC SANITARIO D=10"</v>
          </cell>
          <cell r="C175" t="str">
            <v>UN</v>
          </cell>
        </row>
        <row r="176">
          <cell r="A176" t="str">
            <v>2.5.15</v>
          </cell>
          <cell r="B176" t="str">
            <v>SUMINISTRO E INSTALACION ADAPTADOR DE LIMPIEZA PVC SANITARIA D=2"</v>
          </cell>
          <cell r="C176" t="str">
            <v>UN</v>
          </cell>
        </row>
        <row r="177">
          <cell r="A177" t="str">
            <v>2.5.16</v>
          </cell>
          <cell r="B177" t="str">
            <v>SUMINISTRO E INSTALACION ADAPTADOR DE LIMPIEZA PVC SANITARIA D=3"</v>
          </cell>
          <cell r="C177" t="str">
            <v>UN</v>
          </cell>
        </row>
        <row r="178">
          <cell r="A178" t="str">
            <v>2.5.17</v>
          </cell>
          <cell r="B178" t="str">
            <v>SUMINISTRO E INSTALACION ADAPTADOR DE LIMPIEZA PVC SANITARIA D=4"</v>
          </cell>
          <cell r="C178" t="str">
            <v>UN</v>
          </cell>
        </row>
        <row r="179">
          <cell r="A179" t="str">
            <v>2.5.18</v>
          </cell>
          <cell r="B179" t="str">
            <v>SUMINISTRO E INSTALACION ADAPTADOR DE LIMPIEZA PVC SANITARIA D=6"</v>
          </cell>
          <cell r="C179" t="str">
            <v>UN</v>
          </cell>
        </row>
        <row r="180">
          <cell r="A180" t="str">
            <v>2.5.19</v>
          </cell>
          <cell r="B180" t="str">
            <v>SUMINISTRO E INSTALACION YEE PVC SANITARIA D=2"</v>
          </cell>
          <cell r="C180" t="str">
            <v>UN</v>
          </cell>
        </row>
        <row r="181">
          <cell r="A181" t="str">
            <v>2.5.20</v>
          </cell>
          <cell r="B181" t="str">
            <v>SUMINISTRO E INSTALACION YEE PVC SANITARIA D=3"</v>
          </cell>
          <cell r="C181" t="str">
            <v>UN</v>
          </cell>
        </row>
        <row r="182">
          <cell r="A182" t="str">
            <v>2.5.21</v>
          </cell>
          <cell r="B182" t="str">
            <v>SUMINISTRO E INSTALACION YEE PVC SANITARIA D=4"</v>
          </cell>
          <cell r="C182" t="str">
            <v>UN</v>
          </cell>
        </row>
        <row r="183">
          <cell r="A183" t="str">
            <v>2.5.22</v>
          </cell>
          <cell r="B183" t="str">
            <v>SUMINISTRO E INSTALACION YEE PVC SANITARIA D=6"</v>
          </cell>
          <cell r="C183" t="str">
            <v>UN</v>
          </cell>
        </row>
        <row r="184">
          <cell r="A184" t="str">
            <v>2.5.23</v>
          </cell>
          <cell r="B184" t="str">
            <v>SUMINISTRO E INSTALACIÓN TUBERIA DE ALCANTARILLADO GRP  D= 300mm, PN=1 Bar, SN=2500 (N/m2), incluye acople cada 6.0m</v>
          </cell>
          <cell r="C184" t="str">
            <v>ML</v>
          </cell>
        </row>
        <row r="185">
          <cell r="A185" t="str">
            <v>2.5.24</v>
          </cell>
          <cell r="B185" t="str">
            <v>SUMINISTRO E INSTALACIÓN TUBERIA DE ALCANTARILLADO GRP  D= 350mm, PN=1 Bar, SN=2500 (N/m2), incluye acople cada 6.0m</v>
          </cell>
          <cell r="C185" t="str">
            <v>ML</v>
          </cell>
        </row>
        <row r="186">
          <cell r="A186" t="str">
            <v>2.5.25</v>
          </cell>
          <cell r="B186" t="str">
            <v>SUMINISTRO E INSTALACIÓN TUBERIA DE ALCANTARILLADO GRP  D= 400mm, PN=1 Bar, SN=2500 (N/m2), incluye acople cada 6.0m</v>
          </cell>
          <cell r="C186" t="str">
            <v>ML</v>
          </cell>
        </row>
        <row r="187">
          <cell r="A187" t="str">
            <v>2.5.26</v>
          </cell>
          <cell r="B187" t="str">
            <v>SUMINISTRO E INSTALACIÓN TUBERIA DE ALCANTARILLADO GRP  D= 450mm, PN=1 Bar, SN=2500 (N/m2), incluye acople cada 6.0m</v>
          </cell>
          <cell r="C187" t="str">
            <v>ML</v>
          </cell>
        </row>
        <row r="188">
          <cell r="A188" t="str">
            <v>2.5.27</v>
          </cell>
          <cell r="B188" t="str">
            <v>SUMINISTRO E INSTALACIÓN TUBERIA DE ALCANTARILLADO GRP  D= 500mm, PN=1 Bar, SN=2500 (N/m2), incluye acople cada 6.0m</v>
          </cell>
          <cell r="C188" t="str">
            <v>ML</v>
          </cell>
        </row>
        <row r="189">
          <cell r="A189" t="str">
            <v>2.5.28</v>
          </cell>
          <cell r="B189" t="str">
            <v>SUMINISTRO E INSTALACIÓN TUBERIA DE ALCANTARILLADO GRP  D= 600mm, PN=1 Bar, SN=2500 (N/m2), incluye acople cada 6.0m</v>
          </cell>
          <cell r="C189" t="str">
            <v>ML</v>
          </cell>
        </row>
        <row r="190">
          <cell r="A190" t="str">
            <v>2.5.29</v>
          </cell>
          <cell r="B190" t="str">
            <v>SUMINISTRO E INSTALACIÓN TUBERIA DE ALCANTARILLADO GRP  D= 700mm, PN=1 Bar, SN=2500 (N/m2), incluye acople cada 6.0m</v>
          </cell>
          <cell r="C190" t="str">
            <v>ML</v>
          </cell>
        </row>
        <row r="191">
          <cell r="A191" t="str">
            <v>2.5.30</v>
          </cell>
          <cell r="B191" t="str">
            <v>SUMINISTRO E INSTALACIÓN TUBERIA DE ALCANTARILLADO GRP  D= 800mm, PN=1 Bar, SN=2500 (N/m2), incluye acople cada 6.0m</v>
          </cell>
          <cell r="C191" t="str">
            <v>ML</v>
          </cell>
        </row>
        <row r="192">
          <cell r="A192" t="str">
            <v>2.5.31</v>
          </cell>
          <cell r="B192" t="str">
            <v>SUMINISTRO E INSTALACIÓN TUBERIA DE ALCANTARILLADO GRP  D= 900mm, PN=1 Bar, SN=2500 (N/m2), incluye acople cada 6.0m</v>
          </cell>
          <cell r="C192" t="str">
            <v>ML</v>
          </cell>
        </row>
        <row r="193">
          <cell r="A193" t="str">
            <v>2.5.32</v>
          </cell>
          <cell r="B193" t="str">
            <v>SUMINISTRO E INSTALACIÓN TUBERIA DE ALCANTARILLADO GRP  D= 1000mm, PN=1 Bar, SN=2500 (N/m2), incluye acople cada 6.0m</v>
          </cell>
          <cell r="C193" t="str">
            <v>ML</v>
          </cell>
        </row>
        <row r="194">
          <cell r="A194" t="str">
            <v>2.5.33</v>
          </cell>
          <cell r="B194" t="str">
            <v>SUMINISTRO E INSTALACIÓN TUBERIA DE ALCANTARILLADO GRP  D= 1100mm, PN=1 Bar, SN=2500 (N/m2), incluye acople cada 6.0m</v>
          </cell>
          <cell r="C194" t="str">
            <v>ML</v>
          </cell>
        </row>
        <row r="195">
          <cell r="A195" t="str">
            <v>2.5.34</v>
          </cell>
          <cell r="B195" t="str">
            <v>SUMINISTRO E INSTALACIÓN TUBERIA DE ALCANTARILLADO GRP  D= 1200mm, PN=1 Bar, SN=2500 (N/m2), incluye acople cada 6.0m</v>
          </cell>
          <cell r="C195" t="str">
            <v>ML</v>
          </cell>
        </row>
        <row r="196">
          <cell r="A196" t="str">
            <v>2.5.35</v>
          </cell>
          <cell r="B196" t="str">
            <v>SUMINISTRO E INSTALACIÓN TUBERIA DE ALCANTARILLADO GRP  D= 1400mm, PN=1 Bar, SN=2500 (N/m2), incluye acople cada 6.0m</v>
          </cell>
          <cell r="C196" t="str">
            <v>ML</v>
          </cell>
        </row>
        <row r="197">
          <cell r="A197" t="str">
            <v>2.5.36</v>
          </cell>
          <cell r="B197" t="str">
            <v>SUMINISTRO E INSTALACIÓN TUBERIA DE ALCANTARILLADO GRP  D= 1600mm, PN=1 Bar, SN=2500 (N/m2), incluye acople cada 6.0m</v>
          </cell>
          <cell r="C197" t="str">
            <v>ML</v>
          </cell>
        </row>
        <row r="198">
          <cell r="A198" t="str">
            <v>2.5.37</v>
          </cell>
          <cell r="B198" t="str">
            <v>EXCAVACIÓN A MANO MATERIAL COMUN DE 0 m  a 1.5 m</v>
          </cell>
          <cell r="C198" t="str">
            <v>M3</v>
          </cell>
        </row>
        <row r="199">
          <cell r="A199" t="str">
            <v>2.5.38</v>
          </cell>
          <cell r="B199" t="str">
            <v>EXCAVACIÓN A MANO MATERIAL COMUN DE 1.5 m  a  3 m</v>
          </cell>
          <cell r="C199" t="str">
            <v>M3</v>
          </cell>
        </row>
        <row r="200">
          <cell r="A200" t="str">
            <v>2.5.39</v>
          </cell>
          <cell r="B200" t="str">
            <v>EXCAVACIÓN A MANO MATERIAL COMUN  &gt; A 3</v>
          </cell>
          <cell r="C200" t="str">
            <v>M3</v>
          </cell>
        </row>
        <row r="201">
          <cell r="A201" t="str">
            <v>2.5.40</v>
          </cell>
          <cell r="B201" t="str">
            <v xml:space="preserve">SUMINISTRO E INSTALACIÓN TUBERÍA DE ALCANTARILLADO PVC D=4" </v>
          </cell>
          <cell r="C201" t="str">
            <v>ML</v>
          </cell>
        </row>
        <row r="202">
          <cell r="A202" t="str">
            <v>2.5.41</v>
          </cell>
          <cell r="B202" t="str">
            <v xml:space="preserve">SUMINISTRO E INSTALACIÓN TUBERÍA DE ALCANTARILLADO PVC  D= 6"   </v>
          </cell>
          <cell r="C202" t="str">
            <v>ML</v>
          </cell>
        </row>
        <row r="203">
          <cell r="A203" t="str">
            <v>2.5.42</v>
          </cell>
          <cell r="B203" t="str">
            <v xml:space="preserve">SUMINISTRO E INSTALACIÓN TUBERÍA DE ALCANTARILLADO PVC D=8"   </v>
          </cell>
          <cell r="C203" t="str">
            <v>ML</v>
          </cell>
        </row>
        <row r="204">
          <cell r="A204" t="str">
            <v>2.5.43</v>
          </cell>
          <cell r="B204" t="str">
            <v xml:space="preserve">SUMINISTRO E INSTALACIÓN TUBERÍA DE ALCANTARILLADO PVC  D=10"   </v>
          </cell>
          <cell r="C204" t="str">
            <v>ML</v>
          </cell>
        </row>
        <row r="205">
          <cell r="A205" t="str">
            <v>2.5.44</v>
          </cell>
          <cell r="B205" t="str">
            <v>SUMINISTRO TUBERÍA DE ALCANTARILLADO PVC  D=12"</v>
          </cell>
          <cell r="C205" t="str">
            <v>ML</v>
          </cell>
        </row>
        <row r="206">
          <cell r="A206" t="str">
            <v>2.5.44A</v>
          </cell>
          <cell r="B206" t="str">
            <v>INSTALACIÓN TUBERÍA DE ALCANTARILLADO PVC  D=12"</v>
          </cell>
          <cell r="C206" t="str">
            <v>ML</v>
          </cell>
        </row>
        <row r="207">
          <cell r="A207" t="str">
            <v>2.5.45</v>
          </cell>
          <cell r="B207" t="str">
            <v>SUMINISTRO E INSTALACIÓN TUBERÍA DE ALCANTARILLADO PVC  D=16"</v>
          </cell>
          <cell r="C207" t="str">
            <v>ML</v>
          </cell>
        </row>
        <row r="208">
          <cell r="A208" t="str">
            <v>2.5.46</v>
          </cell>
          <cell r="B208" t="str">
            <v xml:space="preserve">SUMINISTRO TUBERÍA DE ALCANTARILLADO PVC W - RETEN   4" </v>
          </cell>
          <cell r="C208" t="str">
            <v>ML</v>
          </cell>
        </row>
        <row r="209">
          <cell r="A209" t="str">
            <v>2.5.46A</v>
          </cell>
          <cell r="B209" t="str">
            <v xml:space="preserve"> INSTALACIÓN TUBERÍA DE ALCANTARILLADO PVC W - RETEN   4" </v>
          </cell>
        </row>
        <row r="210">
          <cell r="A210" t="str">
            <v>2.5.47</v>
          </cell>
          <cell r="B210" t="str">
            <v xml:space="preserve">SUMINISTRO E INSTALACIÓN TUBERÍA DE ALCANTARILLADO PVC W - RETEN   6"   </v>
          </cell>
          <cell r="C210" t="str">
            <v>ML</v>
          </cell>
        </row>
        <row r="211">
          <cell r="A211" t="str">
            <v>2.5.48</v>
          </cell>
          <cell r="B211" t="str">
            <v>SUMINISTRO E INSTALACIÓN TUBERÍA DE ALCANTARILLADO PVC W - RETEN   8"</v>
          </cell>
          <cell r="C211" t="str">
            <v>ML</v>
          </cell>
        </row>
        <row r="212">
          <cell r="A212" t="str">
            <v>2.6.1</v>
          </cell>
          <cell r="B212" t="str">
            <v>PASOS UÑA DE GATO D=5/8"</v>
          </cell>
          <cell r="C212" t="str">
            <v>UN</v>
          </cell>
        </row>
        <row r="213">
          <cell r="A213" t="str">
            <v>2.6.2</v>
          </cell>
          <cell r="B213" t="str">
            <v>RETIRO DE TUBERÍA EXISTENTE EN GRESS 6"</v>
          </cell>
          <cell r="C213" t="str">
            <v>ML</v>
          </cell>
        </row>
        <row r="214">
          <cell r="A214" t="str">
            <v>2.6.3</v>
          </cell>
          <cell r="B214" t="str">
            <v>RETIRO DE TUBERÍA EXISTENTE EN GRESS 8"</v>
          </cell>
          <cell r="C214" t="str">
            <v>ML</v>
          </cell>
        </row>
        <row r="215">
          <cell r="A215" t="str">
            <v>2.6.4</v>
          </cell>
          <cell r="B215" t="str">
            <v>RETIRO DE TUBERÍA EXISTENTE EN GRESS 10"</v>
          </cell>
          <cell r="C215" t="str">
            <v>ML</v>
          </cell>
        </row>
        <row r="216">
          <cell r="A216" t="str">
            <v>2.6.5</v>
          </cell>
          <cell r="B216" t="str">
            <v>RETIRO DE TUBERÍA EXISTENTE EN CONCRETO 8"</v>
          </cell>
          <cell r="C216" t="str">
            <v>ML</v>
          </cell>
        </row>
        <row r="217">
          <cell r="A217" t="str">
            <v>2.6.6</v>
          </cell>
          <cell r="B217" t="str">
            <v>RETIRO DE TUBERÍA EXISTENTE EN CONCRETO 10"</v>
          </cell>
          <cell r="C217" t="str">
            <v>ML</v>
          </cell>
        </row>
        <row r="218">
          <cell r="A218" t="str">
            <v>2.6.7</v>
          </cell>
          <cell r="B218" t="str">
            <v>RETIRO DE TUBERÍA EXISTENTE EN CONCRETO 12"</v>
          </cell>
          <cell r="C218" t="str">
            <v>ML</v>
          </cell>
        </row>
        <row r="219">
          <cell r="A219" t="str">
            <v>2.6.8</v>
          </cell>
          <cell r="B219" t="str">
            <v>RETIRO DE TUBERÍA EXISTENTE EN CONCRETO 16"</v>
          </cell>
          <cell r="C219" t="str">
            <v>ML</v>
          </cell>
        </row>
        <row r="220">
          <cell r="A220" t="str">
            <v>2.6.9</v>
          </cell>
          <cell r="B220" t="str">
            <v>DEMOLICION POZOS DE INSPECCION</v>
          </cell>
          <cell r="C220" t="str">
            <v>UN</v>
          </cell>
        </row>
        <row r="221">
          <cell r="A221" t="str">
            <v>2.6.10</v>
          </cell>
          <cell r="B221" t="str">
            <v>DEMOLICION CAMARAS 2.5&lt;h&lt;3.0m</v>
          </cell>
          <cell r="C221" t="str">
            <v>UN</v>
          </cell>
        </row>
        <row r="222">
          <cell r="A222" t="str">
            <v>2.6.11</v>
          </cell>
          <cell r="B222" t="str">
            <v xml:space="preserve"> ARO - TAPA EN  HF - TIPO LIVIANO</v>
          </cell>
          <cell r="C222" t="str">
            <v>UN</v>
          </cell>
        </row>
        <row r="223">
          <cell r="A223" t="str">
            <v>2.6.12</v>
          </cell>
          <cell r="B223" t="str">
            <v>BASE Y CAÑUELA, CONCRETO 17.5 MPa - (2500 PSI)</v>
          </cell>
          <cell r="C223" t="str">
            <v>M3</v>
          </cell>
        </row>
        <row r="224">
          <cell r="A224" t="str">
            <v>2.6.13</v>
          </cell>
          <cell r="B224" t="str">
            <v>SUMINISTRO E INSTALACIÓN CAMARA DE INSPECCIÓN 1000mm BASE RECTA POLIETILENO DN=200mm</v>
          </cell>
          <cell r="C224" t="str">
            <v>UN</v>
          </cell>
        </row>
        <row r="225">
          <cell r="A225" t="str">
            <v>2.6.14</v>
          </cell>
          <cell r="B225" t="str">
            <v>SUMINISTRO E INSTALACIÓN CAMARA DE INSPECCIÓN 1000mm BASE RECTA POLIETILENO DN=250mm</v>
          </cell>
          <cell r="C225" t="str">
            <v>UN</v>
          </cell>
        </row>
        <row r="226">
          <cell r="A226" t="str">
            <v>2.6.15</v>
          </cell>
          <cell r="B226" t="str">
            <v>SUMINISTRO E INSTALACIÓN CAMARA DE INSPECCIÓN 1000mm BASE RECTA POLIETILENO DN=315mm</v>
          </cell>
          <cell r="C226" t="str">
            <v>UN</v>
          </cell>
        </row>
        <row r="227">
          <cell r="A227" t="str">
            <v>2.6.16</v>
          </cell>
          <cell r="B227" t="str">
            <v>SUMINISTRO E INSTALACIÓN CAMARA DE INSPECCIÓN 1000mm INICIAL POLIETILENO DN=200mm</v>
          </cell>
          <cell r="C227" t="str">
            <v>UN</v>
          </cell>
        </row>
        <row r="228">
          <cell r="A228" t="str">
            <v>2.6.17</v>
          </cell>
          <cell r="B228" t="str">
            <v>SUMINISTRO E INSTALACIÓN CAMARA DE INSPECCIÓN 1000mm INICIAL POLIETILENO DN=250mm</v>
          </cell>
          <cell r="C228" t="str">
            <v>UN</v>
          </cell>
        </row>
        <row r="229">
          <cell r="A229" t="str">
            <v>2.6.18</v>
          </cell>
          <cell r="B229" t="str">
            <v>SUMINISTRO E INSTALACIÓN CAMARA DE INSPECCIÓN 1000mm BASE RECTA POLIETILENO DN=200mm</v>
          </cell>
          <cell r="C229" t="str">
            <v>UN</v>
          </cell>
        </row>
        <row r="230">
          <cell r="A230" t="str">
            <v>2.6.19</v>
          </cell>
          <cell r="B230" t="str">
            <v>SUMINISTRO E INSTALACIÓN CAMARA DE INSPECCIÓN 1000mm 90° POLIETILENO DN=200mm</v>
          </cell>
          <cell r="C230" t="str">
            <v>UN</v>
          </cell>
        </row>
        <row r="231">
          <cell r="A231" t="str">
            <v>2.6.20</v>
          </cell>
          <cell r="B231" t="str">
            <v>SUMINISTRO E INSTALACIÓN CAMARA DE INSPECCIÓN 1000mm 90° POLIETILENO DN=250mm</v>
          </cell>
          <cell r="C231" t="str">
            <v>UN</v>
          </cell>
        </row>
        <row r="232">
          <cell r="A232" t="str">
            <v>2.6.21</v>
          </cell>
          <cell r="B232" t="str">
            <v>SUMINISTRO E INSTALACIÓN CAMARA DE INSPECCIÓN 1000mm 90° POLIETILENO DN=315mm</v>
          </cell>
          <cell r="C232" t="str">
            <v>UN</v>
          </cell>
        </row>
        <row r="233">
          <cell r="A233" t="str">
            <v>2.6.22</v>
          </cell>
          <cell r="B233" t="str">
            <v>SUMINISTRO E INSTALACIÓN CAMARA DE INSPECCIÓN 1000mm TEE POLIETILENO DN=200mm</v>
          </cell>
          <cell r="C233" t="str">
            <v>UN</v>
          </cell>
        </row>
        <row r="234">
          <cell r="A234" t="str">
            <v>2.6.23</v>
          </cell>
          <cell r="B234" t="str">
            <v>SUMINISTRO E INSTALACIÓN CAMARA DE INSPECCIÓN 1000mm TEE POLIETILENO DN=250mm</v>
          </cell>
          <cell r="C234" t="str">
            <v>UN</v>
          </cell>
        </row>
        <row r="235">
          <cell r="A235" t="str">
            <v>2.6.24</v>
          </cell>
          <cell r="B235" t="str">
            <v>SUMINISTRO E INSTALACIÓN CAMARA DE INSPECCIÓN 1000mm TEE POLIETILENO DN=250mm</v>
          </cell>
          <cell r="C235" t="str">
            <v>UN</v>
          </cell>
        </row>
        <row r="236">
          <cell r="A236" t="str">
            <v>2.6.25</v>
          </cell>
          <cell r="B236" t="str">
            <v>SUMINISTRO E INSTALACIÓN CAMARA DE INSPECCIÓN 1000mm DOBLE TEE POLIETILENO DN=200mm</v>
          </cell>
          <cell r="C236" t="str">
            <v>UN</v>
          </cell>
        </row>
        <row r="237">
          <cell r="A237" t="str">
            <v>2.6.26</v>
          </cell>
          <cell r="B237" t="str">
            <v>SUMINISTRO E INSTALACIÓN CAMARA DE INSPECCIÓN 1000mm DOBLE TEE POLIETILENO DN=250mm</v>
          </cell>
          <cell r="C237" t="str">
            <v>UN</v>
          </cell>
        </row>
        <row r="238">
          <cell r="A238" t="str">
            <v>2.6.27</v>
          </cell>
          <cell r="B238" t="str">
            <v>SUMINISTRO E INSTALACIÓN CAMARA DE INSPECCIÓN 1000mm DOBLE TEE POLIETILENO DN=315mm</v>
          </cell>
          <cell r="C238" t="str">
            <v>UN</v>
          </cell>
        </row>
        <row r="239">
          <cell r="A239" t="str">
            <v>2.6.28</v>
          </cell>
          <cell r="B239" t="str">
            <v>SUMINISTRO E INSTALACIÓN ELEVADOR CÁMARA 1000mm X 400 mm</v>
          </cell>
          <cell r="C239" t="str">
            <v>UN</v>
          </cell>
        </row>
        <row r="240">
          <cell r="A240" t="str">
            <v>2.6.29</v>
          </cell>
          <cell r="B240" t="str">
            <v>SSUMINISTRO E INSTALACIÓN ELEVADOR CÁMARA 1000mm X 750 mm</v>
          </cell>
          <cell r="C240" t="str">
            <v>UN</v>
          </cell>
        </row>
        <row r="241">
          <cell r="A241" t="str">
            <v>2.6.30</v>
          </cell>
          <cell r="B241" t="str">
            <v>SUMINISTRO E INSTALACIÓN ELEVADOR CÁMARA 1000mm X 1000 mm</v>
          </cell>
          <cell r="C241" t="str">
            <v>UN</v>
          </cell>
        </row>
        <row r="242">
          <cell r="A242" t="str">
            <v>2.6.31</v>
          </cell>
          <cell r="B242" t="str">
            <v>SUMINISTRO E INSTALACIÓN ELEVADOR CÁMARA 1000mm X 400 mm</v>
          </cell>
          <cell r="C242" t="str">
            <v>UN</v>
          </cell>
        </row>
        <row r="243">
          <cell r="A243" t="str">
            <v>2.6.32</v>
          </cell>
          <cell r="B243" t="str">
            <v>SUMINISTRO E INSTALACIÓN ELEVADOR CÁMARA 1000mm X 1500 mm</v>
          </cell>
          <cell r="C243" t="str">
            <v>UN</v>
          </cell>
        </row>
        <row r="244">
          <cell r="A244" t="str">
            <v>2.6.33</v>
          </cell>
          <cell r="B244" t="str">
            <v>SUMINISTRO E INSTALACIÓN ELEVADOR CÁMARA 1000mm X 1750 mm</v>
          </cell>
          <cell r="C244" t="str">
            <v>UN</v>
          </cell>
        </row>
        <row r="245">
          <cell r="A245" t="str">
            <v>2.6.34</v>
          </cell>
          <cell r="B245" t="str">
            <v>SUMINISTRO E INSTALACIÓN ELEVADOR CÁMARA 1000mm X 2000 mm</v>
          </cell>
          <cell r="C245" t="str">
            <v>UN</v>
          </cell>
        </row>
        <row r="246">
          <cell r="A246" t="str">
            <v>2.6.35</v>
          </cell>
          <cell r="B246" t="str">
            <v>SUMINISTRO E INSTALACIÓN ELEVADOR CÁMARA 1000mm X 2500 mm</v>
          </cell>
          <cell r="C246" t="str">
            <v>UN</v>
          </cell>
        </row>
        <row r="247">
          <cell r="A247" t="str">
            <v>2.6.36</v>
          </cell>
          <cell r="B247" t="str">
            <v>SUMINISTRO E INSTALACIÓN ELEVADOR CÁMARA 1000mm X 3000 mm</v>
          </cell>
          <cell r="C247" t="str">
            <v>UN</v>
          </cell>
        </row>
        <row r="248">
          <cell r="A248" t="str">
            <v>2.6.37</v>
          </cell>
          <cell r="B248" t="str">
            <v xml:space="preserve"> SUMINISTRO E INSTALACIÓN ELEVADOR CÁMARA 1000mm X 3250 mm</v>
          </cell>
          <cell r="C248" t="str">
            <v>UN</v>
          </cell>
        </row>
        <row r="249">
          <cell r="A249" t="str">
            <v>2.6.38</v>
          </cell>
          <cell r="B249" t="str">
            <v>SUMINISTRO E INSTALACIÓN ELEVADOR CÁMARA 1000mm X 3500 mm</v>
          </cell>
          <cell r="C249" t="str">
            <v>UN</v>
          </cell>
        </row>
        <row r="250">
          <cell r="A250" t="str">
            <v>2.6.39</v>
          </cell>
          <cell r="B250" t="str">
            <v>SUMINISTRO E INSTALACIÓN ELEVADOR CÁMARA 1000mm X 3750 mm</v>
          </cell>
          <cell r="C250" t="str">
            <v>UN</v>
          </cell>
        </row>
        <row r="251">
          <cell r="A251" t="str">
            <v>2.6.40</v>
          </cell>
          <cell r="B251" t="str">
            <v>SUMINISTRO E INSTALACIÓN CONO CAMARA 1000mm CONCENTRICO</v>
          </cell>
          <cell r="C251" t="str">
            <v>UN</v>
          </cell>
        </row>
        <row r="252">
          <cell r="A252" t="str">
            <v>2.6.41</v>
          </cell>
          <cell r="B252" t="str">
            <v>SUMINISTRO E INSTALACIÓN CONO CAMARA 1000mm EXCENTRICO</v>
          </cell>
          <cell r="C252" t="str">
            <v>UN</v>
          </cell>
        </row>
        <row r="253">
          <cell r="A253" t="str">
            <v>2.6.42</v>
          </cell>
          <cell r="B253" t="str">
            <v>SUMINISTRO E INSTALACIÓN TRAMO ESCALERA CAMARA 1000mm X 500mm</v>
          </cell>
          <cell r="C253" t="str">
            <v>UN</v>
          </cell>
        </row>
        <row r="254">
          <cell r="A254" t="str">
            <v>2.6.43</v>
          </cell>
          <cell r="B254" t="str">
            <v>SUMINISTRO E INSTALACIÓN TORNILLO INOX 5/16" X 2" (8 UN)</v>
          </cell>
          <cell r="C254" t="str">
            <v>UN</v>
          </cell>
        </row>
        <row r="255">
          <cell r="A255" t="str">
            <v>2.6.44</v>
          </cell>
          <cell r="B255" t="str">
            <v xml:space="preserve">POZO DE INSPECCIÓN LADRILLO, DIÁMETRO INTERIOR 1.0 M  H  &lt; 1.0 M  </v>
          </cell>
          <cell r="C255" t="str">
            <v>UN</v>
          </cell>
        </row>
        <row r="256">
          <cell r="A256" t="str">
            <v>2.6.45</v>
          </cell>
          <cell r="B256" t="str">
            <v xml:space="preserve">POZO DE INSPECCIÓN LADRILLO, DIÁMETRO INTERIOR 1.2 M , 1.0 &lt;  H &lt; 1.5  </v>
          </cell>
          <cell r="C256" t="str">
            <v>UN</v>
          </cell>
        </row>
        <row r="257">
          <cell r="A257" t="str">
            <v>2.6.46</v>
          </cell>
          <cell r="B257" t="str">
            <v xml:space="preserve">POZO DE INSPECCIÓN, DIÁMETRO INTERIOR 1.2 M, 1.50  &lt;  H &lt; 2.00  </v>
          </cell>
          <cell r="C257" t="str">
            <v>UN</v>
          </cell>
        </row>
        <row r="258">
          <cell r="A258" t="str">
            <v>2.6.47</v>
          </cell>
          <cell r="B258" t="str">
            <v xml:space="preserve">POZO DE INSPECCIÓN, DIÁMETRO INTERIOR 1.2 M , 2.0  &lt;  H &lt; 2.5   </v>
          </cell>
          <cell r="C258" t="str">
            <v>UN</v>
          </cell>
        </row>
        <row r="259">
          <cell r="A259" t="str">
            <v>2.6.48</v>
          </cell>
          <cell r="B259" t="str">
            <v>POZO DE INSPECCIÓN, DIÁMETRO INTERIOR 1.5 M, 2.5  &lt; H &lt; 3.5</v>
          </cell>
          <cell r="C259" t="str">
            <v>UN</v>
          </cell>
        </row>
        <row r="260">
          <cell r="A260" t="str">
            <v>2.6.49</v>
          </cell>
          <cell r="B260" t="str">
            <v>CAMARA DE CAIDA  8" X  6"</v>
          </cell>
          <cell r="C260" t="str">
            <v>UN</v>
          </cell>
        </row>
        <row r="261">
          <cell r="A261" t="str">
            <v>2.6.50</v>
          </cell>
          <cell r="B261" t="str">
            <v>CAMARA DE CAIDA  10" X  8"</v>
          </cell>
          <cell r="C261" t="str">
            <v>UN</v>
          </cell>
        </row>
        <row r="262">
          <cell r="A262" t="str">
            <v>2.6.51</v>
          </cell>
          <cell r="B262" t="str">
            <v>CAMARA DE CAIDA  12" X  10"</v>
          </cell>
          <cell r="C262" t="str">
            <v>UN</v>
          </cell>
        </row>
        <row r="263">
          <cell r="A263" t="str">
            <v>2.6.52</v>
          </cell>
          <cell r="B263" t="str">
            <v>CONEXIÓN DOMICILIARIA ALCANTARILLADO. INC. TUBERIA Y ACCESORIOS DE CONEXION TUBERIA</v>
          </cell>
          <cell r="C263" t="str">
            <v>UN</v>
          </cell>
        </row>
        <row r="264">
          <cell r="A264" t="str">
            <v>2.6.53</v>
          </cell>
          <cell r="B264" t="str">
            <v>SUMINISTRO E INSTALACIÓN DE POZO SEPTICO PLASTICO ANAEROBICO DE 1000LTS</v>
          </cell>
          <cell r="C264" t="str">
            <v>UN</v>
          </cell>
        </row>
        <row r="265">
          <cell r="A265" t="str">
            <v>2.6.54</v>
          </cell>
          <cell r="B265" t="str">
            <v xml:space="preserve">CAMPO DE INFILTRACION POZO SEPTICO PLASTICO ANAEROBICO DE 1000LTS TUBERIA DRENAJE D=4"  </v>
          </cell>
          <cell r="C265" t="str">
            <v>ML</v>
          </cell>
        </row>
        <row r="266">
          <cell r="A266" t="str">
            <v>2.7.1</v>
          </cell>
          <cell r="B266" t="str">
            <v>CONCRETO SIMPLE DE 28 Mpa - (4000 PSI) Impermeabilizado para muros</v>
          </cell>
          <cell r="C266" t="str">
            <v>M3</v>
          </cell>
        </row>
        <row r="267">
          <cell r="A267" t="str">
            <v>2.7.2</v>
          </cell>
          <cell r="B267" t="str">
            <v>Concreto simple de 28 Mpa - (4000 PSI) Impermeabilizado para Tapas</v>
          </cell>
          <cell r="C267" t="str">
            <v>M3</v>
          </cell>
        </row>
        <row r="268">
          <cell r="A268" t="str">
            <v>2.7.3</v>
          </cell>
          <cell r="B268" t="str">
            <v>Concreto Simple de 28 Mpa - 4000 PSI Impermeabilizado para placas pisos</v>
          </cell>
          <cell r="C268" t="str">
            <v>M3</v>
          </cell>
        </row>
        <row r="269">
          <cell r="A269" t="str">
            <v>2.7.4</v>
          </cell>
          <cell r="B269" t="str">
            <v>CONCRETO DE 21 MPa - (3000 PSI)  IMPERMEABILIZADO PARA MUROS</v>
          </cell>
          <cell r="C269" t="str">
            <v>M3</v>
          </cell>
        </row>
        <row r="270">
          <cell r="A270" t="str">
            <v>2.7.5</v>
          </cell>
          <cell r="B270" t="str">
            <v>CONCRETO DE 21 MPa - (3000 PSI)  IMPERMEABILIZADO PARA PLACA DE PISO</v>
          </cell>
          <cell r="C270" t="str">
            <v>M3</v>
          </cell>
        </row>
        <row r="271">
          <cell r="A271" t="str">
            <v>2.7.6</v>
          </cell>
          <cell r="B271" t="str">
            <v>CONCRETO CICLÓPEO DE 17.5 Mpa - (2500 PSI), 40%  RAJÓN.   INCLUYE FORMALETA</v>
          </cell>
          <cell r="C271" t="str">
            <v>M3</v>
          </cell>
        </row>
        <row r="272">
          <cell r="A272" t="str">
            <v>2.7.7</v>
          </cell>
          <cell r="B272" t="str">
            <v>CONCRETO SIMPLE DE 21MPa - (3000 PSI)   IMPERMEABILIZADO PARA TAPAS</v>
          </cell>
          <cell r="C272" t="str">
            <v>M3</v>
          </cell>
        </row>
        <row r="273">
          <cell r="A273" t="str">
            <v>2.7.8</v>
          </cell>
          <cell r="B273" t="str">
            <v xml:space="preserve">ROTURA DE PAVIMENTO RÍGIDO PARA ZANJAS DE ACUEDUCTO Y ALCANTARILLADO  </v>
          </cell>
          <cell r="C273" t="str">
            <v>M3</v>
          </cell>
        </row>
        <row r="274">
          <cell r="A274" t="str">
            <v>2.7.9</v>
          </cell>
          <cell r="B274" t="str">
            <v xml:space="preserve">RECONSTRUCCIÓN DE PAVIMENTO RÍGIDO  CONCRETO 21MPa - 3000 PSI  </v>
          </cell>
          <cell r="C274" t="str">
            <v>M3</v>
          </cell>
        </row>
        <row r="275">
          <cell r="A275" t="str">
            <v>2.7.10</v>
          </cell>
          <cell r="B275" t="str">
            <v xml:space="preserve">Rotura de pavimento flexible para zanjas de Acueducto y Alcantarillado </v>
          </cell>
          <cell r="C275" t="str">
            <v>M3</v>
          </cell>
        </row>
        <row r="276">
          <cell r="A276" t="str">
            <v>2.7.11</v>
          </cell>
          <cell r="B276" t="str">
            <v>TRANSPORTE A LOMO DE MULA HASTA 4 KM</v>
          </cell>
          <cell r="C276" t="str">
            <v>CARGA</v>
          </cell>
        </row>
        <row r="277">
          <cell r="A277" t="str">
            <v>2.8.1</v>
          </cell>
          <cell r="B277" t="str">
            <v>CONSTRUCCION DE TRINCHOS EN GUADUA</v>
          </cell>
          <cell r="C277" t="str">
            <v>ML</v>
          </cell>
        </row>
        <row r="278">
          <cell r="A278" t="str">
            <v>2.8.2</v>
          </cell>
          <cell r="B278" t="str">
            <v>SIEMBRA DE PASTO</v>
          </cell>
          <cell r="C278" t="str">
            <v>M2</v>
          </cell>
        </row>
        <row r="279">
          <cell r="A279" t="str">
            <v>2.8.3</v>
          </cell>
          <cell r="B279" t="str">
            <v>SIEMBRA DE VICIA</v>
          </cell>
          <cell r="C279" t="str">
            <v>M2</v>
          </cell>
        </row>
        <row r="280">
          <cell r="A280" t="str">
            <v>2.9.1</v>
          </cell>
          <cell r="B280" t="str">
            <v>ELIMINACION DE ESPECIES PIROGENICAS</v>
          </cell>
          <cell r="C280" t="str">
            <v>M2</v>
          </cell>
        </row>
        <row r="281">
          <cell r="A281" t="str">
            <v>2.9.2</v>
          </cell>
          <cell r="B281" t="str">
            <v>REPOBLAMIENTO VEGETAL</v>
          </cell>
          <cell r="C281" t="str">
            <v>HA</v>
          </cell>
        </row>
        <row r="282">
          <cell r="A282" t="str">
            <v>2.9.3</v>
          </cell>
          <cell r="B282" t="str">
            <v>RECUPERACION DE SUELO</v>
          </cell>
          <cell r="C282" t="str">
            <v>M2</v>
          </cell>
        </row>
        <row r="283">
          <cell r="A283" t="str">
            <v>2.10.1</v>
          </cell>
          <cell r="B283" t="str">
            <v>REFORESTACION PROTECTORA CON ESPECIES NATIVAS</v>
          </cell>
          <cell r="C283" t="str">
            <v>HA</v>
          </cell>
        </row>
        <row r="284">
          <cell r="A284" t="str">
            <v>2.10.2</v>
          </cell>
          <cell r="B284" t="str">
            <v>MANTENIEMIENTO DE PLANTACIONES</v>
          </cell>
          <cell r="C284" t="str">
            <v>HA</v>
          </cell>
        </row>
        <row r="285">
          <cell r="A285" t="str">
            <v>2.10.3</v>
          </cell>
          <cell r="B285" t="str">
            <v>MANTENIEMIENTO DE PLANTACIONES (SEGUNDO AÑO)</v>
          </cell>
          <cell r="C285" t="str">
            <v>HA</v>
          </cell>
        </row>
        <row r="286">
          <cell r="A286" t="str">
            <v>2.10.4</v>
          </cell>
          <cell r="B286" t="str">
            <v>AISLAMIENTO DE PLANTACIONES Y/O PREDIOS ADQUIRIDOS</v>
          </cell>
          <cell r="C286" t="str">
            <v>ML</v>
          </cell>
        </row>
        <row r="287">
          <cell r="A287" t="str">
            <v>2.11.1</v>
          </cell>
          <cell r="B287" t="str">
            <v>CONSTRUCCION DE JARDINES</v>
          </cell>
          <cell r="C287" t="str">
            <v>M2</v>
          </cell>
        </row>
        <row r="288">
          <cell r="A288" t="str">
            <v>2.11.2</v>
          </cell>
          <cell r="B288" t="str">
            <v>ESTABLECIMIENTO DE SETOS</v>
          </cell>
          <cell r="C288" t="str">
            <v>ML</v>
          </cell>
        </row>
        <row r="289">
          <cell r="A289" t="str">
            <v>2.11.3</v>
          </cell>
          <cell r="B289" t="str">
            <v>MANTENIMIENTO DE PRADOS</v>
          </cell>
          <cell r="C289" t="str">
            <v>M2</v>
          </cell>
        </row>
        <row r="290">
          <cell r="A290" t="str">
            <v>2.11.4</v>
          </cell>
          <cell r="B290" t="str">
            <v>MANTENIEMIENTO DE SETOS</v>
          </cell>
          <cell r="C290" t="str">
            <v>ML</v>
          </cell>
        </row>
        <row r="291">
          <cell r="A291" t="str">
            <v>2.12.1</v>
          </cell>
          <cell r="B291" t="str">
            <v>TALLERES</v>
          </cell>
          <cell r="C291" t="str">
            <v>DD</v>
          </cell>
        </row>
        <row r="292">
          <cell r="A292" t="str">
            <v>3.1.8</v>
          </cell>
          <cell r="B292" t="str">
            <v>Desmonte y Limpieza en rastrojo incluye acarreo libre hasta 5KM</v>
          </cell>
          <cell r="C292" t="str">
            <v>M²</v>
          </cell>
        </row>
        <row r="293">
          <cell r="A293" t="str">
            <v>3.1.13</v>
          </cell>
          <cell r="B293" t="str">
            <v>LOCALIZACION Y REPLANTEO TOPOGRAFICO</v>
          </cell>
          <cell r="C293" t="str">
            <v>km</v>
          </cell>
        </row>
        <row r="294">
          <cell r="A294" t="str">
            <v>3.1.13A</v>
          </cell>
          <cell r="B294" t="str">
            <v xml:space="preserve">LOCALIZACION Y REPLANTEO TOPOGRAFICO </v>
          </cell>
          <cell r="C294" t="str">
            <v>ML</v>
          </cell>
        </row>
        <row r="295">
          <cell r="A295" t="str">
            <v>3.3.1</v>
          </cell>
          <cell r="B295" t="str">
            <v>EXCAVACION MANUAL EN MATERIAL COMUN</v>
          </cell>
          <cell r="C295" t="str">
            <v>M³</v>
          </cell>
        </row>
        <row r="296">
          <cell r="A296" t="str">
            <v>3.3.7</v>
          </cell>
          <cell r="B296" t="str">
            <v>Suministro e Instalación Concreto Simple de 24.5 MPa - (3500 P.S.I).</v>
          </cell>
          <cell r="C296" t="str">
            <v>M³</v>
          </cell>
        </row>
        <row r="297">
          <cell r="A297" t="str">
            <v>3.3.25</v>
          </cell>
          <cell r="B297" t="str">
            <v xml:space="preserve">Relleno con material seleccionado proveniente de excavación compactado con Plancha Vibradora </v>
          </cell>
          <cell r="C297" t="str">
            <v>M3</v>
          </cell>
        </row>
        <row r="298">
          <cell r="A298" t="str">
            <v>3.15.43</v>
          </cell>
          <cell r="B298" t="str">
            <v>Relleno para redes en Arena de peña (Suministro, extendido, umedecimiento y compactación)</v>
          </cell>
          <cell r="C298" t="str">
            <v>M3</v>
          </cell>
        </row>
        <row r="299">
          <cell r="A299" t="str">
            <v>6.3.2</v>
          </cell>
          <cell r="B299" t="str">
            <v>Suministro Figurada y amarre de acero 60000 PSI  420 Mpa</v>
          </cell>
          <cell r="C299" t="str">
            <v>Kg</v>
          </cell>
        </row>
        <row r="300">
          <cell r="A300" t="str">
            <v>6.2.1</v>
          </cell>
          <cell r="B300" t="str">
            <v>Concreto Fluido - 21 Mpa - (3000 PSI)</v>
          </cell>
          <cell r="C300" t="str">
            <v>M³</v>
          </cell>
        </row>
        <row r="301">
          <cell r="A301" t="str">
            <v>1.2.32</v>
          </cell>
          <cell r="B301" t="str">
            <v>SUMINISTRO TUBERIA PVC SANITARIA 8"</v>
          </cell>
          <cell r="C301" t="str">
            <v>ml</v>
          </cell>
        </row>
        <row r="302">
          <cell r="A302" t="str">
            <v>1.2.32A</v>
          </cell>
          <cell r="B302" t="str">
            <v>INSTALACION TUBERIA PVC SANITARIA 8"</v>
          </cell>
          <cell r="C302" t="str">
            <v>ml</v>
          </cell>
        </row>
        <row r="303">
          <cell r="A303" t="str">
            <v>1.2.33</v>
          </cell>
          <cell r="B303" t="str">
            <v>SUMINISTRO TUBERIA PVC SANITARIA 10"</v>
          </cell>
          <cell r="C303" t="str">
            <v>ml</v>
          </cell>
        </row>
        <row r="304">
          <cell r="A304" t="str">
            <v>1.2.33A</v>
          </cell>
          <cell r="B304" t="str">
            <v>INSTALACION TUBERIA PVC SANITARIA 10"</v>
          </cell>
          <cell r="C304" t="str">
            <v>ml</v>
          </cell>
        </row>
        <row r="305">
          <cell r="A305" t="str">
            <v>1.2.34</v>
          </cell>
          <cell r="B305" t="str">
            <v>SUMINISTRO TUBERIA PVC SANITARIA 12"</v>
          </cell>
          <cell r="C305" t="str">
            <v>ml</v>
          </cell>
        </row>
        <row r="306">
          <cell r="A306" t="str">
            <v>1.2.34A</v>
          </cell>
          <cell r="B306" t="str">
            <v>INSTALACION TUBERIA PVC SANITARIA 12"</v>
          </cell>
          <cell r="C306" t="str">
            <v>ml</v>
          </cell>
        </row>
        <row r="307">
          <cell r="A307" t="str">
            <v>1.2.34B</v>
          </cell>
          <cell r="B307" t="str">
            <v>SUMINISTRO TUBERIA PVC SANITARIA 14"</v>
          </cell>
          <cell r="C307" t="str">
            <v>ml</v>
          </cell>
        </row>
        <row r="308">
          <cell r="A308" t="str">
            <v>1.2.34C</v>
          </cell>
          <cell r="B308" t="str">
            <v>INSTALACION TUBERIA PVC SANITARIA 14"</v>
          </cell>
          <cell r="C308" t="str">
            <v>ml</v>
          </cell>
        </row>
        <row r="309">
          <cell r="A309" t="str">
            <v>1.2.35</v>
          </cell>
          <cell r="B309" t="str">
            <v>SUMINISTRO TUBERIA PVC SANITARIA 16"</v>
          </cell>
          <cell r="C309" t="str">
            <v>ml</v>
          </cell>
        </row>
        <row r="310">
          <cell r="A310" t="str">
            <v>1.2.35A</v>
          </cell>
          <cell r="B310" t="str">
            <v>INSTALACION TUBERIA PVC SANITARIA 16"</v>
          </cell>
          <cell r="C310" t="str">
            <v>ml</v>
          </cell>
        </row>
        <row r="311">
          <cell r="A311" t="str">
            <v>1.2.36</v>
          </cell>
          <cell r="B311" t="str">
            <v>SUMINISTRO TUBERIA PVC SANITARIA 18"</v>
          </cell>
          <cell r="C311" t="str">
            <v>ml</v>
          </cell>
        </row>
        <row r="312">
          <cell r="A312" t="str">
            <v>1.2.36A</v>
          </cell>
          <cell r="B312" t="str">
            <v>INSTALACION TUBERIA PVC SANITARIA 18"</v>
          </cell>
          <cell r="C312" t="str">
            <v>ml</v>
          </cell>
        </row>
        <row r="313">
          <cell r="A313" t="str">
            <v>1.2.36B</v>
          </cell>
          <cell r="B313" t="str">
            <v>SUMINISTRO TUBERIA PVC SANITARIA 20"</v>
          </cell>
          <cell r="C313" t="str">
            <v>ml</v>
          </cell>
        </row>
        <row r="314">
          <cell r="A314" t="str">
            <v>1.2.36C</v>
          </cell>
          <cell r="B314" t="str">
            <v>INSTALACION TUBERIA PVC SANITARIA 20"</v>
          </cell>
          <cell r="C314" t="str">
            <v>ml</v>
          </cell>
        </row>
        <row r="315">
          <cell r="A315" t="str">
            <v>2.6.45</v>
          </cell>
          <cell r="B315" t="str">
            <v xml:space="preserve">POZO DE INSPECCIÓN LADRILLO, DIÁMETRO INTERIOR 1.2 M , 1.0 &lt;  H &lt; 1.5  </v>
          </cell>
          <cell r="C315" t="str">
            <v>un</v>
          </cell>
        </row>
        <row r="316">
          <cell r="A316" t="str">
            <v>2.6.46</v>
          </cell>
          <cell r="B316" t="str">
            <v xml:space="preserve">POZO DE INSPECCIÓN, DIÁMETRO INTERIOR 1.2 M, 1.50  &lt;  H &lt; 2.00  </v>
          </cell>
          <cell r="C316" t="str">
            <v>un</v>
          </cell>
        </row>
        <row r="317">
          <cell r="A317" t="str">
            <v>2.6.47</v>
          </cell>
          <cell r="B317" t="str">
            <v xml:space="preserve">POZO DE INSPECCIÓN, DIÁMETRO INTERIOR 1.2 M , 2.0  &lt;  H &lt; 2.5   </v>
          </cell>
          <cell r="C317" t="str">
            <v>un</v>
          </cell>
        </row>
        <row r="318">
          <cell r="A318" t="str">
            <v>2.6.48</v>
          </cell>
          <cell r="B318" t="str">
            <v xml:space="preserve">POZO DE INSPECCIÓN, DIÁMETRO INTERIOR 1.5 M, 2.5  &lt; H &lt; 3.5   </v>
          </cell>
          <cell r="C318" t="str">
            <v>un</v>
          </cell>
        </row>
        <row r="319">
          <cell r="A319" t="str">
            <v>3.17.10A</v>
          </cell>
          <cell r="B319" t="str">
            <v xml:space="preserve">POZO DE INSPECCIÓN D=1.50 M, H  3.50  &lt; H &lt; 4,5 </v>
          </cell>
          <cell r="C319" t="str">
            <v>UN</v>
          </cell>
        </row>
        <row r="320">
          <cell r="A320" t="str">
            <v>1.11.10</v>
          </cell>
          <cell r="B320" t="str">
            <v>CAÑUELA CONCRETO  0,2x0,12</v>
          </cell>
          <cell r="C320" t="str">
            <v>ml</v>
          </cell>
        </row>
        <row r="321">
          <cell r="A321" t="str">
            <v>2.5.6</v>
          </cell>
          <cell r="B321" t="str">
            <v>SUMINISTRO E INSTALACIÓN TUBERÍA DE ALCANTARILLADO PVC  D= 24"</v>
          </cell>
          <cell r="C321" t="str">
            <v>ml</v>
          </cell>
        </row>
        <row r="322">
          <cell r="A322" t="str">
            <v>3.15.45</v>
          </cell>
          <cell r="B322" t="str">
            <v>CORTE DE PAVIMENTO ASFÁLTICO</v>
          </cell>
          <cell r="C322" t="str">
            <v>ml</v>
          </cell>
        </row>
        <row r="323">
          <cell r="A323" t="str">
            <v>3.15.46</v>
          </cell>
          <cell r="B323" t="str">
            <v>CORTE Y AMPLIACION DE JUNTA EN PAVIMENTO DE CONCRETO HIDRAULICO</v>
          </cell>
          <cell r="C323" t="str">
            <v>ml</v>
          </cell>
        </row>
        <row r="324">
          <cell r="A324" t="str">
            <v>1.1.76</v>
          </cell>
          <cell r="B324" t="str">
            <v>CAMPAMENTO 36 M2</v>
          </cell>
          <cell r="C324" t="str">
            <v>un</v>
          </cell>
        </row>
        <row r="325">
          <cell r="A325" t="str">
            <v>3.15.42</v>
          </cell>
          <cell r="B325" t="str">
            <v>DEMOLICION PAVIMENTO ASFALTICO (INCLUYE CARGUE Y TRANSPORTE HASTA 5 KM) &lt;=10 CMS</v>
          </cell>
          <cell r="C325" t="str">
            <v>M2</v>
          </cell>
        </row>
        <row r="326">
          <cell r="A326" t="str">
            <v>1.1.42</v>
          </cell>
          <cell r="B326" t="str">
            <v xml:space="preserve">DEMOLICION PLACAS MACIZAS CONCRETO E &lt;=0.20 m. </v>
          </cell>
          <cell r="C326" t="str">
            <v>M2</v>
          </cell>
        </row>
        <row r="327">
          <cell r="A327" t="str">
            <v>1.2.2</v>
          </cell>
          <cell r="B327" t="str">
            <v xml:space="preserve"> EXCAVACIÓN MECÁNICA EN CONGLOMERADO INCL. RETIRO</v>
          </cell>
          <cell r="C327" t="str">
            <v>M3</v>
          </cell>
        </row>
        <row r="328">
          <cell r="A328" t="str">
            <v>1.2.47</v>
          </cell>
          <cell r="B328" t="str">
            <v xml:space="preserve"> EXCAVACION MANUAL Y RETIRO MATERIAL COMUN</v>
          </cell>
          <cell r="C328" t="str">
            <v>M3</v>
          </cell>
        </row>
        <row r="329">
          <cell r="A329" t="str">
            <v>2.5.6A</v>
          </cell>
          <cell r="B329" t="str">
            <v>SUMINISTRO TUBERÍA DE ALCANTARILLADO PVC  D= 24"</v>
          </cell>
          <cell r="C329" t="str">
            <v>ML</v>
          </cell>
        </row>
        <row r="330">
          <cell r="A330" t="str">
            <v>2.5.6B</v>
          </cell>
          <cell r="B330" t="str">
            <v>INSTALACION TUBERÍA DE ALCANTARILLADO PVC  D= 24"</v>
          </cell>
          <cell r="C330" t="str">
            <v>ML</v>
          </cell>
        </row>
        <row r="331">
          <cell r="A331" t="str">
            <v>3.3.26</v>
          </cell>
          <cell r="B331" t="str">
            <v>RELLENO CON MATERIAL DE AFIRMADO COMPACTADO PLANCHA VIBRADORA INCLUYE ACARREO LIBRE DE 5 KM</v>
          </cell>
          <cell r="C331" t="str">
            <v>M3</v>
          </cell>
        </row>
        <row r="332">
          <cell r="A332" t="str">
            <v>2.1.19</v>
          </cell>
          <cell r="B332" t="str">
            <v>RELLENO BASE GRANULAR  COMPACTADO CON PLANCHA VIBRADORA</v>
          </cell>
          <cell r="C332" t="str">
            <v>M3</v>
          </cell>
        </row>
        <row r="333">
          <cell r="A333" t="str">
            <v>2.1.18</v>
          </cell>
          <cell r="B333" t="str">
            <v>RELLENO SUBBASE GRANULAR  COMPACTADO CON PLANCHA VIBRADORA</v>
          </cell>
          <cell r="C333" t="str">
            <v>M3</v>
          </cell>
        </row>
        <row r="334">
          <cell r="A334" t="str">
            <v>13.1.1</v>
          </cell>
          <cell r="B334" t="str">
            <v>ENTIBADO METÁLICO TIPO 3</v>
          </cell>
          <cell r="C334" t="str">
            <v>M2</v>
          </cell>
        </row>
        <row r="335">
          <cell r="A335" t="str">
            <v>3.3.18</v>
          </cell>
          <cell r="B335" t="str">
            <v xml:space="preserve"> SUMINISTRO FIGURADO Y ARMADO DE ACERO DE REFUERZO 60000 PSI  420 Mpa</v>
          </cell>
          <cell r="C335" t="str">
            <v>KG</v>
          </cell>
        </row>
        <row r="336">
          <cell r="A336" t="str">
            <v>3.15.87</v>
          </cell>
          <cell r="B336" t="str">
            <v>DEMOLICION  OBRAS EN CONCRETO REFORZADO, INCLUYE RETIRO DE SOBRANTES</v>
          </cell>
          <cell r="C336" t="str">
            <v>M3</v>
          </cell>
        </row>
        <row r="337">
          <cell r="A337" t="str">
            <v xml:space="preserve">1.1.9 </v>
          </cell>
          <cell r="B337" t="str">
            <v xml:space="preserve">DESMONTE DE CUBIERTA ZINC </v>
          </cell>
          <cell r="C337" t="str">
            <v>M2</v>
          </cell>
        </row>
        <row r="338">
          <cell r="A338" t="str">
            <v xml:space="preserve">1.1.24   </v>
          </cell>
          <cell r="B338" t="str">
            <v>DESMONTE ESTRUCTURA METALICA PERFILES-VIGAS</v>
          </cell>
          <cell r="C338" t="str">
            <v>KG</v>
          </cell>
        </row>
        <row r="339">
          <cell r="A339" t="str">
            <v>3.3.2</v>
          </cell>
          <cell r="B339" t="str">
            <v>EXCAVACION MANUAL EN CONGLOMERADO</v>
          </cell>
          <cell r="C339" t="str">
            <v>M3</v>
          </cell>
        </row>
        <row r="340">
          <cell r="A340" t="str">
            <v>1.3.15</v>
          </cell>
          <cell r="B340" t="str">
            <v xml:space="preserve"> COLUMNAS EN CONCRETO 21 MPa (3000 PSI), ALTURA MAYOR A 3 mts</v>
          </cell>
          <cell r="C340" t="str">
            <v>M3</v>
          </cell>
        </row>
        <row r="341">
          <cell r="A341" t="str">
            <v>1.15.1</v>
          </cell>
          <cell r="B341" t="str">
            <v>SUMINISTRO E INSTALACION PUERTA Y MARCO CAL. 18  1 X 2  INCLUYE  ANTICORROSIVO</v>
          </cell>
          <cell r="C341" t="str">
            <v>UN</v>
          </cell>
        </row>
        <row r="342">
          <cell r="A342" t="str">
            <v xml:space="preserve">1.15.2  </v>
          </cell>
          <cell r="B342" t="str">
            <v>SUMINSITRO E INSTALACIÓN VENTANA LAMINA CAL. 18 CON VIDRIO INC. ANTICORR.</v>
          </cell>
          <cell r="C342" t="str">
            <v>M2</v>
          </cell>
        </row>
        <row r="343">
          <cell r="A343" t="str">
            <v>1.15.3</v>
          </cell>
          <cell r="B343" t="str">
            <v>SUMINISTRO E INSTALACIÓN PUERTA EN LAMINA CAL 18  INC. ANTICORROSIVO</v>
          </cell>
          <cell r="C343" t="str">
            <v>M2</v>
          </cell>
        </row>
        <row r="344">
          <cell r="A344" t="str">
            <v xml:space="preserve">2.4.47   </v>
          </cell>
          <cell r="B344" t="str">
            <v>CODO PVC RADIO CORTO 90°   D =   2"</v>
          </cell>
          <cell r="C344" t="str">
            <v>UN</v>
          </cell>
        </row>
        <row r="345">
          <cell r="A345" t="str">
            <v xml:space="preserve">2.4.207   </v>
          </cell>
          <cell r="B345" t="str">
            <v>CODO PVC RADIO CORTO 90°   D =   3"</v>
          </cell>
          <cell r="C345" t="str">
            <v>UN</v>
          </cell>
        </row>
        <row r="346">
          <cell r="A346" t="str">
            <v>2.4.54</v>
          </cell>
          <cell r="B346" t="str">
            <v>CODO PVC RADIO CORTO 45°   D =   3"</v>
          </cell>
          <cell r="C346" t="str">
            <v>UN</v>
          </cell>
        </row>
        <row r="347">
          <cell r="A347" t="str">
            <v>1.2.50</v>
          </cell>
          <cell r="B347" t="str">
            <v>BASE EN CONCRETO POBRE E=0.05 mts. 14 MPa - (2000 PSI)</v>
          </cell>
          <cell r="C347" t="str">
            <v>M2</v>
          </cell>
        </row>
        <row r="348">
          <cell r="A348" t="str">
            <v>1.3.20</v>
          </cell>
          <cell r="B348" t="str">
            <v>PLACA MACIZA 21 MPa - (3000 PSI)  E=0.10 mts.</v>
          </cell>
          <cell r="C348" t="str">
            <v>M3</v>
          </cell>
        </row>
        <row r="349">
          <cell r="A349" t="str">
            <v>1.2.11</v>
          </cell>
          <cell r="B349" t="str">
            <v>CONCRETO VIGA DE AMARRE 21,1 MPa</v>
          </cell>
          <cell r="C349" t="str">
            <v>M3</v>
          </cell>
        </row>
        <row r="350">
          <cell r="A350" t="str">
            <v xml:space="preserve">1.15.2  </v>
          </cell>
          <cell r="B350" t="str">
            <v>SUMINSITRO E INSTALACIÓN VENTANA LAMINA CAL. 18 CON VIDRIO INC. ANTICORR.</v>
          </cell>
          <cell r="C350" t="str">
            <v>M2</v>
          </cell>
        </row>
        <row r="351">
          <cell r="A351" t="str">
            <v>1.15.3</v>
          </cell>
          <cell r="B351" t="str">
            <v>SUMINISTRO E INSTALACIÓN PUERTA EN LAMINA CAL 18  INC. ANTICORROSIVO</v>
          </cell>
          <cell r="C351" t="str">
            <v>M2</v>
          </cell>
        </row>
        <row r="352">
          <cell r="A352" t="str">
            <v>1.3.14</v>
          </cell>
          <cell r="B352" t="str">
            <v>COLUMNAS EN CONCRETO 21 MPa - (3000 PSI), ALTURA MENOR A TRES METROS</v>
          </cell>
          <cell r="C352" t="str">
            <v>M3</v>
          </cell>
        </row>
        <row r="353">
          <cell r="A353" t="str">
            <v>1.4.22</v>
          </cell>
          <cell r="B353" t="str">
            <v>MURO TOLETE COMUN E=0.12 mts.</v>
          </cell>
          <cell r="C353" t="str">
            <v>M2</v>
          </cell>
        </row>
        <row r="354">
          <cell r="A354" t="str">
            <v>1.5.9</v>
          </cell>
          <cell r="B354" t="str">
            <v>PAÑETE LISO MUROS  1:4</v>
          </cell>
          <cell r="C354" t="str">
            <v>M2</v>
          </cell>
        </row>
        <row r="355">
          <cell r="A355" t="str">
            <v>1.9.3</v>
          </cell>
          <cell r="B355" t="str">
            <v>ESTUCO Y VINILO TRES MANOS EN MUROS</v>
          </cell>
          <cell r="C355" t="str">
            <v>M2</v>
          </cell>
        </row>
        <row r="356">
          <cell r="A356" t="str">
            <v xml:space="preserve">1.15.2  </v>
          </cell>
          <cell r="B356" t="str">
            <v>SUMINSITRO E INSTALACIÓN VENTANA LAMINA CAL. 18 CON VIDRIO INC. ANTICORR.</v>
          </cell>
          <cell r="C356" t="str">
            <v>M2</v>
          </cell>
        </row>
        <row r="357">
          <cell r="A357" t="str">
            <v>1.12.3</v>
          </cell>
          <cell r="B357" t="str">
            <v>SUMINISTRO E INSTALACIÓN CUBIERTA EN TEJA FIBROCEMENTO NUMERO 4</v>
          </cell>
          <cell r="C357" t="str">
            <v>M2</v>
          </cell>
        </row>
        <row r="358">
          <cell r="A358" t="str">
            <v>1.12.54</v>
          </cell>
          <cell r="B358" t="str">
            <v>SUMINISTRO E INSTALACIÓN CABALLETE ONDULADO ASBESTO CEMENTO</v>
          </cell>
          <cell r="C358" t="str">
            <v>ML</v>
          </cell>
        </row>
        <row r="359">
          <cell r="A359" t="str">
            <v>6.4.2.114</v>
          </cell>
          <cell r="B359" t="str">
            <v>CORREA METALICA EN TUBO RECTANGULAR 3" X 1 1/2"</v>
          </cell>
          <cell r="C359" t="str">
            <v>ML</v>
          </cell>
        </row>
        <row r="360">
          <cell r="A360" t="str">
            <v>6.4.2.115</v>
          </cell>
          <cell r="B360" t="str">
            <v xml:space="preserve">CANALETA GALVANIZADA </v>
          </cell>
          <cell r="C360" t="str">
            <v>ML</v>
          </cell>
        </row>
        <row r="361">
          <cell r="A361" t="str">
            <v>1.11.27</v>
          </cell>
          <cell r="B361" t="str">
            <v>TABLON DE GRES 33*33</v>
          </cell>
          <cell r="C361" t="str">
            <v>M2</v>
          </cell>
        </row>
        <row r="362">
          <cell r="A362" t="str">
            <v>6.4.2.116</v>
          </cell>
          <cell r="B362" t="str">
            <v>TABLON DE GRES 48*48</v>
          </cell>
          <cell r="C362" t="str">
            <v>M2</v>
          </cell>
        </row>
        <row r="363">
          <cell r="A363" t="str">
            <v>1.4.36</v>
          </cell>
          <cell r="B363" t="str">
            <v xml:space="preserve"> MESONES EN CONCRETO A=0.60 mts. 17.5 MPa - (3500PSI) INC. REFUERZO Y MURO TOLETE COMUN</v>
          </cell>
          <cell r="C363" t="str">
            <v xml:space="preserve"> ML</v>
          </cell>
        </row>
        <row r="364">
          <cell r="A364" t="str">
            <v>6.4.2.117</v>
          </cell>
          <cell r="B364" t="str">
            <v>GUARDAESCOBA EN CERAMICA PORCELANATO PEGADO</v>
          </cell>
          <cell r="C364" t="str">
            <v>ML</v>
          </cell>
        </row>
        <row r="365">
          <cell r="A365" t="str">
            <v>6.4.2.118</v>
          </cell>
          <cell r="B365" t="str">
            <v>GUARDAESCOBA TABLON GRESS DE O,10X0,2M E=0,25 M</v>
          </cell>
          <cell r="C365" t="str">
            <v>ML</v>
          </cell>
        </row>
        <row r="366">
          <cell r="A366" t="str">
            <v>6.4.2.119</v>
          </cell>
          <cell r="B366" t="str">
            <v>PERFIL ESTRUCTURAL 80MM X 40 MM CAL. 14, ANCLADO A MURO MEDIANTE PLATINA DE 8MM X 150MMX200MM, INCL. TORNILLOS ROSCADOS DE 1/2" Y PRISIONEROS 3/8" X 2" PARA CADA TABIQUE, SEGÚN DISEÑO</v>
          </cell>
          <cell r="C366" t="str">
            <v xml:space="preserve">UN </v>
          </cell>
        </row>
        <row r="367">
          <cell r="A367" t="str">
            <v>6.4.2.120</v>
          </cell>
          <cell r="B367" t="str">
            <v>TAPA DE ALFAJOR 0,85 X 0,75 M E= 1/4" CAL. 12 CURRUGADA, BISAGRA EN HIERRO FUNDIDO, MARCO EN PERFIL DE 1 1/4" X 3/16"</v>
          </cell>
          <cell r="C367" t="str">
            <v xml:space="preserve">UN </v>
          </cell>
        </row>
        <row r="368">
          <cell r="A368" t="str">
            <v>6.4.2.121</v>
          </cell>
          <cell r="B368" t="str">
            <v>TAPA DE ALFAJOR 0,70 X 0,65 M E= 1/4" CAL. 12 CURRUGADA, BISAGRA EN HIERRO FUNDIDO, MARCO EN PERFIL DE 1 1/4" X 3/16"</v>
          </cell>
          <cell r="C368" t="str">
            <v xml:space="preserve">UN </v>
          </cell>
        </row>
        <row r="369">
          <cell r="A369" t="str">
            <v>6.4.2.122</v>
          </cell>
          <cell r="B369" t="str">
            <v>TAPA DE ALFAJOR 1,35 X 1,30 M E= 1/4" CAL. 12 CURRUGADA, BISAGRA EN HIERRO FUNDIDO, MARCO EN PERFIL DE 1 1/4" X 3/16"</v>
          </cell>
          <cell r="C369" t="str">
            <v xml:space="preserve">UN </v>
          </cell>
        </row>
        <row r="370">
          <cell r="A370" t="str">
            <v>6.4.2.123</v>
          </cell>
          <cell r="B370" t="str">
            <v>TAPA DE ALFAJOR 1,80 X 1,00 M E= 1/4" CAL. 12 CURRUGADA, BISAGRA EN HIERRO FUNDIDO, MARCO EN PERFIL DE 1 1/4" X 3/16"</v>
          </cell>
          <cell r="C370" t="str">
            <v xml:space="preserve">UN </v>
          </cell>
        </row>
        <row r="371">
          <cell r="A371" t="str">
            <v>6.4.2.124</v>
          </cell>
          <cell r="B371" t="str">
            <v>TAPA DE ALFAJOR 1,25 X 1,20 M E= 1/4" CAL. 12 CURRUGADA, BISAGRA EN HIERRO FUNDIDO, MARCO EN PERFIL DE 1 1/4" X 3/16"</v>
          </cell>
          <cell r="C371" t="str">
            <v xml:space="preserve">UN </v>
          </cell>
        </row>
        <row r="372">
          <cell r="A372" t="str">
            <v>6.4.2.125</v>
          </cell>
          <cell r="B372" t="str">
            <v>SUMINISTRO E INSTALACION DE TEE SANITARIA REDUCIDAS 6X4"</v>
          </cell>
          <cell r="C372" t="str">
            <v xml:space="preserve">UN </v>
          </cell>
        </row>
        <row r="373">
          <cell r="A373" t="str">
            <v>6.4.2.126</v>
          </cell>
          <cell r="B373" t="str">
            <v>SUMINISTRO E INSTALACION DE TEE SANITARIA 6"</v>
          </cell>
          <cell r="C373" t="str">
            <v xml:space="preserve">UN </v>
          </cell>
        </row>
        <row r="374">
          <cell r="A374" t="str">
            <v>6.4.2.127</v>
          </cell>
          <cell r="B374" t="str">
            <v>Codo 90° PVC UM Ø:6".</v>
          </cell>
          <cell r="C374" t="str">
            <v xml:space="preserve">UN </v>
          </cell>
        </row>
        <row r="375">
          <cell r="A375" t="str">
            <v>1.2.8</v>
          </cell>
          <cell r="B375" t="str">
            <v>CONCRETO CICLOPEO 21MPa (3000 PSI) RELACIÓN 60C/40P</v>
          </cell>
          <cell r="C375" t="str">
            <v>M3</v>
          </cell>
        </row>
        <row r="376">
          <cell r="A376" t="str">
            <v>6.4.2.128</v>
          </cell>
          <cell r="B376" t="str">
            <v>TEE PVC UM D=6"X6"</v>
          </cell>
          <cell r="C376" t="str">
            <v xml:space="preserve">UN </v>
          </cell>
        </row>
        <row r="377">
          <cell r="A377" t="str">
            <v>1.5.1</v>
          </cell>
          <cell r="B377" t="str">
            <v>PAÑETE IMPERMEABIZADO 1:3</v>
          </cell>
          <cell r="C377" t="str">
            <v>M2</v>
          </cell>
        </row>
        <row r="378">
          <cell r="A378" t="str">
            <v>6.4.2.129</v>
          </cell>
          <cell r="B378" t="str">
            <v>PINTURA EPOXICA PARA MUROS A DOS MANOS</v>
          </cell>
          <cell r="C378" t="str">
            <v>M2</v>
          </cell>
        </row>
        <row r="379">
          <cell r="A379" t="str">
            <v>6.4.2.130</v>
          </cell>
          <cell r="B379" t="str">
            <v>SUMINISTRO E INSTALACION VALVULA COMPUERTA 6" VASTAGO ASCENDENTE</v>
          </cell>
          <cell r="C379" t="str">
            <v>UN</v>
          </cell>
        </row>
        <row r="380">
          <cell r="A380" t="str">
            <v>6.4.2.131</v>
          </cell>
          <cell r="B380" t="str">
            <v>PASAMURO HD SOLDADO EL x EL L:0,20m D=2"</v>
          </cell>
          <cell r="C380" t="str">
            <v>UN</v>
          </cell>
        </row>
        <row r="381">
          <cell r="A381" t="str">
            <v>6.4.2.132</v>
          </cell>
          <cell r="B381" t="str">
            <v>PASAMURO HD SOLDADO EL x EL L:0,20m D=3"</v>
          </cell>
          <cell r="C381" t="str">
            <v>UN</v>
          </cell>
        </row>
        <row r="382">
          <cell r="A382" t="str">
            <v>6.4.2.133</v>
          </cell>
          <cell r="B382" t="str">
            <v>PASAMURO HD SOLDADO EL x EL L:0,35m D=6"</v>
          </cell>
          <cell r="C382" t="str">
            <v>UN</v>
          </cell>
        </row>
        <row r="383">
          <cell r="A383" t="str">
            <v>6.4.2.134</v>
          </cell>
          <cell r="B383" t="str">
            <v>PASAMURO HD SOLDADO EL x EL L:0,35m D=3"</v>
          </cell>
          <cell r="C383" t="str">
            <v>UN</v>
          </cell>
        </row>
        <row r="384">
          <cell r="A384" t="str">
            <v>6.4.2.135</v>
          </cell>
          <cell r="B384" t="str">
            <v>PASAMURO HD SOLDADO EL x EL L:0,25m D=6"</v>
          </cell>
          <cell r="C384" t="str">
            <v>UN</v>
          </cell>
        </row>
        <row r="385">
          <cell r="A385" t="str">
            <v>6.4.2.136</v>
          </cell>
          <cell r="B385" t="str">
            <v>SUMINISTRO E INSTALACION DE MACROMEDIDOR Ø:2".</v>
          </cell>
          <cell r="C385" t="str">
            <v>UN</v>
          </cell>
        </row>
        <row r="386">
          <cell r="A386" t="str">
            <v>6.4.2.137</v>
          </cell>
          <cell r="B386" t="str">
            <v>LAMINA EN FIBRA DE VIDRIO PARA SEDIMENTADOR 0,90m x 1,50m.</v>
          </cell>
          <cell r="C386" t="str">
            <v>UN</v>
          </cell>
        </row>
        <row r="387">
          <cell r="A387" t="str">
            <v>6.4.2.138</v>
          </cell>
          <cell r="B387" t="str">
            <v>POCETA EN ACERO INOXIDABLE DE SOBREPONER INCLUYE SALPICADOR Y GRIFERIA</v>
          </cell>
          <cell r="C387" t="str">
            <v>UN</v>
          </cell>
        </row>
        <row r="388">
          <cell r="A388" t="str">
            <v>3.15.15A</v>
          </cell>
          <cell r="B388" t="str">
            <v>MONTAJE DE ESTRUCTURA METALICA</v>
          </cell>
          <cell r="C388" t="str">
            <v>KG</v>
          </cell>
        </row>
        <row r="389">
          <cell r="A389" t="str">
            <v>6.4.2.139</v>
          </cell>
          <cell r="B389" t="str">
            <v>SUMINISTRO E INSTALACION TABIQUE EN PRFV e:10 mm. (2,95m x 0,30m). Según diseño.</v>
          </cell>
          <cell r="C389" t="str">
            <v>UN</v>
          </cell>
        </row>
        <row r="390">
          <cell r="A390" t="str">
            <v>1.11.4</v>
          </cell>
          <cell r="B390" t="str">
            <v>BALDOSIN DE GRANITO No. 5  30*30*1.7</v>
          </cell>
          <cell r="C390" t="str">
            <v>M2</v>
          </cell>
        </row>
        <row r="391">
          <cell r="A391" t="str">
            <v>2.1.11</v>
          </cell>
          <cell r="B391" t="str">
            <v>SUMINISTRO E INSTALACIÓN TUBERÍA  PVC D= 6"  RDE 13.5 UNIÓN MECÁNICA</v>
          </cell>
          <cell r="C391" t="str">
            <v>ML</v>
          </cell>
        </row>
        <row r="392">
          <cell r="A392" t="str">
            <v>6.4.2.140</v>
          </cell>
          <cell r="B392" t="str">
            <v>SUMINISTRO E INSTALACION DE TEE 6X3" PVC</v>
          </cell>
          <cell r="C392" t="str">
            <v>UN</v>
          </cell>
        </row>
        <row r="393">
          <cell r="A393" t="str">
            <v>6.2.4</v>
          </cell>
          <cell r="B393" t="str">
            <v>CONCRETO CLASE D 21 MPa -(3000 PSI)</v>
          </cell>
          <cell r="C393" t="str">
            <v>M3</v>
          </cell>
        </row>
        <row r="394">
          <cell r="A394" t="str">
            <v>6.2.2</v>
          </cell>
          <cell r="B394" t="str">
            <v>CONCRETO FLUIDO - 28.0MPa - (4000 PSI)</v>
          </cell>
          <cell r="C394" t="str">
            <v>M3</v>
          </cell>
        </row>
        <row r="395">
          <cell r="A395" t="str">
            <v>1.2.17</v>
          </cell>
          <cell r="B395" t="str">
            <v>LOSA MACIZA CIMIENTO CONCRETO 21 MPa - 3000 PSI H=10 CM</v>
          </cell>
          <cell r="C395" t="str">
            <v>M2</v>
          </cell>
        </row>
        <row r="396">
          <cell r="A396" t="str">
            <v>6.4.2.141</v>
          </cell>
          <cell r="B396" t="str">
            <v>TAPA EN CONCRETO e= 0,10m L=1,20m A=0,60m (incluye dos manijas metálicas)</v>
          </cell>
          <cell r="C396" t="str">
            <v>UN</v>
          </cell>
        </row>
        <row r="397">
          <cell r="A397" t="str">
            <v>1.1.12A</v>
          </cell>
          <cell r="B397" t="str">
            <v>DEMOLICIÓN MURO CONCRETO E=25 cm</v>
          </cell>
          <cell r="C397" t="str">
            <v>M2</v>
          </cell>
        </row>
        <row r="398">
          <cell r="A398" t="str">
            <v>6.4.2.142</v>
          </cell>
          <cell r="B398" t="str">
            <v>SUMINISTRO E INSTALACION DE TEE 6X4" PVC</v>
          </cell>
          <cell r="C398" t="str">
            <v>UN</v>
          </cell>
        </row>
        <row r="399">
          <cell r="A399" t="str">
            <v>6.4.2.143</v>
          </cell>
          <cell r="B399" t="str">
            <v>SUMINISTRO E INSTALACION DE TEE 6" PVC</v>
          </cell>
          <cell r="C399" t="str">
            <v>UN</v>
          </cell>
        </row>
        <row r="400">
          <cell r="A400" t="str">
            <v>1.1.83A</v>
          </cell>
          <cell r="B400" t="str">
            <v xml:space="preserve">  DEMOLICION PLACA DE PISO E=0,20 Mts.</v>
          </cell>
          <cell r="C400" t="str">
            <v>M2</v>
          </cell>
        </row>
        <row r="401">
          <cell r="A401" t="str">
            <v>6.4.2.144</v>
          </cell>
          <cell r="B401" t="str">
            <v>VARILLA PARA REFUERZO LOGITUDINAL PARA COLUMNETA N 4, L=0,5 m, 0,996 kg</v>
          </cell>
          <cell r="C401" t="str">
            <v>UN</v>
          </cell>
        </row>
        <row r="402">
          <cell r="A402" t="str">
            <v>6.4.2.145</v>
          </cell>
          <cell r="B402" t="str">
            <v>VARILLA PARA REFUERZO TRANSVERSAL PARA COLUMNETAS N 3, L=0,7 m, 0,557 kg</v>
          </cell>
          <cell r="C402" t="str">
            <v>UN</v>
          </cell>
        </row>
        <row r="403">
          <cell r="A403" t="str">
            <v>6.4.2.146</v>
          </cell>
          <cell r="B403" t="str">
            <v>VARILLA PARA REFUERZO LOGITUDINAL PARA VIGUETAS N 2 , L=3,65 m, 0,251 kg</v>
          </cell>
          <cell r="C403" t="str">
            <v>UN</v>
          </cell>
        </row>
        <row r="404">
          <cell r="A404" t="str">
            <v>6.4.2.147</v>
          </cell>
          <cell r="B404" t="str">
            <v>VARILLA PARA REFUERZO TRANSVERSAL PARA VIGUETAS N 2 , L=0,25 m, 0,251 kg</v>
          </cell>
          <cell r="C404" t="str">
            <v>UN</v>
          </cell>
        </row>
        <row r="405">
          <cell r="A405" t="str">
            <v>1.1.62</v>
          </cell>
          <cell r="B405" t="str">
            <v>DESCAPOTE MANUAL Y RETIRO (DISTANCIA DE 1 KM A 5 KM)</v>
          </cell>
          <cell r="C405" t="str">
            <v>M2</v>
          </cell>
        </row>
        <row r="406">
          <cell r="A406" t="str">
            <v>1.1.62A</v>
          </cell>
          <cell r="B406" t="str">
            <v>DESCAPOTE MANUAL Y RETIRO DE LA CAPA VEGETAL</v>
          </cell>
          <cell r="C406" t="str">
            <v>M3</v>
          </cell>
        </row>
        <row r="407">
          <cell r="A407" t="str">
            <v>6.4.2.148</v>
          </cell>
          <cell r="B407" t="str">
            <v>PASO DE ESCALERA EN ACERO EN VARILLA N°6 incluye anticorrosivo L= 1.40 m</v>
          </cell>
          <cell r="C407" t="str">
            <v>UN</v>
          </cell>
        </row>
        <row r="408">
          <cell r="A408" t="str">
            <v>2.1.1</v>
          </cell>
          <cell r="B408" t="str">
            <v>RELLENO CON MATERIAL SELECCIONADO PROVENIENTE DE EXCAVACION COMPACTADO CON PLANCHA VIBRADORA</v>
          </cell>
          <cell r="C408" t="str">
            <v>M3</v>
          </cell>
        </row>
        <row r="409">
          <cell r="A409" t="str">
            <v>6.4.2.151</v>
          </cell>
          <cell r="B409" t="str">
            <v>TAPA DE ALFAJOR 1.0 X 1.0 M E= 1/4" CAL. 12 CURRUGADA, BISAGRA EN HIERRO FUNDIDO, MARCO EN PERFIL DE 1 1/4" X 3/16" Y MANIJA DE AGARRE EN VARILLA DE 1/2"</v>
          </cell>
          <cell r="C409" t="str">
            <v>UN</v>
          </cell>
        </row>
        <row r="410">
          <cell r="A410" t="str">
            <v>6.4.2.172</v>
          </cell>
          <cell r="B410" t="str">
            <v>SUMINISTRO E INSTALACION CODO  90°  Ø3" PVC.</v>
          </cell>
          <cell r="C410" t="str">
            <v>UN</v>
          </cell>
        </row>
        <row r="411">
          <cell r="A411" t="str">
            <v>6.4.2.160</v>
          </cell>
          <cell r="B411" t="str">
            <v>SUMINISTRO E INSTALACIÓN PASAMURO HD ELxEL L=0,20 M  D=3"</v>
          </cell>
          <cell r="C411" t="str">
            <v>UN</v>
          </cell>
        </row>
        <row r="412">
          <cell r="A412" t="str">
            <v>6.4.2.173</v>
          </cell>
          <cell r="B412" t="str">
            <v>SUMINISTRO E INSTALACIÓN MACROMEDIDOR DE 3"</v>
          </cell>
          <cell r="C412" t="str">
            <v>UN</v>
          </cell>
        </row>
        <row r="413">
          <cell r="A413" t="str">
            <v>6.4.2.150</v>
          </cell>
          <cell r="B413" t="str">
            <v>TAPA DE ALFAJOR 0,80 X 0,90 M E= 1/4" CAL. 12 CURRUGADA, BISAGRA EN HIERRO FUNDIDO, MARCO EN PERFIL DE 1 1/4" X 3/16" Y MANIJA DE AGARRE EN VARILLA DE 1/2"</v>
          </cell>
          <cell r="C413" t="str">
            <v xml:space="preserve">UN </v>
          </cell>
        </row>
        <row r="414">
          <cell r="A414" t="str">
            <v>6.4.2.174</v>
          </cell>
          <cell r="B414" t="str">
            <v>SUMINISTRO E INSTALACIÓN PASAMURO HG ELxEL L=0,15 M  D=2,5"</v>
          </cell>
          <cell r="C414" t="str">
            <v>UN</v>
          </cell>
        </row>
        <row r="415">
          <cell r="A415" t="str">
            <v>6.4.2.175</v>
          </cell>
          <cell r="B415" t="str">
            <v>SUMINISTRO E INSTALACIÓN PASAMURO HG ELxEL L=0,25 M  D=4"</v>
          </cell>
          <cell r="C415" t="str">
            <v>UN</v>
          </cell>
        </row>
        <row r="416">
          <cell r="A416" t="str">
            <v>6.4.2.176</v>
          </cell>
          <cell r="B416" t="str">
            <v>SUMINISTRO E INSTALACIÓN PASAMURO HG ELxEL L=0,20 M  D=4"</v>
          </cell>
          <cell r="C416" t="str">
            <v>UN</v>
          </cell>
        </row>
        <row r="417">
          <cell r="A417" t="str">
            <v>6.4.2.177</v>
          </cell>
          <cell r="B417" t="str">
            <v>SUMINISTRO E INSTALACIÓN PASAMURO HG ELxEB L=0,20 M  D=3"</v>
          </cell>
          <cell r="C417" t="str">
            <v>UN</v>
          </cell>
        </row>
        <row r="418">
          <cell r="A418" t="str">
            <v>6.4.2.178</v>
          </cell>
          <cell r="B418" t="str">
            <v>SUMINISTRO E INSTALACIÓN PASAMURO HG ELxEL L=0,20 M  D=3"</v>
          </cell>
          <cell r="C418" t="str">
            <v>UN</v>
          </cell>
        </row>
        <row r="419">
          <cell r="A419" t="str">
            <v>6.4.2.179</v>
          </cell>
          <cell r="B419" t="str">
            <v>SUMINISTRO E INSTALACIÓN TUBERÍA PRESION PVC D= 3" (Caja de Inspeccion)</v>
          </cell>
          <cell r="C419" t="str">
            <v>ML</v>
          </cell>
        </row>
        <row r="420">
          <cell r="A420" t="str">
            <v>6.4.2.180</v>
          </cell>
          <cell r="B420" t="str">
            <v>SUMINISTRO E INSTALACIÓN TUBERÍA PRESION PVC D= 3" (Filtro y edim a C. I)</v>
          </cell>
          <cell r="C420" t="str">
            <v>ML</v>
          </cell>
        </row>
        <row r="421">
          <cell r="A421" t="str">
            <v>6.4.2.181</v>
          </cell>
          <cell r="B421" t="str">
            <v xml:space="preserve">SUMINISTRO E INSTALACION LAMINA  EN PRFV esp=12mm, ancho=0,25m, H=0,26m, ANCLADO AL MURO EN ANGULO DE 1 1/2". </v>
          </cell>
          <cell r="C421" t="str">
            <v>M2</v>
          </cell>
        </row>
        <row r="422">
          <cell r="A422" t="str">
            <v>6.4.2.182</v>
          </cell>
          <cell r="B422" t="str">
            <v>SUMINISTRO E INSTALACION NIPLE PVC Ø1" L=0,40 m. (tubo conector para medida nivel)</v>
          </cell>
          <cell r="C422" t="str">
            <v>UN</v>
          </cell>
        </row>
        <row r="423">
          <cell r="A423" t="str">
            <v>6.4.2.183</v>
          </cell>
          <cell r="B423" t="str">
            <v>SUMINISTRO E INSTALACION NIPLE PVC Ø2" L=0,35 m. (tubo para medida nivel)</v>
          </cell>
          <cell r="C423" t="str">
            <v>UN</v>
          </cell>
        </row>
        <row r="424">
          <cell r="A424" t="str">
            <v>6.4.2.184</v>
          </cell>
          <cell r="B424" t="str">
            <v>CANAL PARSHALL PREFRABRICADO EN PRFV esp=8 mm anclado a muro, según diseño.</v>
          </cell>
          <cell r="C424" t="str">
            <v>UN</v>
          </cell>
        </row>
        <row r="425">
          <cell r="A425" t="str">
            <v>6.4.2.185</v>
          </cell>
          <cell r="B425" t="str">
            <v xml:space="preserve">MARCO EN DOCLE ANGULO 1 1/4" x 3/16". PARA SOPORTE BAFLE EN  PRFV, L= 4,6 m. según diseño.
</v>
          </cell>
          <cell r="C425" t="str">
            <v>UN</v>
          </cell>
        </row>
        <row r="426">
          <cell r="A426" t="str">
            <v>6.4.2.186</v>
          </cell>
          <cell r="B426" t="str">
            <v>BAFLE PRFV B=0,6m H=2,00m Esp= 2cm. Incluye orificio superior, inferior y rendija según diseño. (SECCION A)</v>
          </cell>
          <cell r="C426" t="str">
            <v>UN</v>
          </cell>
        </row>
        <row r="427">
          <cell r="A427" t="str">
            <v>6.4.2.187</v>
          </cell>
          <cell r="B427" t="str">
            <v>BAFLE PRFV B=0,6m H=2,00m Esp= 2cm. Incluye orificio superior, inferior y rendija según diseño. (SECCION B)</v>
          </cell>
          <cell r="C427" t="str">
            <v>UN</v>
          </cell>
        </row>
        <row r="428">
          <cell r="A428" t="str">
            <v>6.4.2.188</v>
          </cell>
          <cell r="B428" t="str">
            <v>BAFLE PRFV B=0,6m H=2,00m Esp= 2cm. Incluye orificio superior, inferior y rendija según diseño. (SECCION C)</v>
          </cell>
          <cell r="C428" t="str">
            <v>UN</v>
          </cell>
        </row>
        <row r="429">
          <cell r="A429" t="str">
            <v>6.4.2.189</v>
          </cell>
          <cell r="B429" t="str">
            <v>CANALETA DE LAVADO EN PRFV ancho efectivo= 0,20m altura efectiva= 0,13m y esp= 0,02m. L=1,7m.</v>
          </cell>
          <cell r="C429" t="str">
            <v>UN</v>
          </cell>
        </row>
        <row r="430">
          <cell r="A430" t="str">
            <v>2.4.169A</v>
          </cell>
          <cell r="B430" t="str">
            <v>GRAVA PARA LECHO FILTRANTE TAMAÑO 38,1 mm</v>
          </cell>
          <cell r="C430" t="str">
            <v>M3</v>
          </cell>
        </row>
        <row r="431">
          <cell r="A431" t="str">
            <v>2.4.172A</v>
          </cell>
          <cell r="B431" t="str">
            <v>ANTRACITA PARA FILTRO TE = 0,8 mm</v>
          </cell>
          <cell r="C431" t="str">
            <v>M3</v>
          </cell>
        </row>
        <row r="432">
          <cell r="A432" t="str">
            <v>2.4.258A</v>
          </cell>
          <cell r="B432" t="str">
            <v>ARENAPARA FILTRO TE= 0,55 mm</v>
          </cell>
          <cell r="C432" t="str">
            <v>M3</v>
          </cell>
        </row>
        <row r="433">
          <cell r="A433" t="str">
            <v>6.4.2.190</v>
          </cell>
          <cell r="B433" t="str">
            <v>VIGA TRIANGULAR BASE= 0,30 m, ALTURA= 0,25 m, e= 0,10 m. INCLUYE NIPLE EN PVC UBICADO HORIZONTALMENTE D= 1/2", CADA 0,075 m. L= 1,34 SEGÚN DISEÑO</v>
          </cell>
          <cell r="C433" t="str">
            <v>UN</v>
          </cell>
        </row>
        <row r="434">
          <cell r="A434" t="str">
            <v>6.4.2.191</v>
          </cell>
          <cell r="B434" t="str">
            <v>MULTIPLES DE ALIMENTACION PVC D= 3" L= 0,25 m</v>
          </cell>
          <cell r="C434" t="str">
            <v>UN</v>
          </cell>
        </row>
        <row r="435">
          <cell r="A435" t="str">
            <v>6.4.2.192</v>
          </cell>
          <cell r="B435" t="str">
            <v>MULTIPLES SUCCIONADORES PVC 2" C/ 0,4 m L= 0,50 m</v>
          </cell>
          <cell r="C435" t="str">
            <v>UN</v>
          </cell>
        </row>
        <row r="436">
          <cell r="A436" t="str">
            <v>6.4.2.193</v>
          </cell>
          <cell r="B436" t="str">
            <v xml:space="preserve">PLACAS EN FIBROCEMENTO H= 0,05 M, ANCHO=0,10 M, L= 1,2 M SOPORTADAS POR DOS SECCIONES DE ANGULO DE 2 1/2" X 3/16". L= 1,1 M, ANCLADAS CON PERNOS EXPANSIVOS A LOS MUROS Y LAS PLACAS.
</v>
          </cell>
          <cell r="C436" t="str">
            <v>UN</v>
          </cell>
        </row>
        <row r="437">
          <cell r="A437" t="str">
            <v>6.4.2.194</v>
          </cell>
          <cell r="B437" t="str">
            <v>MÚLTIPLE DE RECOLECCIÓN Ø 2,5" C/0,506 m, CON 7 ORIFICIOS DE Ø1/2" C/0,15 m. L=1,20M. (EN UN EXTREMO CON ADAPTADOR MACHO Y CON TAPON POR EL OPUESTO)</v>
          </cell>
          <cell r="C437" t="str">
            <v>UN</v>
          </cell>
        </row>
        <row r="438">
          <cell r="A438" t="str">
            <v>6.4.2.195</v>
          </cell>
          <cell r="B438" t="str">
            <v>MODULO HEXAGONAL INCLINACIÓN = 60° en PAD cal. 60, e=6mm.</v>
          </cell>
          <cell r="C438" t="str">
            <v>UN</v>
          </cell>
        </row>
        <row r="439">
          <cell r="A439" t="str">
            <v>6.4.2.196</v>
          </cell>
          <cell r="B439" t="str">
            <v>SUMINISTRO TUBERÍA DE ALCANTARILALDO Ø=18"</v>
          </cell>
          <cell r="C439" t="str">
            <v>ML</v>
          </cell>
        </row>
        <row r="440">
          <cell r="A440" t="str">
            <v>6.4.2.196A</v>
          </cell>
          <cell r="B440" t="str">
            <v>INSTALACION TUBERÍA DE ALCANTARILALDO Ø=18"</v>
          </cell>
          <cell r="C440" t="str">
            <v>ML</v>
          </cell>
        </row>
        <row r="441">
          <cell r="A441" t="str">
            <v>6.4.2.197</v>
          </cell>
          <cell r="B441" t="str">
            <v>SUMINISTRO TUBERÍA DE ALCANTARILALDO Ø=27"</v>
          </cell>
          <cell r="C441" t="str">
            <v>ML</v>
          </cell>
        </row>
        <row r="442">
          <cell r="A442" t="str">
            <v>6.4.2.197A</v>
          </cell>
          <cell r="B442" t="str">
            <v xml:space="preserve"> INSTALACION TUBERÍA DE ALCANTARILALDO Ø=27"</v>
          </cell>
          <cell r="C442" t="str">
            <v>ML</v>
          </cell>
        </row>
        <row r="443">
          <cell r="A443" t="str">
            <v>6.4.2.198</v>
          </cell>
          <cell r="B443" t="str">
            <v>SUMINISTRO TUBERÍA DE ALCANTARILALDO Ø=30"</v>
          </cell>
          <cell r="C443" t="str">
            <v>ML</v>
          </cell>
        </row>
        <row r="444">
          <cell r="A444" t="str">
            <v>6.4.2.198A</v>
          </cell>
          <cell r="B444" t="str">
            <v>INSTALACION TUBERÍA DE ALCANTARILALDO Ø=30"</v>
          </cell>
          <cell r="C444" t="str">
            <v>ML</v>
          </cell>
        </row>
        <row r="445">
          <cell r="A445" t="str">
            <v>3.17.3</v>
          </cell>
          <cell r="B445" t="str">
            <v>PLACA DE FONDO O BASE DE POZO DE INSPECCION DIAMETRO = 1,95 m</v>
          </cell>
          <cell r="C445" t="str">
            <v>UN</v>
          </cell>
        </row>
        <row r="446">
          <cell r="A446" t="str">
            <v>6.4.2.199</v>
          </cell>
          <cell r="B446" t="str">
            <v>CAÑUELA POZO DE INSPECCION PARA TUBERIA ENTRE 24" Y 34" (Concreto fc´= 28 Mpa elab. En obra)</v>
          </cell>
          <cell r="C446" t="str">
            <v>ML</v>
          </cell>
        </row>
        <row r="447">
          <cell r="A447" t="str">
            <v>3.11.2</v>
          </cell>
          <cell r="B447" t="str">
            <v>CARGUE Y TRANSPORTE DE MATERIALES SUELTOS,  PRODUCTO DE SOBRANTES Y/O DERRUMBES (INCLUYE ACARREO LIBRE 5 KM.)</v>
          </cell>
          <cell r="C447" t="str">
            <v>M3</v>
          </cell>
        </row>
        <row r="448">
          <cell r="A448" t="str">
            <v>3.5.1</v>
          </cell>
          <cell r="B448" t="str">
            <v>SUMINISTRO, EXTENDIDA MATERIAL GRANULAR (RECEBO) PARA AFIRMADO, SIN COMPACTAR HASTA UN DIÁMETRO DE 5" Y UN ÍNDICE PLÁSTICO MENOR O IGUAL 9%  (**)</v>
          </cell>
          <cell r="C448" t="str">
            <v>M3</v>
          </cell>
        </row>
        <row r="449">
          <cell r="A449" t="str">
            <v>3.3.13</v>
          </cell>
          <cell r="B449" t="str">
            <v xml:space="preserve"> SUMINISTRO E INSTALACIÓN CONCRETO CICLOPEO  DE 17.5 MPa - (2500 P.S.I).,  40% RAJON PARA BASES</v>
          </cell>
          <cell r="C449" t="str">
            <v>M3</v>
          </cell>
        </row>
        <row r="450">
          <cell r="A450" t="str">
            <v>0.1.1</v>
          </cell>
          <cell r="B450" t="str">
            <v>PASO ELEVADO LONGITUD 35 M - Ver presupuesto adjunto</v>
          </cell>
          <cell r="C450" t="str">
            <v>UN</v>
          </cell>
        </row>
        <row r="451">
          <cell r="A451" t="str">
            <v>6.4.2.206</v>
          </cell>
          <cell r="B451" t="str">
            <v>PLATINA CABLE SUPERIOR EN ACERO 250MM X 250MM, ESP: 1".</v>
          </cell>
          <cell r="C451" t="str">
            <v>UN</v>
          </cell>
        </row>
        <row r="452">
          <cell r="A452" t="str">
            <v>6.4.2.207</v>
          </cell>
          <cell r="B452" t="str">
            <v>PLATINA CABLE INFERIOR EN ACERO 250MM X 250MM, ESP: 1".</v>
          </cell>
          <cell r="C452" t="str">
            <v>UN</v>
          </cell>
        </row>
        <row r="453">
          <cell r="A453" t="str">
            <v>6.4.2.208</v>
          </cell>
          <cell r="B453" t="str">
            <v>VARILLA DE ANCLAJE A CABLE SUPERIOR, 1 1/4".L=2,70 M.</v>
          </cell>
          <cell r="C453" t="str">
            <v>UN</v>
          </cell>
        </row>
        <row r="454">
          <cell r="A454" t="str">
            <v>6.4.2.209</v>
          </cell>
          <cell r="B454" t="str">
            <v>VARILLA DE ANCLAJE A CABLE INFERIOR 1". L=1,70 M.</v>
          </cell>
          <cell r="C454" t="str">
            <v>UN</v>
          </cell>
        </row>
        <row r="455">
          <cell r="A455" t="str">
            <v>6.4.2.210</v>
          </cell>
          <cell r="B455" t="str">
            <v xml:space="preserve">CABLE SUPERIOR PRINCIPAL EN ACERO FU: 1770 MPA. (REF. 6 X 37, 6 TORONES X 37 ALAMBRES C/U) 32MM. </v>
          </cell>
          <cell r="C455" t="str">
            <v>ML.</v>
          </cell>
        </row>
        <row r="456">
          <cell r="A456" t="str">
            <v>6.4.2.211</v>
          </cell>
          <cell r="B456" t="str">
            <v xml:space="preserve">CABLE INFERIOR SECUNDARIO EN ACERO FU: 1770 MPA. |(REF. 6 X 19, 6 TORONES X 19 ALAMBRES C/U) 24MM. </v>
          </cell>
          <cell r="C456" t="str">
            <v>ML.</v>
          </cell>
        </row>
        <row r="457">
          <cell r="A457" t="str">
            <v>6.4.2.212</v>
          </cell>
          <cell r="B457" t="str">
            <v>CABLE EN ACERO 10 MM FU: 1770 MPA. PARA PENDOLONES SUPERIORES.</v>
          </cell>
          <cell r="C457" t="str">
            <v>ML.</v>
          </cell>
        </row>
        <row r="458">
          <cell r="A458" t="str">
            <v>6.4.2.213</v>
          </cell>
          <cell r="B458" t="str">
            <v>CABLE EN ACERO 6 MM FU: 1770 MPA. PARA PENDOLONES INFERIORES.</v>
          </cell>
          <cell r="C458" t="str">
            <v>ML.</v>
          </cell>
        </row>
        <row r="459">
          <cell r="A459" t="str">
            <v>6.4.2.214</v>
          </cell>
          <cell r="B459" t="str">
            <v>ABRAZADERA PLATINA 1/2" INCLUYE 2 ARMELLAS SOLDADAS A PLATINA DE 5/8" Y PERNO DE 5/8".</v>
          </cell>
          <cell r="C459" t="str">
            <v>UN</v>
          </cell>
        </row>
        <row r="460">
          <cell r="A460" t="str">
            <v>6.4.2.215</v>
          </cell>
          <cell r="B460" t="str">
            <v>SUJETACABLES EN ACERO DE 1 1/4".</v>
          </cell>
          <cell r="C460" t="str">
            <v>UN</v>
          </cell>
        </row>
        <row r="461">
          <cell r="A461" t="str">
            <v>6.4.2.216</v>
          </cell>
          <cell r="B461" t="str">
            <v>SUJETACABLES EN ACERO DE 1".</v>
          </cell>
          <cell r="C461" t="str">
            <v>UN</v>
          </cell>
        </row>
        <row r="462">
          <cell r="A462" t="str">
            <v>6.4.2.217</v>
          </cell>
          <cell r="B462" t="str">
            <v>SUJETACABLES EN ACERO DE 10MM.</v>
          </cell>
          <cell r="C462" t="str">
            <v>UN</v>
          </cell>
        </row>
        <row r="463">
          <cell r="A463" t="str">
            <v>6.4.2.218</v>
          </cell>
          <cell r="B463" t="str">
            <v>SUJETACABLES EN ACERO DE 8MM.</v>
          </cell>
          <cell r="C463" t="str">
            <v>UN</v>
          </cell>
        </row>
        <row r="464">
          <cell r="A464" t="str">
            <v>6.4.2.219</v>
          </cell>
          <cell r="B464" t="str">
            <v>COLUMNA EN PERFIL CIRCULAR Ø 6", 4MM. SEGÚN DISEÑO.</v>
          </cell>
          <cell r="C464" t="str">
            <v>KG</v>
          </cell>
        </row>
        <row r="465">
          <cell r="A465" t="str">
            <v>6.4.2.220</v>
          </cell>
          <cell r="B465" t="str">
            <v>PLATINA PLACA BASE DE TORRE EN ACERO 350MM X 350MM, ESP: 5/16", 4 ATIESADORES PL 3/8", 4 PERNOS DE ANCLAJE L= 40CM. Ø 3/4" Y BASE ARMADA ENBEBIDA EN EL CONCRETO 4L 1,5X1,5X1/4". SEGÚN DISEÑO.</v>
          </cell>
          <cell r="C465" t="str">
            <v>UN</v>
          </cell>
        </row>
        <row r="466">
          <cell r="A466" t="str">
            <v>6.4.2.221</v>
          </cell>
          <cell r="B466" t="str">
            <v xml:space="preserve">
SUMINISTRO E INSTALACIÓN DE TUBERÍA DE ACERO 16”*3/8 , QUE SERVIRÁ COMO CAMISA PARA INSTALACIÓN TUBERÍA DE 12" EN PVC.
</v>
          </cell>
          <cell r="C466" t="str">
            <v>ML</v>
          </cell>
        </row>
        <row r="467">
          <cell r="A467" t="str">
            <v>3.3.4</v>
          </cell>
          <cell r="B467" t="str">
            <v xml:space="preserve"> SUMINISTRO E INSTALACIÓN CONCRETO DE 14 Mpa - (2000 P.S.I).  POBRE</v>
          </cell>
          <cell r="C467" t="str">
            <v>M3</v>
          </cell>
        </row>
        <row r="468">
          <cell r="A468" t="str">
            <v>6.4.2.306</v>
          </cell>
          <cell r="B468" t="str">
            <v>PROFESIONAL DEL ÁREA AMBIENTAL TIEMPO COMPLETO</v>
          </cell>
          <cell r="C468" t="str">
            <v>MES</v>
          </cell>
        </row>
        <row r="469">
          <cell r="A469" t="str">
            <v>6.4.2.307</v>
          </cell>
          <cell r="B469" t="str">
            <v xml:space="preserve">INSTALACION DE LA CAPA VEGETAL </v>
          </cell>
          <cell r="C469" t="str">
            <v>M2</v>
          </cell>
        </row>
        <row r="470">
          <cell r="A470" t="str">
            <v>6.4.2.308</v>
          </cell>
          <cell r="B470" t="str">
            <v>EXTENDIDO Y COMPACTACION DE MATERIAL PROVENIENTE DE EXCAVACION Y ESCOMBROS EN LOS SITIOS DE DISPOSICION FINAL</v>
          </cell>
          <cell r="C470" t="str">
            <v>M3</v>
          </cell>
        </row>
        <row r="471">
          <cell r="A471" t="str">
            <v>6.4.2.309</v>
          </cell>
          <cell r="B471" t="str">
            <v>SUMINISTRO LONAS PARA ALMACENAMIENTO DE RESIDUOS Y ESCOMBROS</v>
          </cell>
          <cell r="C471" t="str">
            <v>UN</v>
          </cell>
        </row>
        <row r="472">
          <cell r="A472" t="str">
            <v>6.4.2.310</v>
          </cell>
          <cell r="B472" t="str">
            <v>ANALISIS FISICO QUIMICO Y BACTERIOLOGO</v>
          </cell>
          <cell r="C472" t="str">
            <v>UN</v>
          </cell>
        </row>
        <row r="473">
          <cell r="A473" t="str">
            <v>6.4.2.311</v>
          </cell>
          <cell r="B473" t="str">
            <v>SUMINISTRO Y COLOCACIÓN BOLSAS DE POLIPROPILENO LLENA CON ARCILLA PARA DESVIAR Y CONTROLAR  LA QUEBRADA TIPACOQUE ANTES DE LA LÍNEA DE PASO SUBFLUVIAL  DEL INTERCEPTOR</v>
          </cell>
          <cell r="C473" t="str">
            <v>UN</v>
          </cell>
        </row>
        <row r="474">
          <cell r="A474">
            <v>0</v>
          </cell>
          <cell r="B474">
            <v>0</v>
          </cell>
          <cell r="C474">
            <v>0</v>
          </cell>
        </row>
        <row r="475">
          <cell r="A475">
            <v>0</v>
          </cell>
          <cell r="B475">
            <v>0</v>
          </cell>
          <cell r="C475">
            <v>0</v>
          </cell>
        </row>
        <row r="476">
          <cell r="A476">
            <v>0</v>
          </cell>
          <cell r="B476">
            <v>0</v>
          </cell>
          <cell r="C476">
            <v>0</v>
          </cell>
        </row>
        <row r="477">
          <cell r="A477">
            <v>0</v>
          </cell>
          <cell r="B477">
            <v>0</v>
          </cell>
          <cell r="C477">
            <v>0</v>
          </cell>
        </row>
        <row r="478">
          <cell r="A478">
            <v>0</v>
          </cell>
          <cell r="B478">
            <v>0</v>
          </cell>
          <cell r="C478">
            <v>0</v>
          </cell>
        </row>
        <row r="479">
          <cell r="A479">
            <v>0</v>
          </cell>
          <cell r="B479">
            <v>0</v>
          </cell>
          <cell r="C479">
            <v>0</v>
          </cell>
        </row>
        <row r="480">
          <cell r="A480">
            <v>0</v>
          </cell>
          <cell r="B480">
            <v>0</v>
          </cell>
          <cell r="C480">
            <v>0</v>
          </cell>
        </row>
        <row r="481">
          <cell r="A481">
            <v>0</v>
          </cell>
          <cell r="B481">
            <v>0</v>
          </cell>
          <cell r="C481">
            <v>0</v>
          </cell>
        </row>
        <row r="482">
          <cell r="A482">
            <v>0</v>
          </cell>
          <cell r="B482">
            <v>0</v>
          </cell>
          <cell r="C482">
            <v>0</v>
          </cell>
        </row>
        <row r="483">
          <cell r="A483">
            <v>0</v>
          </cell>
          <cell r="B483">
            <v>0</v>
          </cell>
          <cell r="C483">
            <v>0</v>
          </cell>
        </row>
        <row r="484">
          <cell r="A484">
            <v>0</v>
          </cell>
          <cell r="B484">
            <v>0</v>
          </cell>
          <cell r="C484">
            <v>0</v>
          </cell>
        </row>
        <row r="485">
          <cell r="A485">
            <v>0</v>
          </cell>
          <cell r="B485">
            <v>0</v>
          </cell>
          <cell r="C485">
            <v>0</v>
          </cell>
        </row>
        <row r="486">
          <cell r="A486">
            <v>0</v>
          </cell>
          <cell r="B486">
            <v>0</v>
          </cell>
          <cell r="C486">
            <v>0</v>
          </cell>
        </row>
        <row r="487">
          <cell r="A487">
            <v>0</v>
          </cell>
          <cell r="B487">
            <v>0</v>
          </cell>
          <cell r="C487">
            <v>0</v>
          </cell>
        </row>
        <row r="488">
          <cell r="A488">
            <v>0</v>
          </cell>
          <cell r="B488">
            <v>0</v>
          </cell>
          <cell r="C488">
            <v>0</v>
          </cell>
        </row>
        <row r="489">
          <cell r="A489">
            <v>0</v>
          </cell>
          <cell r="B489">
            <v>0</v>
          </cell>
          <cell r="C489">
            <v>0</v>
          </cell>
        </row>
        <row r="490">
          <cell r="A490">
            <v>0</v>
          </cell>
          <cell r="B490">
            <v>0</v>
          </cell>
          <cell r="C490">
            <v>0</v>
          </cell>
        </row>
        <row r="491">
          <cell r="A491">
            <v>0</v>
          </cell>
          <cell r="B491">
            <v>0</v>
          </cell>
          <cell r="C491">
            <v>0</v>
          </cell>
        </row>
        <row r="492">
          <cell r="A492">
            <v>0</v>
          </cell>
          <cell r="B492">
            <v>0</v>
          </cell>
          <cell r="C492">
            <v>0</v>
          </cell>
        </row>
        <row r="493">
          <cell r="A493">
            <v>0</v>
          </cell>
          <cell r="B493">
            <v>0</v>
          </cell>
          <cell r="C493">
            <v>0</v>
          </cell>
        </row>
        <row r="494">
          <cell r="A494">
            <v>0</v>
          </cell>
          <cell r="B494">
            <v>0</v>
          </cell>
          <cell r="C494">
            <v>0</v>
          </cell>
        </row>
        <row r="495">
          <cell r="A495">
            <v>0</v>
          </cell>
          <cell r="B495">
            <v>0</v>
          </cell>
          <cell r="C495">
            <v>0</v>
          </cell>
        </row>
        <row r="496">
          <cell r="A496">
            <v>0</v>
          </cell>
          <cell r="B496">
            <v>0</v>
          </cell>
          <cell r="C496">
            <v>0</v>
          </cell>
        </row>
        <row r="497">
          <cell r="A497">
            <v>0</v>
          </cell>
          <cell r="B497">
            <v>0</v>
          </cell>
          <cell r="C497">
            <v>0</v>
          </cell>
        </row>
        <row r="498">
          <cell r="A498">
            <v>0</v>
          </cell>
          <cell r="B498">
            <v>0</v>
          </cell>
          <cell r="C498">
            <v>0</v>
          </cell>
        </row>
        <row r="499">
          <cell r="A499">
            <v>0</v>
          </cell>
          <cell r="B499">
            <v>0</v>
          </cell>
          <cell r="C499">
            <v>0</v>
          </cell>
        </row>
        <row r="500">
          <cell r="A500">
            <v>0</v>
          </cell>
          <cell r="B500">
            <v>0</v>
          </cell>
          <cell r="C500">
            <v>0</v>
          </cell>
        </row>
        <row r="501">
          <cell r="A501">
            <v>0</v>
          </cell>
          <cell r="B501">
            <v>0</v>
          </cell>
          <cell r="C501">
            <v>0</v>
          </cell>
        </row>
        <row r="502">
          <cell r="A502">
            <v>0</v>
          </cell>
          <cell r="B502">
            <v>0</v>
          </cell>
          <cell r="C502">
            <v>0</v>
          </cell>
        </row>
        <row r="503">
          <cell r="A503">
            <v>0</v>
          </cell>
          <cell r="B503">
            <v>0</v>
          </cell>
          <cell r="C503">
            <v>0</v>
          </cell>
        </row>
        <row r="504">
          <cell r="A504">
            <v>0</v>
          </cell>
          <cell r="B504">
            <v>0</v>
          </cell>
          <cell r="C504">
            <v>0</v>
          </cell>
        </row>
        <row r="505">
          <cell r="A505">
            <v>0</v>
          </cell>
          <cell r="B505">
            <v>0</v>
          </cell>
          <cell r="C505">
            <v>0</v>
          </cell>
        </row>
        <row r="506">
          <cell r="A506">
            <v>0</v>
          </cell>
          <cell r="B506">
            <v>0</v>
          </cell>
          <cell r="C506">
            <v>0</v>
          </cell>
        </row>
        <row r="507">
          <cell r="A507">
            <v>0</v>
          </cell>
          <cell r="B507">
            <v>0</v>
          </cell>
          <cell r="C507">
            <v>0</v>
          </cell>
        </row>
        <row r="508">
          <cell r="A508">
            <v>0</v>
          </cell>
          <cell r="B508">
            <v>0</v>
          </cell>
          <cell r="C508">
            <v>0</v>
          </cell>
        </row>
        <row r="509">
          <cell r="A509">
            <v>0</v>
          </cell>
          <cell r="B509">
            <v>0</v>
          </cell>
          <cell r="C509">
            <v>0</v>
          </cell>
        </row>
        <row r="510">
          <cell r="A510">
            <v>0</v>
          </cell>
          <cell r="B510">
            <v>0</v>
          </cell>
          <cell r="C510">
            <v>0</v>
          </cell>
        </row>
        <row r="511">
          <cell r="A511">
            <v>0</v>
          </cell>
          <cell r="B511">
            <v>0</v>
          </cell>
          <cell r="C511">
            <v>0</v>
          </cell>
        </row>
        <row r="512">
          <cell r="A512">
            <v>0</v>
          </cell>
          <cell r="B512">
            <v>0</v>
          </cell>
          <cell r="C512">
            <v>0</v>
          </cell>
        </row>
        <row r="513">
          <cell r="A513">
            <v>0</v>
          </cell>
          <cell r="B513">
            <v>0</v>
          </cell>
          <cell r="C513">
            <v>0</v>
          </cell>
        </row>
        <row r="514">
          <cell r="A514">
            <v>0</v>
          </cell>
          <cell r="B514">
            <v>0</v>
          </cell>
          <cell r="C514">
            <v>0</v>
          </cell>
        </row>
        <row r="515">
          <cell r="A515">
            <v>0</v>
          </cell>
          <cell r="B515">
            <v>0</v>
          </cell>
          <cell r="C515">
            <v>0</v>
          </cell>
        </row>
        <row r="516">
          <cell r="A516">
            <v>0</v>
          </cell>
          <cell r="B516">
            <v>0</v>
          </cell>
          <cell r="C516">
            <v>0</v>
          </cell>
        </row>
        <row r="517">
          <cell r="A517">
            <v>0</v>
          </cell>
          <cell r="B517">
            <v>0</v>
          </cell>
          <cell r="C517">
            <v>0</v>
          </cell>
        </row>
        <row r="518">
          <cell r="A518">
            <v>0</v>
          </cell>
          <cell r="B518">
            <v>0</v>
          </cell>
          <cell r="C518">
            <v>0</v>
          </cell>
        </row>
        <row r="519">
          <cell r="A519">
            <v>0</v>
          </cell>
          <cell r="B519">
            <v>0</v>
          </cell>
          <cell r="C519">
            <v>0</v>
          </cell>
        </row>
        <row r="520">
          <cell r="A520">
            <v>0</v>
          </cell>
          <cell r="B520">
            <v>0</v>
          </cell>
          <cell r="C520">
            <v>0</v>
          </cell>
        </row>
        <row r="521">
          <cell r="A521">
            <v>0</v>
          </cell>
          <cell r="B521">
            <v>0</v>
          </cell>
          <cell r="C521">
            <v>0</v>
          </cell>
        </row>
        <row r="522">
          <cell r="A522">
            <v>0</v>
          </cell>
          <cell r="B522">
            <v>0</v>
          </cell>
          <cell r="C522">
            <v>0</v>
          </cell>
        </row>
        <row r="523">
          <cell r="A523">
            <v>0</v>
          </cell>
          <cell r="B523">
            <v>0</v>
          </cell>
          <cell r="C523">
            <v>0</v>
          </cell>
        </row>
        <row r="524">
          <cell r="A524">
            <v>0</v>
          </cell>
          <cell r="B524">
            <v>0</v>
          </cell>
          <cell r="C524">
            <v>0</v>
          </cell>
        </row>
        <row r="525">
          <cell r="A525">
            <v>0</v>
          </cell>
          <cell r="B525">
            <v>0</v>
          </cell>
          <cell r="C525">
            <v>0</v>
          </cell>
        </row>
        <row r="526">
          <cell r="A526">
            <v>0</v>
          </cell>
          <cell r="B526">
            <v>0</v>
          </cell>
          <cell r="C526">
            <v>0</v>
          </cell>
        </row>
        <row r="527">
          <cell r="A527">
            <v>0</v>
          </cell>
          <cell r="B527">
            <v>0</v>
          </cell>
          <cell r="C527">
            <v>0</v>
          </cell>
        </row>
        <row r="528">
          <cell r="A528">
            <v>0</v>
          </cell>
          <cell r="B528">
            <v>0</v>
          </cell>
          <cell r="C528">
            <v>0</v>
          </cell>
        </row>
        <row r="529">
          <cell r="A529">
            <v>0</v>
          </cell>
          <cell r="B529">
            <v>0</v>
          </cell>
          <cell r="C529">
            <v>0</v>
          </cell>
        </row>
        <row r="530">
          <cell r="A530">
            <v>0</v>
          </cell>
          <cell r="B530">
            <v>0</v>
          </cell>
          <cell r="C530">
            <v>0</v>
          </cell>
        </row>
        <row r="531">
          <cell r="A531">
            <v>0</v>
          </cell>
          <cell r="B531">
            <v>0</v>
          </cell>
          <cell r="C531">
            <v>0</v>
          </cell>
        </row>
        <row r="532">
          <cell r="A532">
            <v>0</v>
          </cell>
          <cell r="B532">
            <v>0</v>
          </cell>
          <cell r="C532">
            <v>0</v>
          </cell>
        </row>
        <row r="533">
          <cell r="A533">
            <v>0</v>
          </cell>
          <cell r="B533">
            <v>0</v>
          </cell>
          <cell r="C533">
            <v>0</v>
          </cell>
        </row>
        <row r="534">
          <cell r="A534">
            <v>0</v>
          </cell>
          <cell r="B534">
            <v>0</v>
          </cell>
          <cell r="C534">
            <v>0</v>
          </cell>
        </row>
        <row r="535">
          <cell r="A535">
            <v>0</v>
          </cell>
          <cell r="B535">
            <v>0</v>
          </cell>
          <cell r="C535">
            <v>0</v>
          </cell>
        </row>
        <row r="536">
          <cell r="A536">
            <v>0</v>
          </cell>
          <cell r="B536">
            <v>0</v>
          </cell>
          <cell r="C536">
            <v>0</v>
          </cell>
        </row>
        <row r="537">
          <cell r="A537">
            <v>0</v>
          </cell>
          <cell r="B537">
            <v>0</v>
          </cell>
          <cell r="C537">
            <v>0</v>
          </cell>
        </row>
        <row r="538">
          <cell r="A538">
            <v>0</v>
          </cell>
          <cell r="B538">
            <v>0</v>
          </cell>
          <cell r="C538">
            <v>0</v>
          </cell>
        </row>
        <row r="539">
          <cell r="A539">
            <v>0</v>
          </cell>
          <cell r="B539">
            <v>0</v>
          </cell>
          <cell r="C539">
            <v>0</v>
          </cell>
        </row>
        <row r="540">
          <cell r="A540">
            <v>0</v>
          </cell>
          <cell r="B540">
            <v>0</v>
          </cell>
          <cell r="C540">
            <v>0</v>
          </cell>
        </row>
        <row r="541">
          <cell r="A541">
            <v>0</v>
          </cell>
          <cell r="B541">
            <v>0</v>
          </cell>
          <cell r="C541">
            <v>0</v>
          </cell>
        </row>
        <row r="542">
          <cell r="A542">
            <v>0</v>
          </cell>
          <cell r="B542">
            <v>0</v>
          </cell>
          <cell r="C542">
            <v>0</v>
          </cell>
        </row>
        <row r="543">
          <cell r="A543">
            <v>0</v>
          </cell>
          <cell r="B543">
            <v>0</v>
          </cell>
          <cell r="C543">
            <v>0</v>
          </cell>
        </row>
        <row r="544">
          <cell r="A544">
            <v>0</v>
          </cell>
          <cell r="B544">
            <v>0</v>
          </cell>
          <cell r="C544">
            <v>0</v>
          </cell>
        </row>
        <row r="545">
          <cell r="A545">
            <v>0</v>
          </cell>
          <cell r="B545">
            <v>0</v>
          </cell>
          <cell r="C545">
            <v>0</v>
          </cell>
        </row>
        <row r="546">
          <cell r="A546">
            <v>0</v>
          </cell>
          <cell r="B546">
            <v>0</v>
          </cell>
          <cell r="C546">
            <v>0</v>
          </cell>
        </row>
        <row r="547">
          <cell r="A547">
            <v>0</v>
          </cell>
          <cell r="B547">
            <v>0</v>
          </cell>
          <cell r="C547">
            <v>0</v>
          </cell>
        </row>
        <row r="548">
          <cell r="A548">
            <v>0</v>
          </cell>
          <cell r="B548">
            <v>0</v>
          </cell>
          <cell r="C548">
            <v>0</v>
          </cell>
        </row>
        <row r="549">
          <cell r="A549">
            <v>0</v>
          </cell>
          <cell r="B549">
            <v>0</v>
          </cell>
          <cell r="C549">
            <v>0</v>
          </cell>
        </row>
        <row r="550">
          <cell r="A550">
            <v>0</v>
          </cell>
          <cell r="B550">
            <v>0</v>
          </cell>
          <cell r="C550">
            <v>0</v>
          </cell>
        </row>
        <row r="551">
          <cell r="A551">
            <v>0</v>
          </cell>
          <cell r="B551">
            <v>0</v>
          </cell>
          <cell r="C551">
            <v>0</v>
          </cell>
        </row>
        <row r="552">
          <cell r="A552">
            <v>0</v>
          </cell>
          <cell r="B552">
            <v>0</v>
          </cell>
          <cell r="C552">
            <v>0</v>
          </cell>
        </row>
        <row r="553">
          <cell r="A553">
            <v>0</v>
          </cell>
          <cell r="B553">
            <v>0</v>
          </cell>
          <cell r="C553">
            <v>0</v>
          </cell>
        </row>
        <row r="554">
          <cell r="A554">
            <v>0</v>
          </cell>
          <cell r="B554">
            <v>0</v>
          </cell>
          <cell r="C554">
            <v>0</v>
          </cell>
        </row>
        <row r="555">
          <cell r="A555">
            <v>0</v>
          </cell>
          <cell r="B555">
            <v>0</v>
          </cell>
          <cell r="C555">
            <v>0</v>
          </cell>
        </row>
        <row r="556">
          <cell r="A556">
            <v>0</v>
          </cell>
          <cell r="B556">
            <v>0</v>
          </cell>
          <cell r="C556">
            <v>0</v>
          </cell>
        </row>
        <row r="557">
          <cell r="A557">
            <v>0</v>
          </cell>
          <cell r="B557">
            <v>0</v>
          </cell>
          <cell r="C557">
            <v>0</v>
          </cell>
        </row>
        <row r="558">
          <cell r="A558">
            <v>0</v>
          </cell>
          <cell r="B558">
            <v>0</v>
          </cell>
          <cell r="C558">
            <v>0</v>
          </cell>
        </row>
        <row r="559">
          <cell r="A559">
            <v>0</v>
          </cell>
          <cell r="B559">
            <v>0</v>
          </cell>
          <cell r="C559">
            <v>0</v>
          </cell>
        </row>
        <row r="560">
          <cell r="A560">
            <v>0</v>
          </cell>
          <cell r="B560">
            <v>0</v>
          </cell>
          <cell r="C560">
            <v>0</v>
          </cell>
        </row>
        <row r="561">
          <cell r="A561">
            <v>0</v>
          </cell>
          <cell r="B561">
            <v>0</v>
          </cell>
          <cell r="C561">
            <v>0</v>
          </cell>
        </row>
        <row r="562">
          <cell r="A562">
            <v>0</v>
          </cell>
          <cell r="B562">
            <v>0</v>
          </cell>
          <cell r="C562">
            <v>0</v>
          </cell>
        </row>
        <row r="563">
          <cell r="A563">
            <v>0</v>
          </cell>
          <cell r="B563">
            <v>0</v>
          </cell>
          <cell r="C563">
            <v>0</v>
          </cell>
        </row>
        <row r="564">
          <cell r="A564">
            <v>0</v>
          </cell>
          <cell r="B564">
            <v>0</v>
          </cell>
          <cell r="C564">
            <v>0</v>
          </cell>
        </row>
        <row r="565">
          <cell r="A565">
            <v>0</v>
          </cell>
          <cell r="B565">
            <v>0</v>
          </cell>
          <cell r="C565">
            <v>0</v>
          </cell>
        </row>
        <row r="566">
          <cell r="A566">
            <v>0</v>
          </cell>
          <cell r="B566">
            <v>0</v>
          </cell>
          <cell r="C566">
            <v>0</v>
          </cell>
        </row>
        <row r="567">
          <cell r="A567">
            <v>0</v>
          </cell>
          <cell r="B567">
            <v>0</v>
          </cell>
          <cell r="C567">
            <v>0</v>
          </cell>
        </row>
        <row r="568">
          <cell r="A568">
            <v>0</v>
          </cell>
          <cell r="B568">
            <v>0</v>
          </cell>
          <cell r="C568">
            <v>0</v>
          </cell>
        </row>
        <row r="569">
          <cell r="A569">
            <v>0</v>
          </cell>
          <cell r="B569">
            <v>0</v>
          </cell>
          <cell r="C569">
            <v>0</v>
          </cell>
        </row>
        <row r="570">
          <cell r="A570">
            <v>0</v>
          </cell>
          <cell r="B570">
            <v>0</v>
          </cell>
          <cell r="C570">
            <v>0</v>
          </cell>
        </row>
        <row r="571">
          <cell r="A571">
            <v>0</v>
          </cell>
          <cell r="B571">
            <v>0</v>
          </cell>
          <cell r="C571">
            <v>0</v>
          </cell>
        </row>
        <row r="572">
          <cell r="A572">
            <v>0</v>
          </cell>
          <cell r="B572">
            <v>0</v>
          </cell>
          <cell r="C572">
            <v>0</v>
          </cell>
        </row>
        <row r="573">
          <cell r="A573">
            <v>0</v>
          </cell>
          <cell r="B573">
            <v>0</v>
          </cell>
          <cell r="C573">
            <v>0</v>
          </cell>
        </row>
        <row r="574">
          <cell r="A574">
            <v>0</v>
          </cell>
          <cell r="B574">
            <v>0</v>
          </cell>
          <cell r="C574">
            <v>0</v>
          </cell>
        </row>
        <row r="575">
          <cell r="A575">
            <v>0</v>
          </cell>
          <cell r="B575">
            <v>0</v>
          </cell>
          <cell r="C575">
            <v>0</v>
          </cell>
        </row>
        <row r="576">
          <cell r="A576">
            <v>0</v>
          </cell>
          <cell r="B576">
            <v>0</v>
          </cell>
          <cell r="C576">
            <v>0</v>
          </cell>
        </row>
        <row r="577">
          <cell r="A577">
            <v>0</v>
          </cell>
          <cell r="B577">
            <v>0</v>
          </cell>
          <cell r="C577">
            <v>0</v>
          </cell>
        </row>
        <row r="578">
          <cell r="A578">
            <v>0</v>
          </cell>
          <cell r="B578">
            <v>0</v>
          </cell>
          <cell r="C578">
            <v>0</v>
          </cell>
        </row>
        <row r="579">
          <cell r="A579">
            <v>0</v>
          </cell>
          <cell r="B579">
            <v>0</v>
          </cell>
          <cell r="C579">
            <v>0</v>
          </cell>
        </row>
        <row r="580">
          <cell r="A580">
            <v>0</v>
          </cell>
          <cell r="B580">
            <v>0</v>
          </cell>
          <cell r="C580">
            <v>0</v>
          </cell>
        </row>
        <row r="581">
          <cell r="A581">
            <v>0</v>
          </cell>
          <cell r="B581">
            <v>0</v>
          </cell>
          <cell r="C581">
            <v>0</v>
          </cell>
        </row>
        <row r="582">
          <cell r="A582">
            <v>0</v>
          </cell>
          <cell r="B582">
            <v>0</v>
          </cell>
          <cell r="C582">
            <v>0</v>
          </cell>
        </row>
        <row r="583">
          <cell r="A583">
            <v>0</v>
          </cell>
          <cell r="B583">
            <v>0</v>
          </cell>
          <cell r="C583">
            <v>0</v>
          </cell>
        </row>
        <row r="584">
          <cell r="A584">
            <v>0</v>
          </cell>
          <cell r="B584">
            <v>0</v>
          </cell>
          <cell r="C584">
            <v>0</v>
          </cell>
        </row>
        <row r="585">
          <cell r="A585">
            <v>0</v>
          </cell>
          <cell r="B585">
            <v>0</v>
          </cell>
          <cell r="C585">
            <v>0</v>
          </cell>
        </row>
        <row r="586">
          <cell r="A586">
            <v>0</v>
          </cell>
          <cell r="B586">
            <v>0</v>
          </cell>
          <cell r="C586">
            <v>0</v>
          </cell>
        </row>
        <row r="587">
          <cell r="A587">
            <v>0</v>
          </cell>
          <cell r="B587">
            <v>0</v>
          </cell>
          <cell r="C587">
            <v>0</v>
          </cell>
        </row>
        <row r="588">
          <cell r="A588">
            <v>0</v>
          </cell>
          <cell r="B588">
            <v>0</v>
          </cell>
          <cell r="C588">
            <v>0</v>
          </cell>
        </row>
        <row r="589">
          <cell r="A589">
            <v>0</v>
          </cell>
          <cell r="B589">
            <v>0</v>
          </cell>
          <cell r="C589">
            <v>0</v>
          </cell>
        </row>
        <row r="590">
          <cell r="A590">
            <v>0</v>
          </cell>
          <cell r="B590">
            <v>0</v>
          </cell>
          <cell r="C590">
            <v>0</v>
          </cell>
        </row>
        <row r="591">
          <cell r="A591">
            <v>0</v>
          </cell>
          <cell r="B591">
            <v>0</v>
          </cell>
          <cell r="C591">
            <v>0</v>
          </cell>
        </row>
        <row r="592">
          <cell r="A592">
            <v>0</v>
          </cell>
          <cell r="B592">
            <v>0</v>
          </cell>
          <cell r="C592">
            <v>0</v>
          </cell>
        </row>
        <row r="593">
          <cell r="A593">
            <v>0</v>
          </cell>
          <cell r="B593">
            <v>0</v>
          </cell>
          <cell r="C593">
            <v>0</v>
          </cell>
        </row>
        <row r="594">
          <cell r="A594">
            <v>0</v>
          </cell>
          <cell r="B594">
            <v>0</v>
          </cell>
          <cell r="C594">
            <v>0</v>
          </cell>
        </row>
        <row r="595">
          <cell r="A595">
            <v>0</v>
          </cell>
          <cell r="B595">
            <v>0</v>
          </cell>
          <cell r="C595">
            <v>0</v>
          </cell>
        </row>
        <row r="596">
          <cell r="A596">
            <v>0</v>
          </cell>
          <cell r="B596">
            <v>0</v>
          </cell>
          <cell r="C596">
            <v>0</v>
          </cell>
        </row>
        <row r="597">
          <cell r="A597">
            <v>0</v>
          </cell>
          <cell r="B597">
            <v>0</v>
          </cell>
          <cell r="C597">
            <v>0</v>
          </cell>
        </row>
        <row r="598">
          <cell r="A598">
            <v>0</v>
          </cell>
          <cell r="B598">
            <v>0</v>
          </cell>
          <cell r="C598">
            <v>0</v>
          </cell>
        </row>
        <row r="599">
          <cell r="A599">
            <v>0</v>
          </cell>
          <cell r="B599">
            <v>0</v>
          </cell>
          <cell r="C599">
            <v>0</v>
          </cell>
        </row>
        <row r="600">
          <cell r="A600">
            <v>0</v>
          </cell>
          <cell r="B600">
            <v>0</v>
          </cell>
          <cell r="C600">
            <v>0</v>
          </cell>
        </row>
        <row r="601">
          <cell r="A601">
            <v>0</v>
          </cell>
          <cell r="B601">
            <v>0</v>
          </cell>
          <cell r="C601">
            <v>0</v>
          </cell>
        </row>
        <row r="602">
          <cell r="A602">
            <v>0</v>
          </cell>
          <cell r="B602">
            <v>0</v>
          </cell>
          <cell r="C602">
            <v>0</v>
          </cell>
        </row>
        <row r="603">
          <cell r="A603">
            <v>0</v>
          </cell>
          <cell r="B603">
            <v>0</v>
          </cell>
          <cell r="C603">
            <v>0</v>
          </cell>
        </row>
        <row r="604">
          <cell r="A604">
            <v>0</v>
          </cell>
          <cell r="B604">
            <v>0</v>
          </cell>
          <cell r="C604">
            <v>0</v>
          </cell>
        </row>
        <row r="605">
          <cell r="A605">
            <v>0</v>
          </cell>
          <cell r="B605">
            <v>0</v>
          </cell>
          <cell r="C605">
            <v>0</v>
          </cell>
        </row>
        <row r="606">
          <cell r="A606">
            <v>0</v>
          </cell>
          <cell r="B606">
            <v>0</v>
          </cell>
          <cell r="C606">
            <v>0</v>
          </cell>
        </row>
        <row r="607">
          <cell r="A607">
            <v>0</v>
          </cell>
          <cell r="B607">
            <v>0</v>
          </cell>
          <cell r="C607">
            <v>0</v>
          </cell>
        </row>
        <row r="608">
          <cell r="A608">
            <v>0</v>
          </cell>
          <cell r="B608">
            <v>0</v>
          </cell>
          <cell r="C608">
            <v>0</v>
          </cell>
        </row>
        <row r="609">
          <cell r="A609">
            <v>0</v>
          </cell>
          <cell r="B609">
            <v>0</v>
          </cell>
          <cell r="C609">
            <v>0</v>
          </cell>
        </row>
        <row r="610">
          <cell r="A610">
            <v>0</v>
          </cell>
          <cell r="B610">
            <v>0</v>
          </cell>
          <cell r="C610">
            <v>0</v>
          </cell>
        </row>
        <row r="611">
          <cell r="A611">
            <v>0</v>
          </cell>
          <cell r="B611">
            <v>0</v>
          </cell>
          <cell r="C611">
            <v>0</v>
          </cell>
        </row>
        <row r="612">
          <cell r="A612">
            <v>0</v>
          </cell>
          <cell r="B612">
            <v>0</v>
          </cell>
          <cell r="C612">
            <v>0</v>
          </cell>
        </row>
        <row r="613">
          <cell r="A613">
            <v>0</v>
          </cell>
          <cell r="B613">
            <v>0</v>
          </cell>
          <cell r="C613">
            <v>0</v>
          </cell>
        </row>
        <row r="614">
          <cell r="A614">
            <v>0</v>
          </cell>
          <cell r="B614">
            <v>0</v>
          </cell>
          <cell r="C614">
            <v>0</v>
          </cell>
        </row>
        <row r="615">
          <cell r="A615">
            <v>0</v>
          </cell>
          <cell r="B615">
            <v>0</v>
          </cell>
          <cell r="C615">
            <v>0</v>
          </cell>
        </row>
        <row r="616">
          <cell r="A616">
            <v>0</v>
          </cell>
          <cell r="B616">
            <v>0</v>
          </cell>
          <cell r="C616">
            <v>0</v>
          </cell>
        </row>
        <row r="617">
          <cell r="A617">
            <v>0</v>
          </cell>
          <cell r="B617">
            <v>0</v>
          </cell>
          <cell r="C617">
            <v>0</v>
          </cell>
        </row>
        <row r="618">
          <cell r="A618">
            <v>0</v>
          </cell>
          <cell r="B618">
            <v>0</v>
          </cell>
          <cell r="C618">
            <v>0</v>
          </cell>
        </row>
        <row r="619">
          <cell r="A619">
            <v>0</v>
          </cell>
          <cell r="B619">
            <v>0</v>
          </cell>
          <cell r="C619">
            <v>0</v>
          </cell>
        </row>
        <row r="620">
          <cell r="A620">
            <v>0</v>
          </cell>
          <cell r="B620">
            <v>0</v>
          </cell>
          <cell r="C620">
            <v>0</v>
          </cell>
        </row>
        <row r="621">
          <cell r="A621">
            <v>0</v>
          </cell>
          <cell r="B621">
            <v>0</v>
          </cell>
          <cell r="C621">
            <v>0</v>
          </cell>
        </row>
        <row r="622">
          <cell r="A622">
            <v>0</v>
          </cell>
          <cell r="B622">
            <v>0</v>
          </cell>
          <cell r="C622">
            <v>0</v>
          </cell>
        </row>
        <row r="623">
          <cell r="A623">
            <v>0</v>
          </cell>
          <cell r="B623">
            <v>0</v>
          </cell>
          <cell r="C623">
            <v>0</v>
          </cell>
        </row>
        <row r="624">
          <cell r="A624">
            <v>0</v>
          </cell>
          <cell r="B624">
            <v>0</v>
          </cell>
          <cell r="C624">
            <v>0</v>
          </cell>
        </row>
        <row r="625">
          <cell r="A625">
            <v>0</v>
          </cell>
          <cell r="B625">
            <v>0</v>
          </cell>
          <cell r="C625">
            <v>0</v>
          </cell>
        </row>
        <row r="626">
          <cell r="A626">
            <v>0</v>
          </cell>
          <cell r="B626">
            <v>0</v>
          </cell>
          <cell r="C626">
            <v>0</v>
          </cell>
        </row>
        <row r="627">
          <cell r="A627">
            <v>0</v>
          </cell>
          <cell r="B627">
            <v>0</v>
          </cell>
          <cell r="C627">
            <v>0</v>
          </cell>
        </row>
        <row r="628">
          <cell r="A628">
            <v>0</v>
          </cell>
          <cell r="B628">
            <v>0</v>
          </cell>
          <cell r="C628">
            <v>0</v>
          </cell>
        </row>
        <row r="629">
          <cell r="A629">
            <v>0</v>
          </cell>
          <cell r="B629">
            <v>0</v>
          </cell>
          <cell r="C629">
            <v>0</v>
          </cell>
        </row>
        <row r="630">
          <cell r="A630">
            <v>0</v>
          </cell>
          <cell r="B630">
            <v>0</v>
          </cell>
          <cell r="C630">
            <v>0</v>
          </cell>
        </row>
        <row r="631">
          <cell r="A631">
            <v>0</v>
          </cell>
          <cell r="B631">
            <v>0</v>
          </cell>
          <cell r="C631">
            <v>0</v>
          </cell>
        </row>
        <row r="632">
          <cell r="A632">
            <v>0</v>
          </cell>
          <cell r="B632">
            <v>0</v>
          </cell>
          <cell r="C632">
            <v>0</v>
          </cell>
        </row>
        <row r="633">
          <cell r="A633">
            <v>0</v>
          </cell>
          <cell r="B633">
            <v>0</v>
          </cell>
          <cell r="C633">
            <v>0</v>
          </cell>
        </row>
        <row r="634">
          <cell r="A634">
            <v>0</v>
          </cell>
          <cell r="B634">
            <v>0</v>
          </cell>
          <cell r="C634">
            <v>0</v>
          </cell>
        </row>
        <row r="635">
          <cell r="A635">
            <v>0</v>
          </cell>
          <cell r="B635">
            <v>0</v>
          </cell>
          <cell r="C635">
            <v>0</v>
          </cell>
        </row>
        <row r="636">
          <cell r="A636">
            <v>0</v>
          </cell>
          <cell r="B636">
            <v>0</v>
          </cell>
          <cell r="C636">
            <v>0</v>
          </cell>
        </row>
        <row r="637">
          <cell r="A637">
            <v>0</v>
          </cell>
          <cell r="B637">
            <v>0</v>
          </cell>
          <cell r="C637">
            <v>0</v>
          </cell>
        </row>
        <row r="638">
          <cell r="A638">
            <v>0</v>
          </cell>
          <cell r="B638">
            <v>0</v>
          </cell>
          <cell r="C638">
            <v>0</v>
          </cell>
        </row>
        <row r="639">
          <cell r="A639">
            <v>0</v>
          </cell>
          <cell r="B639">
            <v>0</v>
          </cell>
          <cell r="C639">
            <v>0</v>
          </cell>
        </row>
        <row r="640">
          <cell r="A640">
            <v>0</v>
          </cell>
          <cell r="B640">
            <v>0</v>
          </cell>
          <cell r="C640">
            <v>0</v>
          </cell>
        </row>
        <row r="641">
          <cell r="A641">
            <v>0</v>
          </cell>
          <cell r="B641">
            <v>0</v>
          </cell>
          <cell r="C641">
            <v>0</v>
          </cell>
        </row>
        <row r="642">
          <cell r="A642">
            <v>0</v>
          </cell>
          <cell r="B642">
            <v>0</v>
          </cell>
          <cell r="C642">
            <v>0</v>
          </cell>
        </row>
        <row r="643">
          <cell r="A643">
            <v>0</v>
          </cell>
          <cell r="B643">
            <v>0</v>
          </cell>
          <cell r="C643">
            <v>0</v>
          </cell>
        </row>
        <row r="644">
          <cell r="A644">
            <v>0</v>
          </cell>
          <cell r="B644">
            <v>0</v>
          </cell>
          <cell r="C644">
            <v>0</v>
          </cell>
        </row>
        <row r="645">
          <cell r="A645">
            <v>0</v>
          </cell>
          <cell r="B645">
            <v>0</v>
          </cell>
          <cell r="C645">
            <v>0</v>
          </cell>
        </row>
        <row r="646">
          <cell r="A646">
            <v>0</v>
          </cell>
          <cell r="B646">
            <v>0</v>
          </cell>
          <cell r="C646">
            <v>0</v>
          </cell>
        </row>
        <row r="647">
          <cell r="A647">
            <v>0</v>
          </cell>
          <cell r="B647">
            <v>0</v>
          </cell>
          <cell r="C647">
            <v>0</v>
          </cell>
        </row>
        <row r="648">
          <cell r="A648">
            <v>0</v>
          </cell>
          <cell r="B648">
            <v>0</v>
          </cell>
          <cell r="C648">
            <v>0</v>
          </cell>
        </row>
        <row r="649">
          <cell r="A649">
            <v>0</v>
          </cell>
          <cell r="B649">
            <v>0</v>
          </cell>
          <cell r="C649">
            <v>0</v>
          </cell>
        </row>
        <row r="650">
          <cell r="A650">
            <v>0</v>
          </cell>
          <cell r="B650">
            <v>0</v>
          </cell>
          <cell r="C650">
            <v>0</v>
          </cell>
        </row>
        <row r="651">
          <cell r="A651">
            <v>0</v>
          </cell>
          <cell r="B651">
            <v>0</v>
          </cell>
          <cell r="C651">
            <v>0</v>
          </cell>
        </row>
        <row r="652">
          <cell r="A652">
            <v>0</v>
          </cell>
          <cell r="B652">
            <v>0</v>
          </cell>
          <cell r="C652">
            <v>0</v>
          </cell>
        </row>
        <row r="653">
          <cell r="A653">
            <v>0</v>
          </cell>
          <cell r="B653">
            <v>0</v>
          </cell>
          <cell r="C653">
            <v>0</v>
          </cell>
        </row>
        <row r="654">
          <cell r="A654">
            <v>0</v>
          </cell>
          <cell r="B654">
            <v>0</v>
          </cell>
          <cell r="C654">
            <v>0</v>
          </cell>
        </row>
        <row r="655">
          <cell r="A655">
            <v>0</v>
          </cell>
          <cell r="B655">
            <v>0</v>
          </cell>
          <cell r="C655">
            <v>0</v>
          </cell>
        </row>
        <row r="656">
          <cell r="A656">
            <v>0</v>
          </cell>
          <cell r="B656">
            <v>0</v>
          </cell>
          <cell r="C656">
            <v>0</v>
          </cell>
        </row>
        <row r="657">
          <cell r="A657">
            <v>0</v>
          </cell>
          <cell r="B657">
            <v>0</v>
          </cell>
          <cell r="C657">
            <v>0</v>
          </cell>
        </row>
        <row r="658">
          <cell r="A658">
            <v>0</v>
          </cell>
          <cell r="B658">
            <v>0</v>
          </cell>
          <cell r="C658">
            <v>0</v>
          </cell>
        </row>
        <row r="659">
          <cell r="A659">
            <v>0</v>
          </cell>
          <cell r="B659">
            <v>0</v>
          </cell>
          <cell r="C659">
            <v>0</v>
          </cell>
        </row>
        <row r="660">
          <cell r="A660">
            <v>0</v>
          </cell>
          <cell r="B660">
            <v>0</v>
          </cell>
          <cell r="C660">
            <v>0</v>
          </cell>
        </row>
        <row r="661">
          <cell r="A661">
            <v>0</v>
          </cell>
          <cell r="B661">
            <v>0</v>
          </cell>
          <cell r="C661">
            <v>0</v>
          </cell>
        </row>
        <row r="662">
          <cell r="A662">
            <v>0</v>
          </cell>
          <cell r="B662">
            <v>0</v>
          </cell>
          <cell r="C662">
            <v>0</v>
          </cell>
        </row>
        <row r="663">
          <cell r="A663">
            <v>0</v>
          </cell>
          <cell r="B663">
            <v>0</v>
          </cell>
          <cell r="C663">
            <v>0</v>
          </cell>
        </row>
        <row r="664">
          <cell r="A664">
            <v>0</v>
          </cell>
          <cell r="B664">
            <v>0</v>
          </cell>
          <cell r="C664">
            <v>0</v>
          </cell>
        </row>
        <row r="665">
          <cell r="A665">
            <v>0</v>
          </cell>
          <cell r="B665">
            <v>0</v>
          </cell>
          <cell r="C665">
            <v>0</v>
          </cell>
        </row>
        <row r="666">
          <cell r="A666">
            <v>0</v>
          </cell>
          <cell r="B666">
            <v>0</v>
          </cell>
          <cell r="C666">
            <v>0</v>
          </cell>
        </row>
        <row r="667">
          <cell r="A667">
            <v>0</v>
          </cell>
          <cell r="B667">
            <v>0</v>
          </cell>
          <cell r="C667">
            <v>0</v>
          </cell>
        </row>
        <row r="668">
          <cell r="A668">
            <v>0</v>
          </cell>
          <cell r="B668">
            <v>0</v>
          </cell>
          <cell r="C668">
            <v>0</v>
          </cell>
        </row>
        <row r="669">
          <cell r="A669">
            <v>0</v>
          </cell>
          <cell r="B669">
            <v>0</v>
          </cell>
          <cell r="C669">
            <v>0</v>
          </cell>
        </row>
        <row r="670">
          <cell r="A670">
            <v>0</v>
          </cell>
          <cell r="B670">
            <v>0</v>
          </cell>
          <cell r="C670">
            <v>0</v>
          </cell>
        </row>
        <row r="671">
          <cell r="A671">
            <v>0</v>
          </cell>
          <cell r="B671">
            <v>0</v>
          </cell>
          <cell r="C671">
            <v>0</v>
          </cell>
        </row>
        <row r="672">
          <cell r="A672">
            <v>0</v>
          </cell>
          <cell r="B672">
            <v>0</v>
          </cell>
          <cell r="C672">
            <v>0</v>
          </cell>
        </row>
        <row r="673">
          <cell r="A673">
            <v>0</v>
          </cell>
          <cell r="B673">
            <v>0</v>
          </cell>
          <cell r="C673">
            <v>0</v>
          </cell>
        </row>
        <row r="674">
          <cell r="A674">
            <v>0</v>
          </cell>
          <cell r="B674">
            <v>0</v>
          </cell>
          <cell r="C674">
            <v>0</v>
          </cell>
        </row>
        <row r="675">
          <cell r="A675">
            <v>0</v>
          </cell>
          <cell r="B675">
            <v>0</v>
          </cell>
          <cell r="C675">
            <v>0</v>
          </cell>
        </row>
        <row r="676">
          <cell r="A676">
            <v>0</v>
          </cell>
          <cell r="B676">
            <v>0</v>
          </cell>
          <cell r="C676">
            <v>0</v>
          </cell>
        </row>
        <row r="677">
          <cell r="A677">
            <v>0</v>
          </cell>
          <cell r="B677">
            <v>0</v>
          </cell>
          <cell r="C677">
            <v>0</v>
          </cell>
        </row>
        <row r="678">
          <cell r="A678">
            <v>0</v>
          </cell>
          <cell r="B678">
            <v>0</v>
          </cell>
          <cell r="C678">
            <v>0</v>
          </cell>
        </row>
        <row r="679">
          <cell r="A679">
            <v>0</v>
          </cell>
          <cell r="B679">
            <v>0</v>
          </cell>
          <cell r="C679">
            <v>0</v>
          </cell>
        </row>
        <row r="680">
          <cell r="A680">
            <v>0</v>
          </cell>
          <cell r="B680">
            <v>0</v>
          </cell>
          <cell r="C680">
            <v>0</v>
          </cell>
        </row>
        <row r="681">
          <cell r="A681">
            <v>0</v>
          </cell>
          <cell r="B681">
            <v>0</v>
          </cell>
          <cell r="C681">
            <v>0</v>
          </cell>
        </row>
        <row r="682">
          <cell r="A682">
            <v>0</v>
          </cell>
          <cell r="B682">
            <v>0</v>
          </cell>
          <cell r="C682">
            <v>0</v>
          </cell>
        </row>
        <row r="683">
          <cell r="A683">
            <v>0</v>
          </cell>
          <cell r="B683">
            <v>0</v>
          </cell>
          <cell r="C683">
            <v>0</v>
          </cell>
        </row>
        <row r="684">
          <cell r="A684">
            <v>0</v>
          </cell>
          <cell r="B684">
            <v>0</v>
          </cell>
          <cell r="C684">
            <v>0</v>
          </cell>
        </row>
        <row r="685">
          <cell r="A685">
            <v>0</v>
          </cell>
          <cell r="B685">
            <v>0</v>
          </cell>
          <cell r="C685">
            <v>0</v>
          </cell>
        </row>
        <row r="686">
          <cell r="A686">
            <v>0</v>
          </cell>
          <cell r="B686">
            <v>0</v>
          </cell>
          <cell r="C686">
            <v>0</v>
          </cell>
        </row>
        <row r="687">
          <cell r="A687">
            <v>0</v>
          </cell>
          <cell r="B687">
            <v>0</v>
          </cell>
          <cell r="C687">
            <v>0</v>
          </cell>
        </row>
        <row r="688">
          <cell r="A688">
            <v>0</v>
          </cell>
          <cell r="B688">
            <v>0</v>
          </cell>
          <cell r="C688">
            <v>0</v>
          </cell>
        </row>
        <row r="689">
          <cell r="A689">
            <v>0</v>
          </cell>
          <cell r="B689">
            <v>0</v>
          </cell>
          <cell r="C689">
            <v>0</v>
          </cell>
        </row>
        <row r="690">
          <cell r="A690">
            <v>0</v>
          </cell>
          <cell r="B690">
            <v>0</v>
          </cell>
          <cell r="C690">
            <v>0</v>
          </cell>
        </row>
        <row r="691">
          <cell r="A691">
            <v>0</v>
          </cell>
          <cell r="B691">
            <v>0</v>
          </cell>
          <cell r="C691">
            <v>0</v>
          </cell>
        </row>
        <row r="692">
          <cell r="A692">
            <v>0</v>
          </cell>
          <cell r="B692">
            <v>0</v>
          </cell>
          <cell r="C692">
            <v>0</v>
          </cell>
        </row>
        <row r="693">
          <cell r="A693">
            <v>0</v>
          </cell>
          <cell r="B693">
            <v>0</v>
          </cell>
          <cell r="C693">
            <v>0</v>
          </cell>
        </row>
        <row r="694">
          <cell r="A694">
            <v>0</v>
          </cell>
          <cell r="B694">
            <v>0</v>
          </cell>
          <cell r="C694">
            <v>0</v>
          </cell>
        </row>
        <row r="695">
          <cell r="A695">
            <v>0</v>
          </cell>
          <cell r="B695">
            <v>0</v>
          </cell>
          <cell r="C695">
            <v>0</v>
          </cell>
        </row>
        <row r="696">
          <cell r="A696">
            <v>0</v>
          </cell>
          <cell r="B696">
            <v>0</v>
          </cell>
          <cell r="C696">
            <v>0</v>
          </cell>
        </row>
        <row r="697">
          <cell r="A697">
            <v>0</v>
          </cell>
          <cell r="B697">
            <v>0</v>
          </cell>
          <cell r="C697">
            <v>0</v>
          </cell>
        </row>
        <row r="698">
          <cell r="A698">
            <v>0</v>
          </cell>
          <cell r="B698">
            <v>0</v>
          </cell>
          <cell r="C698">
            <v>0</v>
          </cell>
        </row>
        <row r="699">
          <cell r="A699">
            <v>0</v>
          </cell>
          <cell r="B699">
            <v>0</v>
          </cell>
          <cell r="C699">
            <v>0</v>
          </cell>
        </row>
        <row r="700">
          <cell r="A700">
            <v>0</v>
          </cell>
          <cell r="B700">
            <v>0</v>
          </cell>
          <cell r="C700">
            <v>0</v>
          </cell>
        </row>
        <row r="701">
          <cell r="A701">
            <v>0</v>
          </cell>
          <cell r="B701">
            <v>0</v>
          </cell>
          <cell r="C701">
            <v>0</v>
          </cell>
        </row>
        <row r="702">
          <cell r="A702">
            <v>0</v>
          </cell>
          <cell r="B702">
            <v>0</v>
          </cell>
          <cell r="C702">
            <v>0</v>
          </cell>
        </row>
        <row r="703">
          <cell r="A703">
            <v>0</v>
          </cell>
          <cell r="B703">
            <v>0</v>
          </cell>
          <cell r="C703">
            <v>0</v>
          </cell>
        </row>
        <row r="704">
          <cell r="A704">
            <v>0</v>
          </cell>
          <cell r="B704">
            <v>0</v>
          </cell>
          <cell r="C704">
            <v>0</v>
          </cell>
        </row>
        <row r="705">
          <cell r="A705">
            <v>0</v>
          </cell>
          <cell r="B705">
            <v>0</v>
          </cell>
          <cell r="C705">
            <v>0</v>
          </cell>
        </row>
        <row r="706">
          <cell r="A706">
            <v>0</v>
          </cell>
          <cell r="B706">
            <v>0</v>
          </cell>
          <cell r="C706">
            <v>0</v>
          </cell>
        </row>
        <row r="707">
          <cell r="A707">
            <v>0</v>
          </cell>
          <cell r="B707">
            <v>0</v>
          </cell>
          <cell r="C707">
            <v>0</v>
          </cell>
        </row>
        <row r="708">
          <cell r="A708">
            <v>0</v>
          </cell>
          <cell r="B708">
            <v>0</v>
          </cell>
          <cell r="C708">
            <v>0</v>
          </cell>
        </row>
        <row r="709">
          <cell r="A709">
            <v>0</v>
          </cell>
          <cell r="B709">
            <v>0</v>
          </cell>
          <cell r="C709">
            <v>0</v>
          </cell>
        </row>
        <row r="710">
          <cell r="A710">
            <v>0</v>
          </cell>
          <cell r="B710">
            <v>0</v>
          </cell>
          <cell r="C710">
            <v>0</v>
          </cell>
        </row>
        <row r="711">
          <cell r="A711">
            <v>0</v>
          </cell>
          <cell r="B711">
            <v>0</v>
          </cell>
          <cell r="C711">
            <v>0</v>
          </cell>
        </row>
        <row r="712">
          <cell r="A712">
            <v>0</v>
          </cell>
          <cell r="B712">
            <v>0</v>
          </cell>
          <cell r="C712">
            <v>0</v>
          </cell>
        </row>
        <row r="713">
          <cell r="A713">
            <v>0</v>
          </cell>
          <cell r="B713">
            <v>0</v>
          </cell>
          <cell r="C713">
            <v>0</v>
          </cell>
        </row>
        <row r="714">
          <cell r="A714">
            <v>0</v>
          </cell>
          <cell r="B714">
            <v>0</v>
          </cell>
          <cell r="C714">
            <v>0</v>
          </cell>
        </row>
        <row r="715">
          <cell r="A715">
            <v>0</v>
          </cell>
          <cell r="B715">
            <v>0</v>
          </cell>
          <cell r="C715">
            <v>0</v>
          </cell>
        </row>
        <row r="716">
          <cell r="A716">
            <v>0</v>
          </cell>
          <cell r="B716">
            <v>0</v>
          </cell>
          <cell r="C716">
            <v>0</v>
          </cell>
        </row>
        <row r="717">
          <cell r="A717">
            <v>0</v>
          </cell>
          <cell r="B717">
            <v>0</v>
          </cell>
          <cell r="C717">
            <v>0</v>
          </cell>
        </row>
        <row r="718">
          <cell r="A718">
            <v>0</v>
          </cell>
          <cell r="B718">
            <v>0</v>
          </cell>
          <cell r="C718">
            <v>0</v>
          </cell>
        </row>
        <row r="719">
          <cell r="A719">
            <v>0</v>
          </cell>
          <cell r="B719">
            <v>0</v>
          </cell>
          <cell r="C719">
            <v>0</v>
          </cell>
        </row>
        <row r="720">
          <cell r="A720">
            <v>0</v>
          </cell>
          <cell r="B720">
            <v>0</v>
          </cell>
          <cell r="C720">
            <v>0</v>
          </cell>
        </row>
        <row r="721">
          <cell r="A721">
            <v>0</v>
          </cell>
          <cell r="B721">
            <v>0</v>
          </cell>
          <cell r="C721">
            <v>0</v>
          </cell>
        </row>
        <row r="722">
          <cell r="A722">
            <v>0</v>
          </cell>
          <cell r="B722">
            <v>0</v>
          </cell>
          <cell r="C722">
            <v>0</v>
          </cell>
        </row>
        <row r="723">
          <cell r="A723">
            <v>0</v>
          </cell>
          <cell r="B723">
            <v>0</v>
          </cell>
          <cell r="C723">
            <v>0</v>
          </cell>
        </row>
        <row r="724">
          <cell r="A724">
            <v>0</v>
          </cell>
          <cell r="B724">
            <v>0</v>
          </cell>
          <cell r="C724">
            <v>0</v>
          </cell>
        </row>
        <row r="725">
          <cell r="A725">
            <v>0</v>
          </cell>
          <cell r="B725">
            <v>0</v>
          </cell>
          <cell r="C725">
            <v>0</v>
          </cell>
        </row>
        <row r="726">
          <cell r="A726">
            <v>0</v>
          </cell>
          <cell r="B726">
            <v>0</v>
          </cell>
          <cell r="C726">
            <v>0</v>
          </cell>
        </row>
        <row r="727">
          <cell r="A727">
            <v>0</v>
          </cell>
          <cell r="B727">
            <v>0</v>
          </cell>
          <cell r="C727">
            <v>0</v>
          </cell>
        </row>
        <row r="728">
          <cell r="A728">
            <v>0</v>
          </cell>
          <cell r="B728">
            <v>0</v>
          </cell>
          <cell r="C728">
            <v>0</v>
          </cell>
        </row>
        <row r="729">
          <cell r="A729">
            <v>0</v>
          </cell>
          <cell r="B729">
            <v>0</v>
          </cell>
          <cell r="C729">
            <v>0</v>
          </cell>
        </row>
        <row r="730">
          <cell r="A730">
            <v>0</v>
          </cell>
          <cell r="B730">
            <v>0</v>
          </cell>
          <cell r="C730">
            <v>0</v>
          </cell>
        </row>
        <row r="731">
          <cell r="A731">
            <v>0</v>
          </cell>
          <cell r="B731">
            <v>0</v>
          </cell>
          <cell r="C731">
            <v>0</v>
          </cell>
        </row>
        <row r="732">
          <cell r="A732">
            <v>0</v>
          </cell>
          <cell r="B732">
            <v>0</v>
          </cell>
          <cell r="C732">
            <v>0</v>
          </cell>
        </row>
        <row r="733">
          <cell r="A733">
            <v>0</v>
          </cell>
          <cell r="B733">
            <v>0</v>
          </cell>
          <cell r="C733">
            <v>0</v>
          </cell>
        </row>
        <row r="734">
          <cell r="A734">
            <v>0</v>
          </cell>
          <cell r="B734">
            <v>0</v>
          </cell>
          <cell r="C734">
            <v>0</v>
          </cell>
        </row>
        <row r="735">
          <cell r="A735">
            <v>0</v>
          </cell>
          <cell r="B735">
            <v>0</v>
          </cell>
          <cell r="C735">
            <v>0</v>
          </cell>
        </row>
        <row r="736">
          <cell r="A736">
            <v>0</v>
          </cell>
          <cell r="B736">
            <v>0</v>
          </cell>
          <cell r="C736">
            <v>0</v>
          </cell>
        </row>
        <row r="737">
          <cell r="A737">
            <v>0</v>
          </cell>
          <cell r="B737">
            <v>0</v>
          </cell>
          <cell r="C737">
            <v>0</v>
          </cell>
        </row>
        <row r="738">
          <cell r="A738">
            <v>0</v>
          </cell>
          <cell r="B738">
            <v>0</v>
          </cell>
          <cell r="C738">
            <v>0</v>
          </cell>
        </row>
        <row r="739">
          <cell r="A739">
            <v>0</v>
          </cell>
          <cell r="B739">
            <v>0</v>
          </cell>
          <cell r="C739">
            <v>0</v>
          </cell>
        </row>
        <row r="740">
          <cell r="A740">
            <v>0</v>
          </cell>
          <cell r="B740">
            <v>0</v>
          </cell>
          <cell r="C740">
            <v>0</v>
          </cell>
        </row>
        <row r="741">
          <cell r="A741">
            <v>0</v>
          </cell>
          <cell r="B741">
            <v>0</v>
          </cell>
          <cell r="C741">
            <v>0</v>
          </cell>
        </row>
        <row r="742">
          <cell r="A742">
            <v>0</v>
          </cell>
          <cell r="B742">
            <v>0</v>
          </cell>
          <cell r="C742">
            <v>0</v>
          </cell>
        </row>
        <row r="743">
          <cell r="A743">
            <v>0</v>
          </cell>
          <cell r="B743">
            <v>0</v>
          </cell>
          <cell r="C743">
            <v>0</v>
          </cell>
        </row>
        <row r="744">
          <cell r="A744">
            <v>0</v>
          </cell>
          <cell r="B744">
            <v>0</v>
          </cell>
          <cell r="C744">
            <v>0</v>
          </cell>
        </row>
        <row r="745">
          <cell r="A745">
            <v>0</v>
          </cell>
          <cell r="B745">
            <v>0</v>
          </cell>
          <cell r="C745">
            <v>0</v>
          </cell>
        </row>
        <row r="746">
          <cell r="A746">
            <v>0</v>
          </cell>
          <cell r="B746">
            <v>0</v>
          </cell>
          <cell r="C746">
            <v>0</v>
          </cell>
        </row>
        <row r="747">
          <cell r="A747">
            <v>0</v>
          </cell>
          <cell r="B747">
            <v>0</v>
          </cell>
          <cell r="C747">
            <v>0</v>
          </cell>
        </row>
        <row r="748">
          <cell r="A748">
            <v>0</v>
          </cell>
          <cell r="B748">
            <v>0</v>
          </cell>
          <cell r="C748">
            <v>0</v>
          </cell>
        </row>
        <row r="749">
          <cell r="A749">
            <v>0</v>
          </cell>
          <cell r="B749">
            <v>0</v>
          </cell>
          <cell r="C749">
            <v>0</v>
          </cell>
        </row>
        <row r="750">
          <cell r="A750">
            <v>0</v>
          </cell>
          <cell r="B750">
            <v>0</v>
          </cell>
          <cell r="C750">
            <v>0</v>
          </cell>
        </row>
        <row r="751">
          <cell r="A751">
            <v>0</v>
          </cell>
          <cell r="B751">
            <v>0</v>
          </cell>
          <cell r="C751">
            <v>0</v>
          </cell>
        </row>
        <row r="752">
          <cell r="A752">
            <v>0</v>
          </cell>
          <cell r="B752">
            <v>0</v>
          </cell>
          <cell r="C752">
            <v>0</v>
          </cell>
        </row>
        <row r="753">
          <cell r="A753">
            <v>0</v>
          </cell>
          <cell r="B753">
            <v>0</v>
          </cell>
          <cell r="C753">
            <v>0</v>
          </cell>
        </row>
        <row r="754">
          <cell r="A754">
            <v>0</v>
          </cell>
          <cell r="B754">
            <v>0</v>
          </cell>
          <cell r="C754">
            <v>0</v>
          </cell>
        </row>
        <row r="755">
          <cell r="A755">
            <v>0</v>
          </cell>
          <cell r="B755">
            <v>0</v>
          </cell>
          <cell r="C755">
            <v>0</v>
          </cell>
        </row>
        <row r="756">
          <cell r="A756">
            <v>0</v>
          </cell>
          <cell r="B756">
            <v>0</v>
          </cell>
          <cell r="C756">
            <v>0</v>
          </cell>
        </row>
        <row r="757">
          <cell r="A757">
            <v>0</v>
          </cell>
          <cell r="B757">
            <v>0</v>
          </cell>
          <cell r="C757">
            <v>0</v>
          </cell>
        </row>
        <row r="758">
          <cell r="A758">
            <v>0</v>
          </cell>
          <cell r="B758">
            <v>0</v>
          </cell>
          <cell r="C758">
            <v>0</v>
          </cell>
        </row>
        <row r="759">
          <cell r="A759">
            <v>0</v>
          </cell>
          <cell r="B759">
            <v>0</v>
          </cell>
          <cell r="C759">
            <v>0</v>
          </cell>
        </row>
        <row r="760">
          <cell r="A760">
            <v>0</v>
          </cell>
          <cell r="B760">
            <v>0</v>
          </cell>
          <cell r="C760">
            <v>0</v>
          </cell>
        </row>
        <row r="761">
          <cell r="A761">
            <v>0</v>
          </cell>
          <cell r="B761">
            <v>0</v>
          </cell>
          <cell r="C761">
            <v>0</v>
          </cell>
        </row>
        <row r="762">
          <cell r="A762">
            <v>0</v>
          </cell>
          <cell r="B762">
            <v>0</v>
          </cell>
          <cell r="C762">
            <v>0</v>
          </cell>
        </row>
        <row r="763">
          <cell r="A763">
            <v>0</v>
          </cell>
          <cell r="B763">
            <v>0</v>
          </cell>
          <cell r="C763">
            <v>0</v>
          </cell>
        </row>
        <row r="764">
          <cell r="A764">
            <v>0</v>
          </cell>
          <cell r="B764">
            <v>0</v>
          </cell>
          <cell r="C764">
            <v>0</v>
          </cell>
        </row>
        <row r="765">
          <cell r="A765">
            <v>0</v>
          </cell>
          <cell r="B765">
            <v>0</v>
          </cell>
          <cell r="C765">
            <v>0</v>
          </cell>
        </row>
        <row r="766">
          <cell r="A766">
            <v>0</v>
          </cell>
          <cell r="B766">
            <v>0</v>
          </cell>
          <cell r="C766">
            <v>0</v>
          </cell>
        </row>
        <row r="767">
          <cell r="A767">
            <v>0</v>
          </cell>
          <cell r="B767">
            <v>0</v>
          </cell>
          <cell r="C767">
            <v>0</v>
          </cell>
        </row>
        <row r="768">
          <cell r="A768">
            <v>0</v>
          </cell>
          <cell r="B768">
            <v>0</v>
          </cell>
          <cell r="C768">
            <v>0</v>
          </cell>
        </row>
        <row r="769">
          <cell r="A769">
            <v>0</v>
          </cell>
          <cell r="B769">
            <v>0</v>
          </cell>
          <cell r="C769">
            <v>0</v>
          </cell>
        </row>
        <row r="770">
          <cell r="A770">
            <v>0</v>
          </cell>
          <cell r="B770">
            <v>0</v>
          </cell>
          <cell r="C770">
            <v>0</v>
          </cell>
        </row>
        <row r="771">
          <cell r="A771">
            <v>0</v>
          </cell>
          <cell r="B771">
            <v>0</v>
          </cell>
          <cell r="C771">
            <v>0</v>
          </cell>
        </row>
        <row r="772">
          <cell r="A772">
            <v>0</v>
          </cell>
          <cell r="B772">
            <v>0</v>
          </cell>
          <cell r="C772">
            <v>0</v>
          </cell>
        </row>
        <row r="773">
          <cell r="A773">
            <v>0</v>
          </cell>
          <cell r="B773">
            <v>0</v>
          </cell>
          <cell r="C773">
            <v>0</v>
          </cell>
        </row>
        <row r="774">
          <cell r="A774">
            <v>0</v>
          </cell>
          <cell r="B774">
            <v>0</v>
          </cell>
          <cell r="C774">
            <v>0</v>
          </cell>
        </row>
        <row r="775">
          <cell r="A775">
            <v>0</v>
          </cell>
          <cell r="B775">
            <v>0</v>
          </cell>
          <cell r="C775">
            <v>0</v>
          </cell>
        </row>
        <row r="776">
          <cell r="A776">
            <v>0</v>
          </cell>
          <cell r="B776">
            <v>0</v>
          </cell>
          <cell r="C776">
            <v>0</v>
          </cell>
        </row>
        <row r="777">
          <cell r="A777">
            <v>0</v>
          </cell>
          <cell r="B777">
            <v>0</v>
          </cell>
          <cell r="C777">
            <v>0</v>
          </cell>
        </row>
        <row r="778">
          <cell r="A778">
            <v>0</v>
          </cell>
          <cell r="B778">
            <v>0</v>
          </cell>
          <cell r="C778">
            <v>0</v>
          </cell>
        </row>
        <row r="779">
          <cell r="A779">
            <v>0</v>
          </cell>
          <cell r="B779">
            <v>0</v>
          </cell>
          <cell r="C779">
            <v>0</v>
          </cell>
        </row>
        <row r="780">
          <cell r="A780">
            <v>0</v>
          </cell>
          <cell r="B780">
            <v>0</v>
          </cell>
          <cell r="C780">
            <v>0</v>
          </cell>
        </row>
        <row r="781">
          <cell r="A781">
            <v>0</v>
          </cell>
          <cell r="B781">
            <v>0</v>
          </cell>
          <cell r="C781">
            <v>0</v>
          </cell>
        </row>
        <row r="782">
          <cell r="A782">
            <v>0</v>
          </cell>
          <cell r="B782">
            <v>0</v>
          </cell>
          <cell r="C782">
            <v>0</v>
          </cell>
        </row>
        <row r="783">
          <cell r="A783">
            <v>0</v>
          </cell>
          <cell r="B783">
            <v>0</v>
          </cell>
          <cell r="C783">
            <v>0</v>
          </cell>
        </row>
        <row r="784">
          <cell r="A784">
            <v>0</v>
          </cell>
          <cell r="B784">
            <v>0</v>
          </cell>
          <cell r="C784">
            <v>0</v>
          </cell>
        </row>
        <row r="785">
          <cell r="A785">
            <v>0</v>
          </cell>
          <cell r="B785">
            <v>0</v>
          </cell>
          <cell r="C785">
            <v>0</v>
          </cell>
        </row>
        <row r="786">
          <cell r="A786">
            <v>0</v>
          </cell>
          <cell r="B786">
            <v>0</v>
          </cell>
          <cell r="C786">
            <v>0</v>
          </cell>
        </row>
        <row r="787">
          <cell r="A787">
            <v>0</v>
          </cell>
          <cell r="B787">
            <v>0</v>
          </cell>
          <cell r="C787">
            <v>0</v>
          </cell>
        </row>
        <row r="788">
          <cell r="A788">
            <v>0</v>
          </cell>
          <cell r="B788">
            <v>0</v>
          </cell>
          <cell r="C788">
            <v>0</v>
          </cell>
        </row>
        <row r="789">
          <cell r="A789">
            <v>0</v>
          </cell>
          <cell r="B789">
            <v>0</v>
          </cell>
          <cell r="C789">
            <v>0</v>
          </cell>
        </row>
        <row r="790">
          <cell r="A790">
            <v>0</v>
          </cell>
          <cell r="B790">
            <v>0</v>
          </cell>
          <cell r="C790">
            <v>0</v>
          </cell>
        </row>
        <row r="791">
          <cell r="A791">
            <v>0</v>
          </cell>
          <cell r="B791">
            <v>0</v>
          </cell>
          <cell r="C791">
            <v>0</v>
          </cell>
        </row>
        <row r="792">
          <cell r="A792">
            <v>0</v>
          </cell>
          <cell r="B792">
            <v>0</v>
          </cell>
          <cell r="C792">
            <v>0</v>
          </cell>
        </row>
        <row r="793">
          <cell r="A793">
            <v>0</v>
          </cell>
          <cell r="B793">
            <v>0</v>
          </cell>
          <cell r="C793">
            <v>0</v>
          </cell>
        </row>
        <row r="794">
          <cell r="A794">
            <v>0</v>
          </cell>
          <cell r="B794">
            <v>0</v>
          </cell>
          <cell r="C794">
            <v>0</v>
          </cell>
        </row>
        <row r="795">
          <cell r="A795">
            <v>0</v>
          </cell>
          <cell r="B795">
            <v>0</v>
          </cell>
          <cell r="C795">
            <v>0</v>
          </cell>
        </row>
        <row r="796">
          <cell r="A796">
            <v>0</v>
          </cell>
          <cell r="B796">
            <v>0</v>
          </cell>
          <cell r="C796">
            <v>0</v>
          </cell>
        </row>
        <row r="797">
          <cell r="A797">
            <v>0</v>
          </cell>
          <cell r="B797">
            <v>0</v>
          </cell>
          <cell r="C797">
            <v>0</v>
          </cell>
        </row>
        <row r="798">
          <cell r="A798">
            <v>0</v>
          </cell>
          <cell r="B798">
            <v>0</v>
          </cell>
          <cell r="C798">
            <v>0</v>
          </cell>
        </row>
        <row r="799">
          <cell r="A799">
            <v>0</v>
          </cell>
          <cell r="B799">
            <v>0</v>
          </cell>
          <cell r="C799">
            <v>0</v>
          </cell>
        </row>
        <row r="800">
          <cell r="A800">
            <v>0</v>
          </cell>
          <cell r="B800">
            <v>0</v>
          </cell>
          <cell r="C800">
            <v>0</v>
          </cell>
        </row>
        <row r="801">
          <cell r="A801">
            <v>0</v>
          </cell>
          <cell r="B801">
            <v>0</v>
          </cell>
          <cell r="C801">
            <v>0</v>
          </cell>
        </row>
        <row r="802">
          <cell r="A802">
            <v>0</v>
          </cell>
          <cell r="B802">
            <v>0</v>
          </cell>
          <cell r="C802">
            <v>0</v>
          </cell>
        </row>
        <row r="803">
          <cell r="A803">
            <v>0</v>
          </cell>
          <cell r="B803">
            <v>0</v>
          </cell>
          <cell r="C803">
            <v>0</v>
          </cell>
        </row>
        <row r="804">
          <cell r="A804">
            <v>0</v>
          </cell>
          <cell r="B804">
            <v>0</v>
          </cell>
          <cell r="C804">
            <v>0</v>
          </cell>
        </row>
        <row r="805">
          <cell r="A805">
            <v>0</v>
          </cell>
          <cell r="B805">
            <v>0</v>
          </cell>
          <cell r="C805">
            <v>0</v>
          </cell>
        </row>
        <row r="806">
          <cell r="A806">
            <v>0</v>
          </cell>
          <cell r="B806">
            <v>0</v>
          </cell>
          <cell r="C806">
            <v>0</v>
          </cell>
        </row>
        <row r="807">
          <cell r="A807">
            <v>0</v>
          </cell>
          <cell r="B807">
            <v>0</v>
          </cell>
          <cell r="C807">
            <v>0</v>
          </cell>
        </row>
        <row r="808">
          <cell r="A808">
            <v>0</v>
          </cell>
          <cell r="B808">
            <v>0</v>
          </cell>
          <cell r="C808">
            <v>0</v>
          </cell>
        </row>
        <row r="809">
          <cell r="A809">
            <v>0</v>
          </cell>
          <cell r="B809">
            <v>0</v>
          </cell>
          <cell r="C809">
            <v>0</v>
          </cell>
        </row>
        <row r="810">
          <cell r="A810">
            <v>0</v>
          </cell>
          <cell r="B810">
            <v>0</v>
          </cell>
          <cell r="C810">
            <v>0</v>
          </cell>
        </row>
        <row r="811">
          <cell r="A811">
            <v>0</v>
          </cell>
          <cell r="B811">
            <v>0</v>
          </cell>
          <cell r="C811">
            <v>0</v>
          </cell>
        </row>
        <row r="812">
          <cell r="A812">
            <v>0</v>
          </cell>
          <cell r="B812">
            <v>0</v>
          </cell>
          <cell r="C812">
            <v>0</v>
          </cell>
        </row>
        <row r="813">
          <cell r="A813">
            <v>0</v>
          </cell>
          <cell r="B813">
            <v>0</v>
          </cell>
          <cell r="C813">
            <v>0</v>
          </cell>
        </row>
        <row r="814">
          <cell r="A814">
            <v>0</v>
          </cell>
          <cell r="B814">
            <v>0</v>
          </cell>
          <cell r="C814">
            <v>0</v>
          </cell>
        </row>
        <row r="815">
          <cell r="A815">
            <v>0</v>
          </cell>
          <cell r="B815">
            <v>0</v>
          </cell>
          <cell r="C815">
            <v>0</v>
          </cell>
        </row>
        <row r="816">
          <cell r="A816">
            <v>0</v>
          </cell>
          <cell r="B816">
            <v>0</v>
          </cell>
          <cell r="C816">
            <v>0</v>
          </cell>
        </row>
        <row r="817">
          <cell r="A817">
            <v>0</v>
          </cell>
          <cell r="B817">
            <v>0</v>
          </cell>
          <cell r="C817">
            <v>0</v>
          </cell>
        </row>
        <row r="818">
          <cell r="A818">
            <v>0</v>
          </cell>
          <cell r="B818">
            <v>0</v>
          </cell>
          <cell r="C818">
            <v>0</v>
          </cell>
        </row>
        <row r="819">
          <cell r="A819">
            <v>0</v>
          </cell>
          <cell r="B819">
            <v>0</v>
          </cell>
          <cell r="C819">
            <v>0</v>
          </cell>
        </row>
        <row r="820">
          <cell r="A820">
            <v>0</v>
          </cell>
          <cell r="B820">
            <v>0</v>
          </cell>
          <cell r="C820">
            <v>0</v>
          </cell>
        </row>
        <row r="821">
          <cell r="A821">
            <v>0</v>
          </cell>
          <cell r="B821">
            <v>0</v>
          </cell>
          <cell r="C821">
            <v>0</v>
          </cell>
        </row>
        <row r="822">
          <cell r="A822">
            <v>0</v>
          </cell>
          <cell r="B822">
            <v>0</v>
          </cell>
          <cell r="C822">
            <v>0</v>
          </cell>
        </row>
        <row r="823">
          <cell r="A823">
            <v>0</v>
          </cell>
          <cell r="B823">
            <v>0</v>
          </cell>
          <cell r="C823">
            <v>0</v>
          </cell>
        </row>
        <row r="824">
          <cell r="A824">
            <v>0</v>
          </cell>
          <cell r="B824">
            <v>0</v>
          </cell>
          <cell r="C824">
            <v>0</v>
          </cell>
        </row>
        <row r="825">
          <cell r="A825">
            <v>0</v>
          </cell>
          <cell r="B825">
            <v>0</v>
          </cell>
          <cell r="C825">
            <v>0</v>
          </cell>
        </row>
        <row r="826">
          <cell r="A826">
            <v>0</v>
          </cell>
          <cell r="B826">
            <v>0</v>
          </cell>
          <cell r="C826">
            <v>0</v>
          </cell>
        </row>
        <row r="827">
          <cell r="A827">
            <v>0</v>
          </cell>
          <cell r="B827">
            <v>0</v>
          </cell>
          <cell r="C827">
            <v>0</v>
          </cell>
        </row>
        <row r="828">
          <cell r="A828">
            <v>0</v>
          </cell>
          <cell r="B828">
            <v>0</v>
          </cell>
          <cell r="C828">
            <v>0</v>
          </cell>
        </row>
        <row r="829">
          <cell r="A829">
            <v>0</v>
          </cell>
          <cell r="B829">
            <v>0</v>
          </cell>
          <cell r="C829">
            <v>0</v>
          </cell>
        </row>
        <row r="830">
          <cell r="A830">
            <v>0</v>
          </cell>
          <cell r="B830">
            <v>0</v>
          </cell>
          <cell r="C830">
            <v>0</v>
          </cell>
        </row>
        <row r="831">
          <cell r="A831">
            <v>0</v>
          </cell>
          <cell r="B831">
            <v>0</v>
          </cell>
          <cell r="C831">
            <v>0</v>
          </cell>
        </row>
        <row r="832">
          <cell r="A832">
            <v>0</v>
          </cell>
          <cell r="B832">
            <v>0</v>
          </cell>
          <cell r="C832">
            <v>0</v>
          </cell>
        </row>
        <row r="833">
          <cell r="A833">
            <v>0</v>
          </cell>
          <cell r="B833">
            <v>0</v>
          </cell>
          <cell r="C833">
            <v>0</v>
          </cell>
        </row>
        <row r="834">
          <cell r="A834">
            <v>0</v>
          </cell>
          <cell r="B834">
            <v>0</v>
          </cell>
          <cell r="C834">
            <v>0</v>
          </cell>
        </row>
        <row r="835">
          <cell r="A835">
            <v>0</v>
          </cell>
          <cell r="B835">
            <v>0</v>
          </cell>
          <cell r="C835">
            <v>0</v>
          </cell>
        </row>
        <row r="836">
          <cell r="A836">
            <v>0</v>
          </cell>
          <cell r="B836">
            <v>0</v>
          </cell>
          <cell r="C836">
            <v>0</v>
          </cell>
        </row>
        <row r="837">
          <cell r="A837">
            <v>0</v>
          </cell>
          <cell r="B837">
            <v>0</v>
          </cell>
          <cell r="C837">
            <v>0</v>
          </cell>
        </row>
        <row r="838">
          <cell r="A838">
            <v>0</v>
          </cell>
          <cell r="B838">
            <v>0</v>
          </cell>
          <cell r="C838">
            <v>0</v>
          </cell>
        </row>
        <row r="839">
          <cell r="A839">
            <v>0</v>
          </cell>
          <cell r="B839">
            <v>0</v>
          </cell>
          <cell r="C839">
            <v>0</v>
          </cell>
        </row>
        <row r="840">
          <cell r="A840">
            <v>0</v>
          </cell>
          <cell r="B840">
            <v>0</v>
          </cell>
          <cell r="C840">
            <v>0</v>
          </cell>
        </row>
        <row r="841">
          <cell r="A841">
            <v>0</v>
          </cell>
          <cell r="B841">
            <v>0</v>
          </cell>
          <cell r="C841">
            <v>0</v>
          </cell>
        </row>
        <row r="842">
          <cell r="A842">
            <v>0</v>
          </cell>
          <cell r="B842">
            <v>0</v>
          </cell>
          <cell r="C842">
            <v>0</v>
          </cell>
        </row>
        <row r="843">
          <cell r="A843">
            <v>0</v>
          </cell>
          <cell r="B843">
            <v>0</v>
          </cell>
          <cell r="C843">
            <v>0</v>
          </cell>
        </row>
        <row r="844">
          <cell r="A844">
            <v>0</v>
          </cell>
          <cell r="B844">
            <v>0</v>
          </cell>
          <cell r="C844">
            <v>0</v>
          </cell>
        </row>
        <row r="845">
          <cell r="A845">
            <v>0</v>
          </cell>
          <cell r="B845">
            <v>0</v>
          </cell>
          <cell r="C845">
            <v>0</v>
          </cell>
        </row>
        <row r="846">
          <cell r="A846">
            <v>0</v>
          </cell>
          <cell r="B846">
            <v>0</v>
          </cell>
          <cell r="C846">
            <v>0</v>
          </cell>
        </row>
        <row r="847">
          <cell r="A847">
            <v>0</v>
          </cell>
          <cell r="B847">
            <v>0</v>
          </cell>
          <cell r="C847">
            <v>0</v>
          </cell>
        </row>
        <row r="848">
          <cell r="A848">
            <v>0</v>
          </cell>
          <cell r="B848">
            <v>0</v>
          </cell>
          <cell r="C848">
            <v>0</v>
          </cell>
        </row>
        <row r="849">
          <cell r="A849">
            <v>0</v>
          </cell>
          <cell r="B849">
            <v>0</v>
          </cell>
          <cell r="C849">
            <v>0</v>
          </cell>
        </row>
        <row r="850">
          <cell r="A850">
            <v>0</v>
          </cell>
          <cell r="B850">
            <v>0</v>
          </cell>
          <cell r="C850">
            <v>0</v>
          </cell>
        </row>
        <row r="851">
          <cell r="A851">
            <v>0</v>
          </cell>
          <cell r="B851">
            <v>0</v>
          </cell>
          <cell r="C851">
            <v>0</v>
          </cell>
        </row>
        <row r="852">
          <cell r="A852">
            <v>0</v>
          </cell>
          <cell r="B852">
            <v>0</v>
          </cell>
          <cell r="C852">
            <v>0</v>
          </cell>
        </row>
        <row r="853">
          <cell r="A853">
            <v>0</v>
          </cell>
          <cell r="B853">
            <v>0</v>
          </cell>
          <cell r="C853">
            <v>0</v>
          </cell>
        </row>
        <row r="854">
          <cell r="A854">
            <v>0</v>
          </cell>
          <cell r="B854">
            <v>0</v>
          </cell>
          <cell r="C854">
            <v>0</v>
          </cell>
        </row>
        <row r="855">
          <cell r="A855">
            <v>0</v>
          </cell>
          <cell r="B855">
            <v>0</v>
          </cell>
          <cell r="C855">
            <v>0</v>
          </cell>
        </row>
        <row r="856">
          <cell r="A856">
            <v>0</v>
          </cell>
          <cell r="B856">
            <v>0</v>
          </cell>
          <cell r="C856">
            <v>0</v>
          </cell>
        </row>
        <row r="857">
          <cell r="A857">
            <v>0</v>
          </cell>
          <cell r="B857">
            <v>0</v>
          </cell>
          <cell r="C857">
            <v>0</v>
          </cell>
        </row>
        <row r="858">
          <cell r="A858">
            <v>0</v>
          </cell>
          <cell r="B858">
            <v>0</v>
          </cell>
          <cell r="C858">
            <v>0</v>
          </cell>
        </row>
        <row r="859">
          <cell r="A859">
            <v>0</v>
          </cell>
          <cell r="B859">
            <v>0</v>
          </cell>
          <cell r="C859">
            <v>0</v>
          </cell>
        </row>
        <row r="860">
          <cell r="A860">
            <v>0</v>
          </cell>
          <cell r="B860">
            <v>0</v>
          </cell>
          <cell r="C860">
            <v>0</v>
          </cell>
        </row>
        <row r="861">
          <cell r="A861">
            <v>0</v>
          </cell>
          <cell r="B861">
            <v>0</v>
          </cell>
          <cell r="C861">
            <v>0</v>
          </cell>
        </row>
        <row r="862">
          <cell r="A862">
            <v>0</v>
          </cell>
          <cell r="B862">
            <v>0</v>
          </cell>
          <cell r="C862">
            <v>0</v>
          </cell>
        </row>
        <row r="863">
          <cell r="A863">
            <v>0</v>
          </cell>
          <cell r="B863">
            <v>0</v>
          </cell>
          <cell r="C863">
            <v>0</v>
          </cell>
        </row>
        <row r="864">
          <cell r="A864">
            <v>0</v>
          </cell>
          <cell r="B864">
            <v>0</v>
          </cell>
          <cell r="C864">
            <v>0</v>
          </cell>
        </row>
        <row r="865">
          <cell r="A865">
            <v>0</v>
          </cell>
          <cell r="B865">
            <v>0</v>
          </cell>
          <cell r="C865">
            <v>0</v>
          </cell>
        </row>
        <row r="866">
          <cell r="A866">
            <v>0</v>
          </cell>
          <cell r="B866">
            <v>0</v>
          </cell>
          <cell r="C866">
            <v>0</v>
          </cell>
        </row>
        <row r="867">
          <cell r="A867">
            <v>0</v>
          </cell>
          <cell r="B867">
            <v>0</v>
          </cell>
          <cell r="C867">
            <v>0</v>
          </cell>
        </row>
        <row r="868">
          <cell r="A868">
            <v>0</v>
          </cell>
          <cell r="B868">
            <v>0</v>
          </cell>
          <cell r="C868">
            <v>0</v>
          </cell>
        </row>
        <row r="869">
          <cell r="A869">
            <v>0</v>
          </cell>
          <cell r="B869">
            <v>0</v>
          </cell>
          <cell r="C869">
            <v>0</v>
          </cell>
        </row>
        <row r="870">
          <cell r="A870">
            <v>0</v>
          </cell>
          <cell r="B870">
            <v>0</v>
          </cell>
          <cell r="C870">
            <v>0</v>
          </cell>
        </row>
        <row r="871">
          <cell r="A871">
            <v>0</v>
          </cell>
          <cell r="B871">
            <v>0</v>
          </cell>
          <cell r="C871">
            <v>0</v>
          </cell>
        </row>
        <row r="872">
          <cell r="A872">
            <v>0</v>
          </cell>
          <cell r="B872">
            <v>0</v>
          </cell>
          <cell r="C872">
            <v>0</v>
          </cell>
        </row>
        <row r="873">
          <cell r="A873">
            <v>0</v>
          </cell>
          <cell r="B873">
            <v>0</v>
          </cell>
          <cell r="C873">
            <v>0</v>
          </cell>
        </row>
        <row r="874">
          <cell r="A874">
            <v>0</v>
          </cell>
          <cell r="B874">
            <v>0</v>
          </cell>
          <cell r="C874">
            <v>0</v>
          </cell>
        </row>
        <row r="875">
          <cell r="A875">
            <v>0</v>
          </cell>
          <cell r="B875">
            <v>0</v>
          </cell>
          <cell r="C875">
            <v>0</v>
          </cell>
        </row>
        <row r="876">
          <cell r="A876">
            <v>0</v>
          </cell>
          <cell r="B876">
            <v>0</v>
          </cell>
          <cell r="C876">
            <v>0</v>
          </cell>
        </row>
        <row r="877">
          <cell r="A877">
            <v>0</v>
          </cell>
          <cell r="B877">
            <v>0</v>
          </cell>
          <cell r="C877">
            <v>0</v>
          </cell>
        </row>
        <row r="878">
          <cell r="A878">
            <v>0</v>
          </cell>
          <cell r="B878">
            <v>0</v>
          </cell>
          <cell r="C878">
            <v>0</v>
          </cell>
        </row>
        <row r="879">
          <cell r="A879">
            <v>0</v>
          </cell>
          <cell r="B879">
            <v>0</v>
          </cell>
          <cell r="C879">
            <v>0</v>
          </cell>
        </row>
        <row r="880">
          <cell r="A880">
            <v>0</v>
          </cell>
          <cell r="B880">
            <v>0</v>
          </cell>
          <cell r="C880">
            <v>0</v>
          </cell>
        </row>
        <row r="881">
          <cell r="A881">
            <v>0</v>
          </cell>
          <cell r="B881">
            <v>0</v>
          </cell>
          <cell r="C881">
            <v>0</v>
          </cell>
        </row>
        <row r="882">
          <cell r="A882">
            <v>0</v>
          </cell>
          <cell r="B882">
            <v>0</v>
          </cell>
          <cell r="C882">
            <v>0</v>
          </cell>
        </row>
        <row r="883">
          <cell r="A883">
            <v>0</v>
          </cell>
          <cell r="B883">
            <v>0</v>
          </cell>
          <cell r="C883">
            <v>0</v>
          </cell>
        </row>
        <row r="884">
          <cell r="A884">
            <v>0</v>
          </cell>
          <cell r="B884">
            <v>0</v>
          </cell>
          <cell r="C884">
            <v>0</v>
          </cell>
        </row>
        <row r="885">
          <cell r="A885">
            <v>0</v>
          </cell>
          <cell r="B885">
            <v>0</v>
          </cell>
          <cell r="C885">
            <v>0</v>
          </cell>
        </row>
        <row r="886">
          <cell r="A886">
            <v>0</v>
          </cell>
          <cell r="B886">
            <v>0</v>
          </cell>
          <cell r="C886">
            <v>0</v>
          </cell>
        </row>
        <row r="887">
          <cell r="A887">
            <v>0</v>
          </cell>
          <cell r="B887">
            <v>0</v>
          </cell>
          <cell r="C887">
            <v>0</v>
          </cell>
        </row>
        <row r="888">
          <cell r="A888">
            <v>0</v>
          </cell>
          <cell r="B888">
            <v>0</v>
          </cell>
          <cell r="C888">
            <v>0</v>
          </cell>
        </row>
        <row r="889">
          <cell r="A889">
            <v>0</v>
          </cell>
          <cell r="B889">
            <v>0</v>
          </cell>
          <cell r="C889">
            <v>0</v>
          </cell>
        </row>
        <row r="890">
          <cell r="A890">
            <v>0</v>
          </cell>
          <cell r="B890">
            <v>0</v>
          </cell>
          <cell r="C890">
            <v>0</v>
          </cell>
        </row>
        <row r="891">
          <cell r="A891">
            <v>0</v>
          </cell>
          <cell r="B891">
            <v>0</v>
          </cell>
          <cell r="C891">
            <v>0</v>
          </cell>
        </row>
        <row r="892">
          <cell r="A892">
            <v>0</v>
          </cell>
          <cell r="B892">
            <v>0</v>
          </cell>
          <cell r="C892">
            <v>0</v>
          </cell>
        </row>
        <row r="893">
          <cell r="A893">
            <v>0</v>
          </cell>
          <cell r="B893">
            <v>0</v>
          </cell>
          <cell r="C893">
            <v>0</v>
          </cell>
        </row>
        <row r="894">
          <cell r="A894">
            <v>0</v>
          </cell>
          <cell r="B894">
            <v>0</v>
          </cell>
          <cell r="C894">
            <v>0</v>
          </cell>
        </row>
        <row r="895">
          <cell r="A895">
            <v>0</v>
          </cell>
          <cell r="B895">
            <v>0</v>
          </cell>
          <cell r="C895">
            <v>0</v>
          </cell>
        </row>
        <row r="896">
          <cell r="A896">
            <v>0</v>
          </cell>
          <cell r="B896">
            <v>0</v>
          </cell>
          <cell r="C896">
            <v>0</v>
          </cell>
        </row>
        <row r="897">
          <cell r="A897">
            <v>0</v>
          </cell>
          <cell r="B897">
            <v>0</v>
          </cell>
          <cell r="C897">
            <v>0</v>
          </cell>
        </row>
        <row r="898">
          <cell r="A898">
            <v>0</v>
          </cell>
          <cell r="B898">
            <v>0</v>
          </cell>
          <cell r="C898">
            <v>0</v>
          </cell>
        </row>
        <row r="899">
          <cell r="A899">
            <v>0</v>
          </cell>
          <cell r="B899">
            <v>0</v>
          </cell>
          <cell r="C899">
            <v>0</v>
          </cell>
        </row>
        <row r="900">
          <cell r="A900">
            <v>0</v>
          </cell>
          <cell r="B900">
            <v>0</v>
          </cell>
          <cell r="C900">
            <v>0</v>
          </cell>
        </row>
        <row r="901">
          <cell r="A901">
            <v>0</v>
          </cell>
          <cell r="B901">
            <v>0</v>
          </cell>
          <cell r="C901">
            <v>0</v>
          </cell>
        </row>
        <row r="902">
          <cell r="A902">
            <v>0</v>
          </cell>
          <cell r="B902">
            <v>0</v>
          </cell>
          <cell r="C902">
            <v>0</v>
          </cell>
        </row>
        <row r="903">
          <cell r="A903">
            <v>0</v>
          </cell>
          <cell r="B903">
            <v>0</v>
          </cell>
          <cell r="C903">
            <v>0</v>
          </cell>
        </row>
        <row r="904">
          <cell r="A904">
            <v>0</v>
          </cell>
          <cell r="B904">
            <v>0</v>
          </cell>
          <cell r="C904">
            <v>0</v>
          </cell>
        </row>
        <row r="905">
          <cell r="A905">
            <v>0</v>
          </cell>
          <cell r="B905">
            <v>0</v>
          </cell>
          <cell r="C905">
            <v>0</v>
          </cell>
        </row>
        <row r="906">
          <cell r="A906">
            <v>0</v>
          </cell>
          <cell r="B906">
            <v>0</v>
          </cell>
          <cell r="C906">
            <v>0</v>
          </cell>
        </row>
        <row r="907">
          <cell r="A907">
            <v>0</v>
          </cell>
          <cell r="B907">
            <v>0</v>
          </cell>
          <cell r="C907">
            <v>0</v>
          </cell>
        </row>
        <row r="908">
          <cell r="A908">
            <v>0</v>
          </cell>
          <cell r="B908">
            <v>0</v>
          </cell>
          <cell r="C908">
            <v>0</v>
          </cell>
        </row>
        <row r="909">
          <cell r="A909">
            <v>0</v>
          </cell>
          <cell r="B909">
            <v>0</v>
          </cell>
          <cell r="C909">
            <v>0</v>
          </cell>
        </row>
        <row r="910">
          <cell r="A910">
            <v>0</v>
          </cell>
          <cell r="B910">
            <v>0</v>
          </cell>
          <cell r="C910">
            <v>0</v>
          </cell>
        </row>
        <row r="911">
          <cell r="A911">
            <v>0</v>
          </cell>
          <cell r="B911">
            <v>0</v>
          </cell>
          <cell r="C911">
            <v>0</v>
          </cell>
        </row>
        <row r="912">
          <cell r="A912">
            <v>0</v>
          </cell>
          <cell r="B912">
            <v>0</v>
          </cell>
          <cell r="C912">
            <v>0</v>
          </cell>
        </row>
        <row r="913">
          <cell r="A913">
            <v>0</v>
          </cell>
          <cell r="B913">
            <v>0</v>
          </cell>
          <cell r="C913">
            <v>0</v>
          </cell>
        </row>
        <row r="914">
          <cell r="A914">
            <v>0</v>
          </cell>
          <cell r="B914">
            <v>0</v>
          </cell>
          <cell r="C914">
            <v>0</v>
          </cell>
        </row>
        <row r="915">
          <cell r="A915">
            <v>0</v>
          </cell>
          <cell r="B915">
            <v>0</v>
          </cell>
          <cell r="C915">
            <v>0</v>
          </cell>
        </row>
        <row r="916">
          <cell r="A916">
            <v>0</v>
          </cell>
          <cell r="B916">
            <v>0</v>
          </cell>
          <cell r="C916">
            <v>0</v>
          </cell>
        </row>
        <row r="917">
          <cell r="A917">
            <v>0</v>
          </cell>
          <cell r="B917">
            <v>0</v>
          </cell>
          <cell r="C917">
            <v>0</v>
          </cell>
        </row>
        <row r="918">
          <cell r="A918">
            <v>0</v>
          </cell>
          <cell r="B918">
            <v>0</v>
          </cell>
          <cell r="C918">
            <v>0</v>
          </cell>
        </row>
        <row r="919">
          <cell r="A919">
            <v>0</v>
          </cell>
          <cell r="B919">
            <v>0</v>
          </cell>
          <cell r="C919">
            <v>0</v>
          </cell>
        </row>
        <row r="920">
          <cell r="A920">
            <v>0</v>
          </cell>
          <cell r="B920">
            <v>0</v>
          </cell>
          <cell r="C920">
            <v>0</v>
          </cell>
        </row>
        <row r="921">
          <cell r="A921">
            <v>0</v>
          </cell>
          <cell r="B921">
            <v>0</v>
          </cell>
          <cell r="C921">
            <v>0</v>
          </cell>
        </row>
        <row r="922">
          <cell r="A922">
            <v>0</v>
          </cell>
          <cell r="B922">
            <v>0</v>
          </cell>
          <cell r="C922">
            <v>0</v>
          </cell>
        </row>
        <row r="923">
          <cell r="A923">
            <v>0</v>
          </cell>
          <cell r="B923">
            <v>0</v>
          </cell>
          <cell r="C923">
            <v>0</v>
          </cell>
        </row>
        <row r="924">
          <cell r="A924">
            <v>0</v>
          </cell>
          <cell r="B924">
            <v>0</v>
          </cell>
          <cell r="C924">
            <v>0</v>
          </cell>
        </row>
        <row r="925">
          <cell r="A925">
            <v>0</v>
          </cell>
          <cell r="B925">
            <v>0</v>
          </cell>
          <cell r="C925">
            <v>0</v>
          </cell>
        </row>
        <row r="926">
          <cell r="A926">
            <v>0</v>
          </cell>
          <cell r="B926">
            <v>0</v>
          </cell>
          <cell r="C926">
            <v>0</v>
          </cell>
        </row>
        <row r="927">
          <cell r="A927">
            <v>0</v>
          </cell>
          <cell r="B927">
            <v>0</v>
          </cell>
          <cell r="C927">
            <v>0</v>
          </cell>
        </row>
        <row r="928">
          <cell r="A928">
            <v>0</v>
          </cell>
          <cell r="B928">
            <v>0</v>
          </cell>
          <cell r="C928">
            <v>0</v>
          </cell>
        </row>
        <row r="929">
          <cell r="A929">
            <v>0</v>
          </cell>
          <cell r="B929">
            <v>0</v>
          </cell>
          <cell r="C929">
            <v>0</v>
          </cell>
        </row>
        <row r="930">
          <cell r="A930">
            <v>0</v>
          </cell>
          <cell r="B930">
            <v>0</v>
          </cell>
          <cell r="C930">
            <v>0</v>
          </cell>
        </row>
        <row r="931">
          <cell r="A931">
            <v>0</v>
          </cell>
          <cell r="B931">
            <v>0</v>
          </cell>
          <cell r="C931">
            <v>0</v>
          </cell>
        </row>
        <row r="932">
          <cell r="A932">
            <v>0</v>
          </cell>
          <cell r="B932">
            <v>0</v>
          </cell>
          <cell r="C932">
            <v>0</v>
          </cell>
        </row>
        <row r="933">
          <cell r="A933">
            <v>0</v>
          </cell>
          <cell r="B933">
            <v>0</v>
          </cell>
          <cell r="C933">
            <v>0</v>
          </cell>
        </row>
        <row r="934">
          <cell r="A934">
            <v>0</v>
          </cell>
          <cell r="B934">
            <v>0</v>
          </cell>
          <cell r="C934">
            <v>0</v>
          </cell>
        </row>
        <row r="935">
          <cell r="A935">
            <v>0</v>
          </cell>
          <cell r="B935">
            <v>0</v>
          </cell>
          <cell r="C935">
            <v>0</v>
          </cell>
        </row>
        <row r="936">
          <cell r="A936">
            <v>0</v>
          </cell>
          <cell r="B936">
            <v>0</v>
          </cell>
          <cell r="C936">
            <v>0</v>
          </cell>
        </row>
        <row r="937">
          <cell r="A937">
            <v>0</v>
          </cell>
          <cell r="B937">
            <v>0</v>
          </cell>
          <cell r="C937">
            <v>0</v>
          </cell>
        </row>
        <row r="938">
          <cell r="A938">
            <v>0</v>
          </cell>
          <cell r="B938">
            <v>0</v>
          </cell>
          <cell r="C938">
            <v>0</v>
          </cell>
        </row>
        <row r="939">
          <cell r="A939">
            <v>0</v>
          </cell>
          <cell r="B939">
            <v>0</v>
          </cell>
          <cell r="C939">
            <v>0</v>
          </cell>
        </row>
        <row r="940">
          <cell r="A940">
            <v>0</v>
          </cell>
          <cell r="B940">
            <v>0</v>
          </cell>
          <cell r="C940">
            <v>0</v>
          </cell>
        </row>
        <row r="941">
          <cell r="A941">
            <v>0</v>
          </cell>
          <cell r="B941">
            <v>0</v>
          </cell>
          <cell r="C941">
            <v>0</v>
          </cell>
        </row>
        <row r="942">
          <cell r="A942">
            <v>0</v>
          </cell>
          <cell r="B942">
            <v>0</v>
          </cell>
          <cell r="C942">
            <v>0</v>
          </cell>
        </row>
        <row r="943">
          <cell r="A943">
            <v>0</v>
          </cell>
          <cell r="B943">
            <v>0</v>
          </cell>
          <cell r="C943">
            <v>0</v>
          </cell>
        </row>
        <row r="944">
          <cell r="A944">
            <v>0</v>
          </cell>
          <cell r="B944">
            <v>0</v>
          </cell>
          <cell r="C944">
            <v>0</v>
          </cell>
        </row>
        <row r="945">
          <cell r="A945">
            <v>0</v>
          </cell>
          <cell r="B945">
            <v>0</v>
          </cell>
          <cell r="C945">
            <v>0</v>
          </cell>
        </row>
        <row r="946">
          <cell r="A946">
            <v>0</v>
          </cell>
          <cell r="B946">
            <v>0</v>
          </cell>
          <cell r="C946">
            <v>0</v>
          </cell>
        </row>
        <row r="947">
          <cell r="A947">
            <v>0</v>
          </cell>
          <cell r="B947">
            <v>0</v>
          </cell>
          <cell r="C947">
            <v>0</v>
          </cell>
        </row>
        <row r="948">
          <cell r="A948">
            <v>0</v>
          </cell>
          <cell r="B948">
            <v>0</v>
          </cell>
          <cell r="C948">
            <v>0</v>
          </cell>
        </row>
        <row r="949">
          <cell r="A949">
            <v>0</v>
          </cell>
          <cell r="B949">
            <v>0</v>
          </cell>
          <cell r="C949">
            <v>0</v>
          </cell>
        </row>
        <row r="950">
          <cell r="A950">
            <v>0</v>
          </cell>
          <cell r="B950">
            <v>0</v>
          </cell>
          <cell r="C950">
            <v>0</v>
          </cell>
        </row>
        <row r="951">
          <cell r="A951">
            <v>0</v>
          </cell>
          <cell r="B951">
            <v>0</v>
          </cell>
          <cell r="C951">
            <v>0</v>
          </cell>
        </row>
        <row r="952">
          <cell r="A952">
            <v>0</v>
          </cell>
          <cell r="B952">
            <v>0</v>
          </cell>
          <cell r="C952">
            <v>0</v>
          </cell>
        </row>
        <row r="953">
          <cell r="A953">
            <v>0</v>
          </cell>
          <cell r="B953">
            <v>0</v>
          </cell>
          <cell r="C953">
            <v>0</v>
          </cell>
        </row>
        <row r="954">
          <cell r="A954">
            <v>0</v>
          </cell>
          <cell r="B954">
            <v>0</v>
          </cell>
          <cell r="C954">
            <v>0</v>
          </cell>
        </row>
        <row r="955">
          <cell r="A955">
            <v>0</v>
          </cell>
          <cell r="B955">
            <v>0</v>
          </cell>
          <cell r="C955">
            <v>0</v>
          </cell>
        </row>
        <row r="956">
          <cell r="A956">
            <v>0</v>
          </cell>
          <cell r="B956">
            <v>0</v>
          </cell>
          <cell r="C956">
            <v>0</v>
          </cell>
        </row>
        <row r="957">
          <cell r="A957">
            <v>0</v>
          </cell>
          <cell r="B957">
            <v>0</v>
          </cell>
          <cell r="C957">
            <v>0</v>
          </cell>
        </row>
        <row r="958">
          <cell r="A958">
            <v>0</v>
          </cell>
          <cell r="B958">
            <v>0</v>
          </cell>
          <cell r="C958">
            <v>0</v>
          </cell>
        </row>
        <row r="959">
          <cell r="A959">
            <v>0</v>
          </cell>
          <cell r="B959">
            <v>0</v>
          </cell>
          <cell r="C959">
            <v>0</v>
          </cell>
        </row>
        <row r="960">
          <cell r="A960">
            <v>0</v>
          </cell>
          <cell r="B960">
            <v>0</v>
          </cell>
          <cell r="C960">
            <v>0</v>
          </cell>
        </row>
        <row r="961">
          <cell r="A961">
            <v>0</v>
          </cell>
          <cell r="B961">
            <v>0</v>
          </cell>
          <cell r="C961">
            <v>0</v>
          </cell>
        </row>
        <row r="962">
          <cell r="A962">
            <v>0</v>
          </cell>
          <cell r="B962">
            <v>0</v>
          </cell>
          <cell r="C962">
            <v>0</v>
          </cell>
        </row>
        <row r="963">
          <cell r="A963">
            <v>0</v>
          </cell>
          <cell r="B963">
            <v>0</v>
          </cell>
          <cell r="C963">
            <v>0</v>
          </cell>
        </row>
        <row r="964">
          <cell r="A964">
            <v>0</v>
          </cell>
          <cell r="B964">
            <v>0</v>
          </cell>
          <cell r="C964">
            <v>0</v>
          </cell>
        </row>
        <row r="965">
          <cell r="A965">
            <v>0</v>
          </cell>
          <cell r="B965">
            <v>0</v>
          </cell>
          <cell r="C965">
            <v>0</v>
          </cell>
        </row>
        <row r="966">
          <cell r="A966">
            <v>0</v>
          </cell>
          <cell r="B966">
            <v>0</v>
          </cell>
          <cell r="C966">
            <v>0</v>
          </cell>
        </row>
        <row r="967">
          <cell r="A967">
            <v>0</v>
          </cell>
          <cell r="B967">
            <v>0</v>
          </cell>
          <cell r="C967">
            <v>0</v>
          </cell>
        </row>
        <row r="968">
          <cell r="A968">
            <v>0</v>
          </cell>
          <cell r="B968">
            <v>0</v>
          </cell>
          <cell r="C968">
            <v>0</v>
          </cell>
        </row>
        <row r="969">
          <cell r="A969">
            <v>0</v>
          </cell>
          <cell r="B969">
            <v>0</v>
          </cell>
          <cell r="C969">
            <v>0</v>
          </cell>
        </row>
        <row r="970">
          <cell r="A970">
            <v>0</v>
          </cell>
          <cell r="B970">
            <v>0</v>
          </cell>
          <cell r="C970">
            <v>0</v>
          </cell>
        </row>
        <row r="971">
          <cell r="A971">
            <v>0</v>
          </cell>
          <cell r="B971">
            <v>0</v>
          </cell>
          <cell r="C971">
            <v>0</v>
          </cell>
        </row>
        <row r="972">
          <cell r="A972">
            <v>0</v>
          </cell>
          <cell r="B972">
            <v>0</v>
          </cell>
          <cell r="C972">
            <v>0</v>
          </cell>
        </row>
        <row r="973">
          <cell r="A973">
            <v>0</v>
          </cell>
          <cell r="B973">
            <v>0</v>
          </cell>
          <cell r="C973">
            <v>0</v>
          </cell>
        </row>
        <row r="974">
          <cell r="A974">
            <v>0</v>
          </cell>
          <cell r="B974">
            <v>0</v>
          </cell>
          <cell r="C974">
            <v>0</v>
          </cell>
        </row>
        <row r="975">
          <cell r="A975">
            <v>0</v>
          </cell>
          <cell r="B975">
            <v>0</v>
          </cell>
          <cell r="C975">
            <v>0</v>
          </cell>
        </row>
        <row r="976">
          <cell r="A976">
            <v>0</v>
          </cell>
          <cell r="B976">
            <v>0</v>
          </cell>
          <cell r="C976">
            <v>0</v>
          </cell>
        </row>
        <row r="977">
          <cell r="A977">
            <v>0</v>
          </cell>
          <cell r="B977">
            <v>0</v>
          </cell>
          <cell r="C977">
            <v>0</v>
          </cell>
        </row>
        <row r="978">
          <cell r="A978">
            <v>0</v>
          </cell>
          <cell r="B978">
            <v>0</v>
          </cell>
          <cell r="C978">
            <v>0</v>
          </cell>
        </row>
        <row r="979">
          <cell r="A979">
            <v>0</v>
          </cell>
          <cell r="B979">
            <v>0</v>
          </cell>
          <cell r="C979">
            <v>0</v>
          </cell>
        </row>
        <row r="980">
          <cell r="A980">
            <v>0</v>
          </cell>
          <cell r="B980">
            <v>0</v>
          </cell>
          <cell r="C980">
            <v>0</v>
          </cell>
        </row>
        <row r="981">
          <cell r="A981">
            <v>0</v>
          </cell>
          <cell r="B981">
            <v>0</v>
          </cell>
          <cell r="C981">
            <v>0</v>
          </cell>
        </row>
        <row r="982">
          <cell r="A982">
            <v>0</v>
          </cell>
          <cell r="B982">
            <v>0</v>
          </cell>
          <cell r="C982">
            <v>0</v>
          </cell>
        </row>
        <row r="983">
          <cell r="A983">
            <v>0</v>
          </cell>
          <cell r="B983">
            <v>0</v>
          </cell>
          <cell r="C983">
            <v>0</v>
          </cell>
        </row>
        <row r="984">
          <cell r="A984">
            <v>0</v>
          </cell>
          <cell r="B984">
            <v>0</v>
          </cell>
          <cell r="C984">
            <v>0</v>
          </cell>
        </row>
        <row r="985">
          <cell r="A985">
            <v>0</v>
          </cell>
          <cell r="B985">
            <v>0</v>
          </cell>
          <cell r="C985">
            <v>0</v>
          </cell>
        </row>
        <row r="986">
          <cell r="A986">
            <v>0</v>
          </cell>
          <cell r="B986">
            <v>0</v>
          </cell>
          <cell r="C986">
            <v>0</v>
          </cell>
        </row>
        <row r="987">
          <cell r="A987">
            <v>0</v>
          </cell>
          <cell r="B987">
            <v>0</v>
          </cell>
          <cell r="C987">
            <v>0</v>
          </cell>
        </row>
        <row r="988">
          <cell r="A988">
            <v>0</v>
          </cell>
          <cell r="B988">
            <v>0</v>
          </cell>
          <cell r="C988">
            <v>0</v>
          </cell>
        </row>
        <row r="989">
          <cell r="A989">
            <v>0</v>
          </cell>
          <cell r="B989">
            <v>0</v>
          </cell>
          <cell r="C989">
            <v>0</v>
          </cell>
        </row>
        <row r="990">
          <cell r="A990">
            <v>0</v>
          </cell>
          <cell r="B990">
            <v>0</v>
          </cell>
          <cell r="C990">
            <v>0</v>
          </cell>
        </row>
        <row r="991">
          <cell r="A991">
            <v>0</v>
          </cell>
          <cell r="B991">
            <v>0</v>
          </cell>
          <cell r="C991">
            <v>0</v>
          </cell>
        </row>
        <row r="992">
          <cell r="A992">
            <v>0</v>
          </cell>
          <cell r="B992">
            <v>0</v>
          </cell>
          <cell r="C992">
            <v>0</v>
          </cell>
        </row>
        <row r="993">
          <cell r="A993">
            <v>0</v>
          </cell>
          <cell r="B993">
            <v>0</v>
          </cell>
          <cell r="C993">
            <v>0</v>
          </cell>
        </row>
        <row r="994">
          <cell r="A994">
            <v>0</v>
          </cell>
          <cell r="B994">
            <v>0</v>
          </cell>
          <cell r="C994">
            <v>0</v>
          </cell>
        </row>
        <row r="995">
          <cell r="A995">
            <v>0</v>
          </cell>
          <cell r="B995">
            <v>0</v>
          </cell>
          <cell r="C995">
            <v>0</v>
          </cell>
        </row>
        <row r="996">
          <cell r="A996">
            <v>0</v>
          </cell>
          <cell r="B996">
            <v>0</v>
          </cell>
          <cell r="C996">
            <v>0</v>
          </cell>
        </row>
        <row r="997">
          <cell r="A997">
            <v>0</v>
          </cell>
          <cell r="B997">
            <v>0</v>
          </cell>
          <cell r="C997">
            <v>0</v>
          </cell>
        </row>
        <row r="998">
          <cell r="A998">
            <v>0</v>
          </cell>
          <cell r="B998">
            <v>0</v>
          </cell>
          <cell r="C998">
            <v>0</v>
          </cell>
        </row>
        <row r="999">
          <cell r="A999">
            <v>0</v>
          </cell>
          <cell r="B999">
            <v>0</v>
          </cell>
          <cell r="C999">
            <v>0</v>
          </cell>
        </row>
        <row r="1000">
          <cell r="A1000">
            <v>0</v>
          </cell>
          <cell r="B1000">
            <v>0</v>
          </cell>
          <cell r="C1000">
            <v>0</v>
          </cell>
        </row>
        <row r="1001">
          <cell r="A1001">
            <v>0</v>
          </cell>
          <cell r="B1001">
            <v>0</v>
          </cell>
          <cell r="C1001">
            <v>0</v>
          </cell>
        </row>
        <row r="1002">
          <cell r="A1002">
            <v>0</v>
          </cell>
          <cell r="B1002">
            <v>0</v>
          </cell>
          <cell r="C1002">
            <v>0</v>
          </cell>
        </row>
        <row r="1003">
          <cell r="A1003">
            <v>0</v>
          </cell>
          <cell r="B1003">
            <v>0</v>
          </cell>
          <cell r="C1003">
            <v>0</v>
          </cell>
        </row>
        <row r="1004">
          <cell r="A1004">
            <v>0</v>
          </cell>
          <cell r="B1004">
            <v>0</v>
          </cell>
          <cell r="C1004">
            <v>0</v>
          </cell>
        </row>
        <row r="1005">
          <cell r="A1005">
            <v>0</v>
          </cell>
          <cell r="B1005">
            <v>0</v>
          </cell>
          <cell r="C1005">
            <v>0</v>
          </cell>
        </row>
        <row r="1006">
          <cell r="A1006">
            <v>0</v>
          </cell>
          <cell r="B1006">
            <v>0</v>
          </cell>
          <cell r="C1006">
            <v>0</v>
          </cell>
        </row>
        <row r="1007">
          <cell r="A1007">
            <v>0</v>
          </cell>
          <cell r="B1007">
            <v>0</v>
          </cell>
          <cell r="C1007">
            <v>0</v>
          </cell>
        </row>
        <row r="1008">
          <cell r="A1008">
            <v>0</v>
          </cell>
          <cell r="B1008">
            <v>0</v>
          </cell>
          <cell r="C1008">
            <v>0</v>
          </cell>
        </row>
        <row r="1009">
          <cell r="A1009">
            <v>0</v>
          </cell>
          <cell r="B1009">
            <v>0</v>
          </cell>
          <cell r="C1009">
            <v>0</v>
          </cell>
        </row>
        <row r="1010">
          <cell r="A1010">
            <v>0</v>
          </cell>
          <cell r="B1010">
            <v>0</v>
          </cell>
          <cell r="C1010">
            <v>0</v>
          </cell>
        </row>
        <row r="1011">
          <cell r="A1011">
            <v>0</v>
          </cell>
          <cell r="B1011">
            <v>0</v>
          </cell>
          <cell r="C1011">
            <v>0</v>
          </cell>
        </row>
        <row r="1012">
          <cell r="A1012">
            <v>0</v>
          </cell>
          <cell r="B1012">
            <v>0</v>
          </cell>
          <cell r="C1012">
            <v>0</v>
          </cell>
        </row>
        <row r="1013">
          <cell r="A1013">
            <v>0</v>
          </cell>
          <cell r="B1013">
            <v>0</v>
          </cell>
          <cell r="C1013">
            <v>0</v>
          </cell>
        </row>
        <row r="1014">
          <cell r="A1014">
            <v>0</v>
          </cell>
          <cell r="B1014">
            <v>0</v>
          </cell>
          <cell r="C1014">
            <v>0</v>
          </cell>
        </row>
        <row r="1015">
          <cell r="A1015">
            <v>0</v>
          </cell>
          <cell r="B1015">
            <v>0</v>
          </cell>
          <cell r="C1015">
            <v>0</v>
          </cell>
        </row>
        <row r="1016">
          <cell r="A1016">
            <v>0</v>
          </cell>
          <cell r="B1016">
            <v>0</v>
          </cell>
          <cell r="C1016">
            <v>0</v>
          </cell>
        </row>
        <row r="1017">
          <cell r="A1017">
            <v>0</v>
          </cell>
          <cell r="B1017">
            <v>0</v>
          </cell>
          <cell r="C1017">
            <v>0</v>
          </cell>
        </row>
        <row r="1018">
          <cell r="A1018">
            <v>0</v>
          </cell>
          <cell r="B1018">
            <v>0</v>
          </cell>
          <cell r="C1018">
            <v>0</v>
          </cell>
        </row>
        <row r="1019">
          <cell r="A1019">
            <v>0</v>
          </cell>
          <cell r="B1019">
            <v>0</v>
          </cell>
          <cell r="C1019">
            <v>0</v>
          </cell>
        </row>
        <row r="1020">
          <cell r="A1020">
            <v>0</v>
          </cell>
          <cell r="B1020">
            <v>0</v>
          </cell>
          <cell r="C1020">
            <v>0</v>
          </cell>
        </row>
        <row r="1021">
          <cell r="A1021">
            <v>0</v>
          </cell>
          <cell r="B1021">
            <v>0</v>
          </cell>
          <cell r="C1021">
            <v>0</v>
          </cell>
        </row>
        <row r="1022">
          <cell r="A1022">
            <v>0</v>
          </cell>
          <cell r="B1022">
            <v>0</v>
          </cell>
          <cell r="C1022">
            <v>0</v>
          </cell>
        </row>
        <row r="1023">
          <cell r="A1023">
            <v>0</v>
          </cell>
          <cell r="B1023">
            <v>0</v>
          </cell>
          <cell r="C1023">
            <v>0</v>
          </cell>
        </row>
        <row r="1024">
          <cell r="A1024">
            <v>0</v>
          </cell>
          <cell r="B1024">
            <v>0</v>
          </cell>
          <cell r="C1024">
            <v>0</v>
          </cell>
        </row>
        <row r="1025">
          <cell r="A1025">
            <v>0</v>
          </cell>
          <cell r="B1025">
            <v>0</v>
          </cell>
          <cell r="C1025">
            <v>0</v>
          </cell>
        </row>
        <row r="1026">
          <cell r="A1026">
            <v>0</v>
          </cell>
          <cell r="B1026">
            <v>0</v>
          </cell>
          <cell r="C1026">
            <v>0</v>
          </cell>
        </row>
        <row r="1027">
          <cell r="A1027">
            <v>0</v>
          </cell>
          <cell r="B1027">
            <v>0</v>
          </cell>
          <cell r="C1027">
            <v>0</v>
          </cell>
        </row>
        <row r="1028">
          <cell r="A1028">
            <v>0</v>
          </cell>
          <cell r="B1028">
            <v>0</v>
          </cell>
          <cell r="C1028">
            <v>0</v>
          </cell>
        </row>
        <row r="1029">
          <cell r="A1029">
            <v>0</v>
          </cell>
          <cell r="B1029">
            <v>0</v>
          </cell>
          <cell r="C1029">
            <v>0</v>
          </cell>
        </row>
        <row r="1030">
          <cell r="A1030">
            <v>0</v>
          </cell>
          <cell r="B1030">
            <v>0</v>
          </cell>
          <cell r="C1030">
            <v>0</v>
          </cell>
        </row>
        <row r="1031">
          <cell r="A1031">
            <v>0</v>
          </cell>
          <cell r="B1031">
            <v>0</v>
          </cell>
          <cell r="C1031">
            <v>0</v>
          </cell>
        </row>
        <row r="1032">
          <cell r="A1032">
            <v>0</v>
          </cell>
          <cell r="B1032">
            <v>0</v>
          </cell>
          <cell r="C1032">
            <v>0</v>
          </cell>
        </row>
        <row r="1033">
          <cell r="A1033">
            <v>0</v>
          </cell>
          <cell r="B1033">
            <v>0</v>
          </cell>
          <cell r="C1033">
            <v>0</v>
          </cell>
        </row>
        <row r="1034">
          <cell r="A1034">
            <v>0</v>
          </cell>
          <cell r="B1034">
            <v>0</v>
          </cell>
          <cell r="C1034">
            <v>0</v>
          </cell>
        </row>
        <row r="1035">
          <cell r="A1035">
            <v>0</v>
          </cell>
          <cell r="B1035">
            <v>0</v>
          </cell>
          <cell r="C1035">
            <v>0</v>
          </cell>
        </row>
        <row r="1036">
          <cell r="A1036">
            <v>0</v>
          </cell>
          <cell r="B1036">
            <v>0</v>
          </cell>
          <cell r="C1036">
            <v>0</v>
          </cell>
        </row>
        <row r="1037">
          <cell r="A1037">
            <v>0</v>
          </cell>
          <cell r="B1037">
            <v>0</v>
          </cell>
          <cell r="C1037">
            <v>0</v>
          </cell>
        </row>
        <row r="1038">
          <cell r="A1038">
            <v>0</v>
          </cell>
          <cell r="B1038">
            <v>0</v>
          </cell>
          <cell r="C1038">
            <v>0</v>
          </cell>
        </row>
        <row r="1039">
          <cell r="A1039">
            <v>0</v>
          </cell>
          <cell r="B1039">
            <v>0</v>
          </cell>
          <cell r="C1039">
            <v>0</v>
          </cell>
        </row>
        <row r="1040">
          <cell r="A1040">
            <v>0</v>
          </cell>
          <cell r="B1040">
            <v>0</v>
          </cell>
          <cell r="C1040">
            <v>0</v>
          </cell>
        </row>
        <row r="1041">
          <cell r="A1041">
            <v>0</v>
          </cell>
          <cell r="B1041">
            <v>0</v>
          </cell>
          <cell r="C1041">
            <v>0</v>
          </cell>
        </row>
        <row r="1042">
          <cell r="A1042">
            <v>0</v>
          </cell>
          <cell r="B1042">
            <v>0</v>
          </cell>
          <cell r="C1042">
            <v>0</v>
          </cell>
        </row>
        <row r="1043">
          <cell r="A1043">
            <v>0</v>
          </cell>
          <cell r="B1043">
            <v>0</v>
          </cell>
          <cell r="C1043">
            <v>0</v>
          </cell>
        </row>
        <row r="1044">
          <cell r="A1044">
            <v>0</v>
          </cell>
          <cell r="B1044">
            <v>0</v>
          </cell>
          <cell r="C1044">
            <v>0</v>
          </cell>
        </row>
        <row r="1045">
          <cell r="A1045">
            <v>0</v>
          </cell>
          <cell r="B1045">
            <v>0</v>
          </cell>
          <cell r="C1045">
            <v>0</v>
          </cell>
        </row>
        <row r="1046">
          <cell r="A1046">
            <v>0</v>
          </cell>
          <cell r="B1046">
            <v>0</v>
          </cell>
          <cell r="C1046">
            <v>0</v>
          </cell>
        </row>
        <row r="1047">
          <cell r="A1047">
            <v>0</v>
          </cell>
          <cell r="B1047">
            <v>0</v>
          </cell>
          <cell r="C1047">
            <v>0</v>
          </cell>
        </row>
        <row r="1048">
          <cell r="A1048">
            <v>0</v>
          </cell>
          <cell r="B1048">
            <v>0</v>
          </cell>
          <cell r="C1048">
            <v>0</v>
          </cell>
        </row>
        <row r="1049">
          <cell r="A1049">
            <v>0</v>
          </cell>
          <cell r="B1049">
            <v>0</v>
          </cell>
          <cell r="C1049">
            <v>0</v>
          </cell>
        </row>
        <row r="1050">
          <cell r="A1050">
            <v>0</v>
          </cell>
          <cell r="B1050">
            <v>0</v>
          </cell>
          <cell r="C1050">
            <v>0</v>
          </cell>
        </row>
        <row r="1051">
          <cell r="A1051">
            <v>0</v>
          </cell>
          <cell r="B1051">
            <v>0</v>
          </cell>
          <cell r="C1051">
            <v>0</v>
          </cell>
        </row>
        <row r="1052">
          <cell r="A1052">
            <v>0</v>
          </cell>
          <cell r="B1052">
            <v>0</v>
          </cell>
          <cell r="C1052">
            <v>0</v>
          </cell>
        </row>
        <row r="1053">
          <cell r="A1053">
            <v>0</v>
          </cell>
          <cell r="B1053">
            <v>0</v>
          </cell>
          <cell r="C1053">
            <v>0</v>
          </cell>
        </row>
        <row r="1054">
          <cell r="A1054">
            <v>0</v>
          </cell>
          <cell r="B1054">
            <v>0</v>
          </cell>
          <cell r="C1054">
            <v>0</v>
          </cell>
        </row>
        <row r="1055">
          <cell r="A1055">
            <v>0</v>
          </cell>
          <cell r="B1055">
            <v>0</v>
          </cell>
          <cell r="C1055">
            <v>0</v>
          </cell>
        </row>
        <row r="1056">
          <cell r="A1056">
            <v>0</v>
          </cell>
          <cell r="B1056">
            <v>0</v>
          </cell>
          <cell r="C1056">
            <v>0</v>
          </cell>
        </row>
        <row r="1057">
          <cell r="A1057">
            <v>0</v>
          </cell>
          <cell r="B1057">
            <v>0</v>
          </cell>
          <cell r="C1057">
            <v>0</v>
          </cell>
        </row>
        <row r="1058">
          <cell r="A1058">
            <v>0</v>
          </cell>
          <cell r="B1058">
            <v>0</v>
          </cell>
          <cell r="C1058">
            <v>0</v>
          </cell>
        </row>
        <row r="1059">
          <cell r="A1059">
            <v>0</v>
          </cell>
          <cell r="B1059">
            <v>0</v>
          </cell>
          <cell r="C1059">
            <v>0</v>
          </cell>
        </row>
        <row r="1060">
          <cell r="A1060">
            <v>0</v>
          </cell>
          <cell r="B1060">
            <v>0</v>
          </cell>
          <cell r="C1060">
            <v>0</v>
          </cell>
        </row>
        <row r="1061">
          <cell r="A1061">
            <v>0</v>
          </cell>
          <cell r="B1061">
            <v>0</v>
          </cell>
          <cell r="C1061">
            <v>0</v>
          </cell>
        </row>
        <row r="1062">
          <cell r="A1062">
            <v>0</v>
          </cell>
          <cell r="B1062">
            <v>0</v>
          </cell>
          <cell r="C1062">
            <v>0</v>
          </cell>
        </row>
        <row r="1063">
          <cell r="A1063">
            <v>0</v>
          </cell>
          <cell r="B1063">
            <v>0</v>
          </cell>
          <cell r="C1063">
            <v>0</v>
          </cell>
        </row>
        <row r="1064">
          <cell r="A1064">
            <v>0</v>
          </cell>
          <cell r="B1064">
            <v>0</v>
          </cell>
          <cell r="C1064">
            <v>0</v>
          </cell>
        </row>
        <row r="1065">
          <cell r="A1065">
            <v>0</v>
          </cell>
          <cell r="B1065">
            <v>0</v>
          </cell>
          <cell r="C1065">
            <v>0</v>
          </cell>
        </row>
        <row r="1066">
          <cell r="A1066">
            <v>0</v>
          </cell>
          <cell r="B1066">
            <v>0</v>
          </cell>
          <cell r="C1066">
            <v>0</v>
          </cell>
        </row>
        <row r="1067">
          <cell r="A1067">
            <v>0</v>
          </cell>
          <cell r="B1067">
            <v>0</v>
          </cell>
          <cell r="C1067">
            <v>0</v>
          </cell>
        </row>
        <row r="1068">
          <cell r="A1068">
            <v>0</v>
          </cell>
          <cell r="B1068">
            <v>0</v>
          </cell>
          <cell r="C1068">
            <v>0</v>
          </cell>
        </row>
        <row r="1069">
          <cell r="A1069">
            <v>0</v>
          </cell>
          <cell r="B1069">
            <v>0</v>
          </cell>
          <cell r="C1069">
            <v>0</v>
          </cell>
        </row>
        <row r="1070">
          <cell r="A1070">
            <v>0</v>
          </cell>
          <cell r="B1070">
            <v>0</v>
          </cell>
          <cell r="C1070">
            <v>0</v>
          </cell>
        </row>
        <row r="1071">
          <cell r="A1071">
            <v>0</v>
          </cell>
          <cell r="B1071">
            <v>0</v>
          </cell>
          <cell r="C1071">
            <v>0</v>
          </cell>
        </row>
        <row r="1072">
          <cell r="A1072">
            <v>0</v>
          </cell>
          <cell r="B1072">
            <v>0</v>
          </cell>
          <cell r="C1072">
            <v>0</v>
          </cell>
        </row>
        <row r="1073">
          <cell r="A1073">
            <v>0</v>
          </cell>
          <cell r="B1073">
            <v>0</v>
          </cell>
          <cell r="C1073">
            <v>0</v>
          </cell>
        </row>
        <row r="1074">
          <cell r="A1074">
            <v>0</v>
          </cell>
          <cell r="B1074">
            <v>0</v>
          </cell>
          <cell r="C1074">
            <v>0</v>
          </cell>
        </row>
        <row r="1075">
          <cell r="A1075">
            <v>0</v>
          </cell>
          <cell r="B1075">
            <v>0</v>
          </cell>
          <cell r="C1075">
            <v>0</v>
          </cell>
        </row>
        <row r="1076">
          <cell r="A1076">
            <v>0</v>
          </cell>
          <cell r="B1076">
            <v>0</v>
          </cell>
          <cell r="C1076">
            <v>0</v>
          </cell>
        </row>
        <row r="1077">
          <cell r="A1077">
            <v>0</v>
          </cell>
          <cell r="B1077">
            <v>0</v>
          </cell>
          <cell r="C1077">
            <v>0</v>
          </cell>
        </row>
        <row r="1078">
          <cell r="A1078">
            <v>0</v>
          </cell>
          <cell r="B1078">
            <v>0</v>
          </cell>
          <cell r="C1078">
            <v>0</v>
          </cell>
        </row>
        <row r="1079">
          <cell r="A1079">
            <v>0</v>
          </cell>
          <cell r="B1079">
            <v>0</v>
          </cell>
          <cell r="C1079">
            <v>0</v>
          </cell>
        </row>
        <row r="1080">
          <cell r="A1080">
            <v>0</v>
          </cell>
          <cell r="B1080">
            <v>0</v>
          </cell>
          <cell r="C1080">
            <v>0</v>
          </cell>
        </row>
        <row r="1081">
          <cell r="A1081">
            <v>0</v>
          </cell>
          <cell r="B1081">
            <v>0</v>
          </cell>
          <cell r="C1081">
            <v>0</v>
          </cell>
        </row>
        <row r="1082">
          <cell r="A1082">
            <v>0</v>
          </cell>
          <cell r="B1082">
            <v>0</v>
          </cell>
          <cell r="C1082">
            <v>0</v>
          </cell>
        </row>
        <row r="1083">
          <cell r="A1083">
            <v>0</v>
          </cell>
          <cell r="B1083">
            <v>0</v>
          </cell>
          <cell r="C1083">
            <v>0</v>
          </cell>
        </row>
        <row r="1084">
          <cell r="A1084">
            <v>0</v>
          </cell>
          <cell r="B1084">
            <v>0</v>
          </cell>
          <cell r="C1084">
            <v>0</v>
          </cell>
        </row>
        <row r="1085">
          <cell r="A1085">
            <v>0</v>
          </cell>
          <cell r="B1085">
            <v>0</v>
          </cell>
          <cell r="C1085">
            <v>0</v>
          </cell>
        </row>
        <row r="1086">
          <cell r="A1086">
            <v>0</v>
          </cell>
          <cell r="B1086">
            <v>0</v>
          </cell>
          <cell r="C1086">
            <v>0</v>
          </cell>
        </row>
        <row r="1087">
          <cell r="A1087">
            <v>0</v>
          </cell>
          <cell r="B1087">
            <v>0</v>
          </cell>
          <cell r="C1087">
            <v>0</v>
          </cell>
        </row>
        <row r="1088">
          <cell r="A1088">
            <v>0</v>
          </cell>
          <cell r="B1088">
            <v>0</v>
          </cell>
          <cell r="C1088">
            <v>0</v>
          </cell>
        </row>
        <row r="1089">
          <cell r="A1089">
            <v>0</v>
          </cell>
          <cell r="B1089">
            <v>0</v>
          </cell>
          <cell r="C1089">
            <v>0</v>
          </cell>
        </row>
        <row r="1090">
          <cell r="A1090">
            <v>0</v>
          </cell>
          <cell r="B1090">
            <v>0</v>
          </cell>
          <cell r="C1090">
            <v>0</v>
          </cell>
        </row>
        <row r="1091">
          <cell r="A1091">
            <v>0</v>
          </cell>
          <cell r="B1091">
            <v>0</v>
          </cell>
          <cell r="C1091">
            <v>0</v>
          </cell>
        </row>
        <row r="1092">
          <cell r="A1092">
            <v>0</v>
          </cell>
          <cell r="B1092">
            <v>0</v>
          </cell>
          <cell r="C1092">
            <v>0</v>
          </cell>
        </row>
        <row r="1093">
          <cell r="A1093">
            <v>0</v>
          </cell>
          <cell r="B1093">
            <v>0</v>
          </cell>
          <cell r="C1093">
            <v>0</v>
          </cell>
        </row>
        <row r="1094">
          <cell r="A1094">
            <v>0</v>
          </cell>
          <cell r="B1094">
            <v>0</v>
          </cell>
          <cell r="C1094">
            <v>0</v>
          </cell>
        </row>
        <row r="1095">
          <cell r="A1095">
            <v>0</v>
          </cell>
          <cell r="B1095">
            <v>0</v>
          </cell>
          <cell r="C1095">
            <v>0</v>
          </cell>
        </row>
        <row r="1096">
          <cell r="A1096">
            <v>0</v>
          </cell>
          <cell r="B1096">
            <v>0</v>
          </cell>
          <cell r="C1096">
            <v>0</v>
          </cell>
        </row>
        <row r="1097">
          <cell r="A1097">
            <v>0</v>
          </cell>
          <cell r="B1097">
            <v>0</v>
          </cell>
          <cell r="C1097">
            <v>0</v>
          </cell>
        </row>
        <row r="1098">
          <cell r="A1098">
            <v>0</v>
          </cell>
          <cell r="B1098">
            <v>0</v>
          </cell>
          <cell r="C1098">
            <v>0</v>
          </cell>
        </row>
        <row r="1099">
          <cell r="A1099">
            <v>0</v>
          </cell>
          <cell r="B1099">
            <v>0</v>
          </cell>
          <cell r="C1099">
            <v>0</v>
          </cell>
        </row>
        <row r="1100">
          <cell r="A1100">
            <v>0</v>
          </cell>
          <cell r="B1100">
            <v>0</v>
          </cell>
          <cell r="C1100">
            <v>0</v>
          </cell>
        </row>
        <row r="1101">
          <cell r="A1101">
            <v>0</v>
          </cell>
          <cell r="B1101">
            <v>0</v>
          </cell>
          <cell r="C1101">
            <v>0</v>
          </cell>
        </row>
        <row r="1102">
          <cell r="A1102">
            <v>0</v>
          </cell>
          <cell r="B1102">
            <v>0</v>
          </cell>
          <cell r="C1102">
            <v>0</v>
          </cell>
        </row>
        <row r="1103">
          <cell r="A1103">
            <v>0</v>
          </cell>
          <cell r="B1103">
            <v>0</v>
          </cell>
          <cell r="C1103">
            <v>0</v>
          </cell>
        </row>
        <row r="1104">
          <cell r="A1104">
            <v>0</v>
          </cell>
          <cell r="B1104">
            <v>0</v>
          </cell>
          <cell r="C1104">
            <v>0</v>
          </cell>
        </row>
        <row r="1105">
          <cell r="A1105">
            <v>0</v>
          </cell>
          <cell r="B1105">
            <v>0</v>
          </cell>
          <cell r="C1105">
            <v>0</v>
          </cell>
        </row>
        <row r="1106">
          <cell r="A1106">
            <v>0</v>
          </cell>
          <cell r="B1106">
            <v>0</v>
          </cell>
          <cell r="C1106">
            <v>0</v>
          </cell>
        </row>
        <row r="1107">
          <cell r="A1107">
            <v>0</v>
          </cell>
          <cell r="B1107">
            <v>0</v>
          </cell>
          <cell r="C1107">
            <v>0</v>
          </cell>
        </row>
        <row r="1108">
          <cell r="A1108">
            <v>0</v>
          </cell>
          <cell r="B1108">
            <v>0</v>
          </cell>
          <cell r="C1108">
            <v>0</v>
          </cell>
        </row>
        <row r="1109">
          <cell r="A1109">
            <v>0</v>
          </cell>
          <cell r="B1109">
            <v>0</v>
          </cell>
          <cell r="C1109">
            <v>0</v>
          </cell>
        </row>
        <row r="1110">
          <cell r="A1110">
            <v>0</v>
          </cell>
          <cell r="B1110">
            <v>0</v>
          </cell>
          <cell r="C1110">
            <v>0</v>
          </cell>
        </row>
        <row r="1111">
          <cell r="A1111">
            <v>0</v>
          </cell>
          <cell r="B1111">
            <v>0</v>
          </cell>
          <cell r="C1111">
            <v>0</v>
          </cell>
        </row>
        <row r="1112">
          <cell r="A1112">
            <v>0</v>
          </cell>
          <cell r="B1112">
            <v>0</v>
          </cell>
          <cell r="C1112">
            <v>0</v>
          </cell>
        </row>
        <row r="1113">
          <cell r="A1113">
            <v>0</v>
          </cell>
          <cell r="B1113">
            <v>0</v>
          </cell>
          <cell r="C1113">
            <v>0</v>
          </cell>
        </row>
        <row r="1114">
          <cell r="A1114">
            <v>0</v>
          </cell>
          <cell r="B1114">
            <v>0</v>
          </cell>
          <cell r="C1114">
            <v>0</v>
          </cell>
        </row>
        <row r="1115">
          <cell r="A1115">
            <v>0</v>
          </cell>
          <cell r="B1115">
            <v>0</v>
          </cell>
          <cell r="C1115">
            <v>0</v>
          </cell>
        </row>
        <row r="1116">
          <cell r="A1116">
            <v>0</v>
          </cell>
          <cell r="B1116">
            <v>0</v>
          </cell>
          <cell r="C1116">
            <v>0</v>
          </cell>
        </row>
        <row r="1117">
          <cell r="A1117">
            <v>0</v>
          </cell>
          <cell r="B1117">
            <v>0</v>
          </cell>
          <cell r="C1117">
            <v>0</v>
          </cell>
        </row>
        <row r="1118">
          <cell r="A1118">
            <v>0</v>
          </cell>
          <cell r="B1118">
            <v>0</v>
          </cell>
          <cell r="C1118">
            <v>0</v>
          </cell>
        </row>
        <row r="1119">
          <cell r="A1119">
            <v>0</v>
          </cell>
          <cell r="B1119">
            <v>0</v>
          </cell>
          <cell r="C1119">
            <v>0</v>
          </cell>
        </row>
        <row r="1120">
          <cell r="A1120">
            <v>0</v>
          </cell>
          <cell r="B1120">
            <v>0</v>
          </cell>
          <cell r="C1120">
            <v>0</v>
          </cell>
        </row>
        <row r="1121">
          <cell r="A1121">
            <v>0</v>
          </cell>
          <cell r="B1121">
            <v>0</v>
          </cell>
          <cell r="C1121">
            <v>0</v>
          </cell>
        </row>
        <row r="1122">
          <cell r="A1122">
            <v>0</v>
          </cell>
          <cell r="B1122">
            <v>0</v>
          </cell>
          <cell r="C1122">
            <v>0</v>
          </cell>
        </row>
        <row r="1123">
          <cell r="A1123">
            <v>0</v>
          </cell>
          <cell r="B1123">
            <v>0</v>
          </cell>
          <cell r="C1123">
            <v>0</v>
          </cell>
        </row>
        <row r="1124">
          <cell r="A1124">
            <v>0</v>
          </cell>
          <cell r="B1124">
            <v>0</v>
          </cell>
          <cell r="C1124">
            <v>0</v>
          </cell>
        </row>
        <row r="1125">
          <cell r="A1125">
            <v>0</v>
          </cell>
          <cell r="B1125">
            <v>0</v>
          </cell>
          <cell r="C1125">
            <v>0</v>
          </cell>
        </row>
        <row r="1126">
          <cell r="A1126">
            <v>0</v>
          </cell>
          <cell r="B1126">
            <v>0</v>
          </cell>
          <cell r="C1126">
            <v>0</v>
          </cell>
        </row>
        <row r="1127">
          <cell r="A1127">
            <v>0</v>
          </cell>
          <cell r="B1127">
            <v>0</v>
          </cell>
          <cell r="C1127">
            <v>0</v>
          </cell>
        </row>
        <row r="1128">
          <cell r="A1128">
            <v>0</v>
          </cell>
          <cell r="B1128">
            <v>0</v>
          </cell>
          <cell r="C1128">
            <v>0</v>
          </cell>
        </row>
        <row r="1129">
          <cell r="A1129">
            <v>0</v>
          </cell>
          <cell r="B1129">
            <v>0</v>
          </cell>
          <cell r="C1129">
            <v>0</v>
          </cell>
        </row>
        <row r="1130">
          <cell r="A1130">
            <v>0</v>
          </cell>
          <cell r="B1130">
            <v>0</v>
          </cell>
          <cell r="C1130">
            <v>0</v>
          </cell>
        </row>
        <row r="1131">
          <cell r="A1131">
            <v>0</v>
          </cell>
          <cell r="B1131">
            <v>0</v>
          </cell>
          <cell r="C1131">
            <v>0</v>
          </cell>
        </row>
        <row r="1132">
          <cell r="A1132">
            <v>0</v>
          </cell>
          <cell r="B1132">
            <v>0</v>
          </cell>
          <cell r="C1132">
            <v>0</v>
          </cell>
        </row>
        <row r="1133">
          <cell r="A1133">
            <v>0</v>
          </cell>
          <cell r="B1133">
            <v>0</v>
          </cell>
          <cell r="C1133">
            <v>0</v>
          </cell>
        </row>
        <row r="1134">
          <cell r="A1134">
            <v>0</v>
          </cell>
          <cell r="B1134">
            <v>0</v>
          </cell>
          <cell r="C1134">
            <v>0</v>
          </cell>
        </row>
        <row r="1135">
          <cell r="A1135">
            <v>0</v>
          </cell>
          <cell r="B1135">
            <v>0</v>
          </cell>
          <cell r="C1135">
            <v>0</v>
          </cell>
        </row>
        <row r="1136">
          <cell r="A1136">
            <v>0</v>
          </cell>
          <cell r="B1136">
            <v>0</v>
          </cell>
          <cell r="C1136">
            <v>0</v>
          </cell>
        </row>
        <row r="1137">
          <cell r="A1137">
            <v>0</v>
          </cell>
          <cell r="B1137">
            <v>0</v>
          </cell>
          <cell r="C1137">
            <v>0</v>
          </cell>
        </row>
        <row r="1138">
          <cell r="A1138">
            <v>0</v>
          </cell>
          <cell r="B1138">
            <v>0</v>
          </cell>
          <cell r="C1138">
            <v>0</v>
          </cell>
        </row>
        <row r="1139">
          <cell r="A1139">
            <v>0</v>
          </cell>
          <cell r="B1139">
            <v>0</v>
          </cell>
          <cell r="C1139">
            <v>0</v>
          </cell>
        </row>
        <row r="1140">
          <cell r="A1140">
            <v>0</v>
          </cell>
          <cell r="B1140">
            <v>0</v>
          </cell>
          <cell r="C1140">
            <v>0</v>
          </cell>
        </row>
        <row r="1141">
          <cell r="A1141">
            <v>0</v>
          </cell>
          <cell r="B1141">
            <v>0</v>
          </cell>
          <cell r="C1141">
            <v>0</v>
          </cell>
        </row>
        <row r="1142">
          <cell r="A1142">
            <v>0</v>
          </cell>
          <cell r="B1142">
            <v>0</v>
          </cell>
          <cell r="C1142">
            <v>0</v>
          </cell>
        </row>
        <row r="1143">
          <cell r="A1143">
            <v>0</v>
          </cell>
          <cell r="B1143">
            <v>0</v>
          </cell>
          <cell r="C1143">
            <v>0</v>
          </cell>
        </row>
        <row r="1144">
          <cell r="A1144">
            <v>0</v>
          </cell>
          <cell r="B1144">
            <v>0</v>
          </cell>
          <cell r="C1144">
            <v>0</v>
          </cell>
        </row>
        <row r="1145">
          <cell r="A1145">
            <v>0</v>
          </cell>
          <cell r="B1145">
            <v>0</v>
          </cell>
          <cell r="C1145">
            <v>0</v>
          </cell>
        </row>
        <row r="1146">
          <cell r="A1146">
            <v>0</v>
          </cell>
          <cell r="B1146">
            <v>0</v>
          </cell>
          <cell r="C1146">
            <v>0</v>
          </cell>
        </row>
        <row r="1147">
          <cell r="A1147">
            <v>0</v>
          </cell>
          <cell r="B1147">
            <v>0</v>
          </cell>
          <cell r="C1147">
            <v>0</v>
          </cell>
        </row>
        <row r="1148">
          <cell r="A1148">
            <v>0</v>
          </cell>
          <cell r="B1148">
            <v>0</v>
          </cell>
          <cell r="C1148">
            <v>0</v>
          </cell>
        </row>
        <row r="1149">
          <cell r="A1149">
            <v>0</v>
          </cell>
          <cell r="B1149">
            <v>0</v>
          </cell>
          <cell r="C1149">
            <v>0</v>
          </cell>
        </row>
        <row r="1150">
          <cell r="A1150">
            <v>0</v>
          </cell>
          <cell r="B1150">
            <v>0</v>
          </cell>
          <cell r="C1150">
            <v>0</v>
          </cell>
        </row>
        <row r="1151">
          <cell r="A1151">
            <v>0</v>
          </cell>
          <cell r="B1151">
            <v>0</v>
          </cell>
          <cell r="C1151">
            <v>0</v>
          </cell>
        </row>
        <row r="1152">
          <cell r="A1152">
            <v>0</v>
          </cell>
          <cell r="B1152">
            <v>0</v>
          </cell>
          <cell r="C1152">
            <v>0</v>
          </cell>
        </row>
        <row r="1153">
          <cell r="A1153">
            <v>0</v>
          </cell>
          <cell r="B1153">
            <v>0</v>
          </cell>
          <cell r="C1153">
            <v>0</v>
          </cell>
        </row>
        <row r="1154">
          <cell r="A1154">
            <v>0</v>
          </cell>
          <cell r="B1154">
            <v>0</v>
          </cell>
          <cell r="C1154">
            <v>0</v>
          </cell>
        </row>
        <row r="1155">
          <cell r="A1155">
            <v>0</v>
          </cell>
          <cell r="B1155">
            <v>0</v>
          </cell>
          <cell r="C1155">
            <v>0</v>
          </cell>
        </row>
        <row r="1156">
          <cell r="A1156">
            <v>0</v>
          </cell>
          <cell r="B1156">
            <v>0</v>
          </cell>
          <cell r="C1156">
            <v>0</v>
          </cell>
        </row>
        <row r="1157">
          <cell r="A1157">
            <v>0</v>
          </cell>
          <cell r="B1157">
            <v>0</v>
          </cell>
          <cell r="C1157">
            <v>0</v>
          </cell>
        </row>
        <row r="1158">
          <cell r="A1158">
            <v>0</v>
          </cell>
          <cell r="B1158">
            <v>0</v>
          </cell>
          <cell r="C1158">
            <v>0</v>
          </cell>
        </row>
        <row r="1159">
          <cell r="A1159">
            <v>0</v>
          </cell>
          <cell r="B1159">
            <v>0</v>
          </cell>
          <cell r="C1159">
            <v>0</v>
          </cell>
        </row>
        <row r="1160">
          <cell r="A1160">
            <v>0</v>
          </cell>
          <cell r="B1160">
            <v>0</v>
          </cell>
          <cell r="C1160">
            <v>0</v>
          </cell>
        </row>
        <row r="1161">
          <cell r="A1161">
            <v>0</v>
          </cell>
          <cell r="B1161">
            <v>0</v>
          </cell>
          <cell r="C1161">
            <v>0</v>
          </cell>
        </row>
        <row r="1162">
          <cell r="A1162">
            <v>0</v>
          </cell>
          <cell r="B1162">
            <v>0</v>
          </cell>
          <cell r="C1162">
            <v>0</v>
          </cell>
        </row>
        <row r="1163">
          <cell r="A1163">
            <v>0</v>
          </cell>
          <cell r="B1163">
            <v>0</v>
          </cell>
          <cell r="C1163">
            <v>0</v>
          </cell>
        </row>
        <row r="1164">
          <cell r="A1164">
            <v>0</v>
          </cell>
          <cell r="B1164">
            <v>0</v>
          </cell>
          <cell r="C1164">
            <v>0</v>
          </cell>
        </row>
        <row r="1165">
          <cell r="A1165">
            <v>0</v>
          </cell>
          <cell r="B1165">
            <v>0</v>
          </cell>
          <cell r="C1165">
            <v>0</v>
          </cell>
        </row>
        <row r="1166">
          <cell r="A1166">
            <v>0</v>
          </cell>
          <cell r="B1166">
            <v>0</v>
          </cell>
          <cell r="C1166">
            <v>0</v>
          </cell>
        </row>
        <row r="1167">
          <cell r="A1167">
            <v>0</v>
          </cell>
          <cell r="B1167">
            <v>0</v>
          </cell>
          <cell r="C1167">
            <v>0</v>
          </cell>
        </row>
        <row r="1168">
          <cell r="A1168">
            <v>0</v>
          </cell>
          <cell r="B1168">
            <v>0</v>
          </cell>
          <cell r="C1168">
            <v>0</v>
          </cell>
        </row>
        <row r="1169">
          <cell r="A1169">
            <v>0</v>
          </cell>
          <cell r="B1169">
            <v>0</v>
          </cell>
          <cell r="C1169">
            <v>0</v>
          </cell>
        </row>
        <row r="1170">
          <cell r="A1170">
            <v>0</v>
          </cell>
          <cell r="B1170">
            <v>0</v>
          </cell>
          <cell r="C1170">
            <v>0</v>
          </cell>
        </row>
        <row r="1171">
          <cell r="A1171">
            <v>0</v>
          </cell>
          <cell r="B1171">
            <v>0</v>
          </cell>
          <cell r="C1171">
            <v>0</v>
          </cell>
        </row>
        <row r="1172">
          <cell r="A1172">
            <v>0</v>
          </cell>
          <cell r="B1172">
            <v>0</v>
          </cell>
          <cell r="C1172">
            <v>0</v>
          </cell>
        </row>
        <row r="1173">
          <cell r="A1173">
            <v>0</v>
          </cell>
          <cell r="B1173">
            <v>0</v>
          </cell>
          <cell r="C1173">
            <v>0</v>
          </cell>
        </row>
        <row r="1174">
          <cell r="A1174">
            <v>0</v>
          </cell>
          <cell r="B1174">
            <v>0</v>
          </cell>
          <cell r="C1174">
            <v>0</v>
          </cell>
        </row>
        <row r="1175">
          <cell r="A1175">
            <v>0</v>
          </cell>
          <cell r="B1175">
            <v>0</v>
          </cell>
          <cell r="C1175">
            <v>0</v>
          </cell>
        </row>
        <row r="1176">
          <cell r="A1176">
            <v>0</v>
          </cell>
          <cell r="B1176">
            <v>0</v>
          </cell>
          <cell r="C1176">
            <v>0</v>
          </cell>
        </row>
        <row r="1177">
          <cell r="A1177">
            <v>0</v>
          </cell>
          <cell r="B1177">
            <v>0</v>
          </cell>
          <cell r="C1177">
            <v>0</v>
          </cell>
        </row>
        <row r="1178">
          <cell r="A1178">
            <v>0</v>
          </cell>
          <cell r="B1178">
            <v>0</v>
          </cell>
          <cell r="C1178">
            <v>0</v>
          </cell>
        </row>
        <row r="1179">
          <cell r="A1179">
            <v>0</v>
          </cell>
          <cell r="B1179">
            <v>0</v>
          </cell>
          <cell r="C1179">
            <v>0</v>
          </cell>
        </row>
        <row r="1180">
          <cell r="A1180">
            <v>0</v>
          </cell>
          <cell r="B1180">
            <v>0</v>
          </cell>
          <cell r="C1180">
            <v>0</v>
          </cell>
        </row>
        <row r="1181">
          <cell r="A1181">
            <v>0</v>
          </cell>
          <cell r="B1181">
            <v>0</v>
          </cell>
          <cell r="C1181">
            <v>0</v>
          </cell>
        </row>
        <row r="1182">
          <cell r="A1182">
            <v>0</v>
          </cell>
          <cell r="B1182">
            <v>0</v>
          </cell>
          <cell r="C1182">
            <v>0</v>
          </cell>
        </row>
        <row r="1183">
          <cell r="A1183">
            <v>0</v>
          </cell>
          <cell r="B1183">
            <v>0</v>
          </cell>
          <cell r="C1183">
            <v>0</v>
          </cell>
        </row>
        <row r="1184">
          <cell r="A1184">
            <v>0</v>
          </cell>
          <cell r="B1184">
            <v>0</v>
          </cell>
          <cell r="C1184">
            <v>0</v>
          </cell>
        </row>
        <row r="1185">
          <cell r="A1185">
            <v>0</v>
          </cell>
          <cell r="B1185">
            <v>0</v>
          </cell>
          <cell r="C1185">
            <v>0</v>
          </cell>
        </row>
        <row r="1186">
          <cell r="A1186">
            <v>0</v>
          </cell>
          <cell r="B1186">
            <v>0</v>
          </cell>
          <cell r="C1186">
            <v>0</v>
          </cell>
        </row>
        <row r="1187">
          <cell r="A1187">
            <v>0</v>
          </cell>
          <cell r="B1187">
            <v>0</v>
          </cell>
          <cell r="C1187">
            <v>0</v>
          </cell>
        </row>
        <row r="1188">
          <cell r="A1188">
            <v>0</v>
          </cell>
          <cell r="B1188">
            <v>0</v>
          </cell>
          <cell r="C1188">
            <v>0</v>
          </cell>
        </row>
        <row r="1189">
          <cell r="A1189">
            <v>0</v>
          </cell>
          <cell r="B1189">
            <v>0</v>
          </cell>
          <cell r="C1189">
            <v>0</v>
          </cell>
        </row>
        <row r="1190">
          <cell r="A1190">
            <v>0</v>
          </cell>
          <cell r="B1190">
            <v>0</v>
          </cell>
          <cell r="C1190">
            <v>0</v>
          </cell>
        </row>
        <row r="1191">
          <cell r="A1191">
            <v>0</v>
          </cell>
          <cell r="B1191">
            <v>0</v>
          </cell>
          <cell r="C1191">
            <v>0</v>
          </cell>
        </row>
        <row r="1192">
          <cell r="A1192">
            <v>0</v>
          </cell>
          <cell r="B1192">
            <v>0</v>
          </cell>
          <cell r="C1192">
            <v>0</v>
          </cell>
        </row>
        <row r="1193">
          <cell r="A1193">
            <v>0</v>
          </cell>
          <cell r="B1193">
            <v>0</v>
          </cell>
          <cell r="C1193">
            <v>0</v>
          </cell>
        </row>
        <row r="1194">
          <cell r="A1194">
            <v>0</v>
          </cell>
          <cell r="B1194">
            <v>0</v>
          </cell>
          <cell r="C1194">
            <v>0</v>
          </cell>
        </row>
        <row r="1195">
          <cell r="A1195">
            <v>0</v>
          </cell>
          <cell r="B1195">
            <v>0</v>
          </cell>
          <cell r="C1195">
            <v>0</v>
          </cell>
        </row>
        <row r="1196">
          <cell r="A1196">
            <v>0</v>
          </cell>
          <cell r="B1196">
            <v>0</v>
          </cell>
          <cell r="C1196">
            <v>0</v>
          </cell>
        </row>
        <row r="1197">
          <cell r="A1197">
            <v>0</v>
          </cell>
          <cell r="B1197">
            <v>0</v>
          </cell>
          <cell r="C1197">
            <v>0</v>
          </cell>
        </row>
        <row r="1198">
          <cell r="A1198">
            <v>0</v>
          </cell>
          <cell r="B1198">
            <v>0</v>
          </cell>
          <cell r="C1198">
            <v>0</v>
          </cell>
        </row>
        <row r="1199">
          <cell r="A1199">
            <v>0</v>
          </cell>
          <cell r="B1199">
            <v>0</v>
          </cell>
          <cell r="C1199">
            <v>0</v>
          </cell>
        </row>
        <row r="1200">
          <cell r="A1200">
            <v>0</v>
          </cell>
          <cell r="B1200">
            <v>0</v>
          </cell>
          <cell r="C1200">
            <v>0</v>
          </cell>
        </row>
        <row r="1201">
          <cell r="A1201">
            <v>0</v>
          </cell>
          <cell r="B1201">
            <v>0</v>
          </cell>
          <cell r="C1201">
            <v>0</v>
          </cell>
        </row>
        <row r="1202">
          <cell r="A1202">
            <v>0</v>
          </cell>
          <cell r="B1202">
            <v>0</v>
          </cell>
          <cell r="C1202">
            <v>0</v>
          </cell>
        </row>
        <row r="1203">
          <cell r="A1203">
            <v>0</v>
          </cell>
          <cell r="B1203">
            <v>0</v>
          </cell>
          <cell r="C1203">
            <v>0</v>
          </cell>
        </row>
        <row r="1204">
          <cell r="A1204">
            <v>0</v>
          </cell>
          <cell r="B1204">
            <v>0</v>
          </cell>
          <cell r="C1204">
            <v>0</v>
          </cell>
        </row>
        <row r="1205">
          <cell r="A1205">
            <v>0</v>
          </cell>
          <cell r="B1205">
            <v>0</v>
          </cell>
          <cell r="C1205">
            <v>0</v>
          </cell>
        </row>
        <row r="1206">
          <cell r="A1206">
            <v>0</v>
          </cell>
          <cell r="B1206">
            <v>0</v>
          </cell>
          <cell r="C1206">
            <v>0</v>
          </cell>
        </row>
        <row r="1207">
          <cell r="A1207">
            <v>0</v>
          </cell>
          <cell r="B1207">
            <v>0</v>
          </cell>
          <cell r="C1207">
            <v>0</v>
          </cell>
        </row>
        <row r="1208">
          <cell r="A1208">
            <v>0</v>
          </cell>
          <cell r="B1208">
            <v>0</v>
          </cell>
          <cell r="C1208">
            <v>0</v>
          </cell>
        </row>
        <row r="1209">
          <cell r="A1209">
            <v>0</v>
          </cell>
          <cell r="B1209">
            <v>0</v>
          </cell>
          <cell r="C1209">
            <v>0</v>
          </cell>
        </row>
        <row r="1210">
          <cell r="A1210">
            <v>0</v>
          </cell>
          <cell r="B1210">
            <v>0</v>
          </cell>
          <cell r="C1210">
            <v>0</v>
          </cell>
        </row>
        <row r="1211">
          <cell r="A1211">
            <v>0</v>
          </cell>
          <cell r="B1211">
            <v>0</v>
          </cell>
          <cell r="C1211">
            <v>0</v>
          </cell>
        </row>
        <row r="1212">
          <cell r="A1212">
            <v>0</v>
          </cell>
          <cell r="B1212">
            <v>0</v>
          </cell>
          <cell r="C1212">
            <v>0</v>
          </cell>
        </row>
        <row r="1213">
          <cell r="A1213">
            <v>0</v>
          </cell>
          <cell r="B1213">
            <v>0</v>
          </cell>
          <cell r="C1213">
            <v>0</v>
          </cell>
        </row>
        <row r="1214">
          <cell r="A1214">
            <v>0</v>
          </cell>
          <cell r="B1214">
            <v>0</v>
          </cell>
          <cell r="C1214">
            <v>0</v>
          </cell>
        </row>
        <row r="1215">
          <cell r="A1215">
            <v>0</v>
          </cell>
          <cell r="B1215">
            <v>0</v>
          </cell>
          <cell r="C1215">
            <v>0</v>
          </cell>
        </row>
        <row r="1216">
          <cell r="A1216">
            <v>0</v>
          </cell>
          <cell r="B1216">
            <v>0</v>
          </cell>
          <cell r="C1216">
            <v>0</v>
          </cell>
        </row>
        <row r="1217">
          <cell r="A1217">
            <v>0</v>
          </cell>
          <cell r="B1217">
            <v>0</v>
          </cell>
          <cell r="C1217">
            <v>0</v>
          </cell>
        </row>
        <row r="1218">
          <cell r="A1218">
            <v>0</v>
          </cell>
          <cell r="B1218">
            <v>0</v>
          </cell>
          <cell r="C1218">
            <v>0</v>
          </cell>
        </row>
        <row r="1219">
          <cell r="A1219">
            <v>0</v>
          </cell>
          <cell r="B1219">
            <v>0</v>
          </cell>
          <cell r="C1219">
            <v>0</v>
          </cell>
        </row>
        <row r="1220">
          <cell r="A1220">
            <v>0</v>
          </cell>
          <cell r="B1220">
            <v>0</v>
          </cell>
          <cell r="C1220">
            <v>0</v>
          </cell>
        </row>
        <row r="1221">
          <cell r="A1221">
            <v>0</v>
          </cell>
          <cell r="B1221">
            <v>0</v>
          </cell>
          <cell r="C1221">
            <v>0</v>
          </cell>
        </row>
        <row r="1222">
          <cell r="A1222">
            <v>0</v>
          </cell>
          <cell r="B1222">
            <v>0</v>
          </cell>
          <cell r="C1222">
            <v>0</v>
          </cell>
        </row>
        <row r="1223">
          <cell r="A1223">
            <v>0</v>
          </cell>
          <cell r="B1223">
            <v>0</v>
          </cell>
          <cell r="C1223">
            <v>0</v>
          </cell>
        </row>
        <row r="1224">
          <cell r="A1224">
            <v>0</v>
          </cell>
          <cell r="B1224">
            <v>0</v>
          </cell>
          <cell r="C1224">
            <v>0</v>
          </cell>
        </row>
        <row r="1225">
          <cell r="A1225">
            <v>0</v>
          </cell>
          <cell r="B1225">
            <v>0</v>
          </cell>
          <cell r="C1225">
            <v>0</v>
          </cell>
        </row>
        <row r="1226">
          <cell r="A1226">
            <v>0</v>
          </cell>
          <cell r="B1226">
            <v>0</v>
          </cell>
          <cell r="C1226">
            <v>0</v>
          </cell>
        </row>
        <row r="1227">
          <cell r="A1227">
            <v>0</v>
          </cell>
          <cell r="B1227">
            <v>0</v>
          </cell>
          <cell r="C1227">
            <v>0</v>
          </cell>
        </row>
        <row r="1228">
          <cell r="A1228">
            <v>0</v>
          </cell>
          <cell r="B1228">
            <v>0</v>
          </cell>
          <cell r="C1228">
            <v>0</v>
          </cell>
        </row>
        <row r="1229">
          <cell r="A1229">
            <v>0</v>
          </cell>
          <cell r="B1229">
            <v>0</v>
          </cell>
          <cell r="C1229">
            <v>0</v>
          </cell>
        </row>
        <row r="1230">
          <cell r="A1230">
            <v>0</v>
          </cell>
          <cell r="B1230">
            <v>0</v>
          </cell>
          <cell r="C1230">
            <v>0</v>
          </cell>
        </row>
        <row r="1231">
          <cell r="A1231">
            <v>0</v>
          </cell>
          <cell r="B1231">
            <v>0</v>
          </cell>
          <cell r="C1231">
            <v>0</v>
          </cell>
        </row>
        <row r="1232">
          <cell r="A1232">
            <v>0</v>
          </cell>
          <cell r="B1232">
            <v>0</v>
          </cell>
          <cell r="C1232">
            <v>0</v>
          </cell>
        </row>
        <row r="1233">
          <cell r="A1233">
            <v>0</v>
          </cell>
          <cell r="B1233">
            <v>0</v>
          </cell>
          <cell r="C1233">
            <v>0</v>
          </cell>
        </row>
        <row r="1234">
          <cell r="A1234">
            <v>0</v>
          </cell>
          <cell r="B1234">
            <v>0</v>
          </cell>
          <cell r="C1234">
            <v>0</v>
          </cell>
        </row>
        <row r="1235">
          <cell r="A1235">
            <v>0</v>
          </cell>
          <cell r="B1235">
            <v>0</v>
          </cell>
          <cell r="C1235">
            <v>0</v>
          </cell>
        </row>
        <row r="1236">
          <cell r="A1236">
            <v>0</v>
          </cell>
          <cell r="B1236">
            <v>0</v>
          </cell>
          <cell r="C1236">
            <v>0</v>
          </cell>
        </row>
        <row r="1237">
          <cell r="A1237">
            <v>0</v>
          </cell>
          <cell r="B1237">
            <v>0</v>
          </cell>
          <cell r="C1237">
            <v>0</v>
          </cell>
        </row>
        <row r="1238">
          <cell r="A1238">
            <v>0</v>
          </cell>
          <cell r="B1238">
            <v>0</v>
          </cell>
          <cell r="C1238">
            <v>0</v>
          </cell>
        </row>
        <row r="1239">
          <cell r="A1239">
            <v>0</v>
          </cell>
          <cell r="B1239">
            <v>0</v>
          </cell>
          <cell r="C1239">
            <v>0</v>
          </cell>
        </row>
        <row r="1240">
          <cell r="A1240">
            <v>0</v>
          </cell>
          <cell r="B1240">
            <v>0</v>
          </cell>
          <cell r="C1240">
            <v>0</v>
          </cell>
        </row>
        <row r="1241">
          <cell r="A1241">
            <v>0</v>
          </cell>
          <cell r="B1241">
            <v>0</v>
          </cell>
          <cell r="C1241">
            <v>0</v>
          </cell>
        </row>
        <row r="1242">
          <cell r="A1242">
            <v>0</v>
          </cell>
          <cell r="B1242">
            <v>0</v>
          </cell>
          <cell r="C1242">
            <v>0</v>
          </cell>
        </row>
        <row r="1243">
          <cell r="A1243">
            <v>0</v>
          </cell>
          <cell r="B1243">
            <v>0</v>
          </cell>
          <cell r="C1243">
            <v>0</v>
          </cell>
        </row>
        <row r="1244">
          <cell r="A1244">
            <v>0</v>
          </cell>
          <cell r="B1244">
            <v>0</v>
          </cell>
          <cell r="C1244">
            <v>0</v>
          </cell>
        </row>
        <row r="1245">
          <cell r="A1245">
            <v>0</v>
          </cell>
          <cell r="B1245">
            <v>0</v>
          </cell>
          <cell r="C1245">
            <v>0</v>
          </cell>
        </row>
        <row r="1246">
          <cell r="A1246">
            <v>0</v>
          </cell>
          <cell r="B1246">
            <v>0</v>
          </cell>
          <cell r="C1246">
            <v>0</v>
          </cell>
        </row>
        <row r="1247">
          <cell r="A1247">
            <v>0</v>
          </cell>
          <cell r="B1247">
            <v>0</v>
          </cell>
          <cell r="C1247">
            <v>0</v>
          </cell>
        </row>
        <row r="1248">
          <cell r="A1248">
            <v>0</v>
          </cell>
          <cell r="B1248">
            <v>0</v>
          </cell>
          <cell r="C1248">
            <v>0</v>
          </cell>
        </row>
        <row r="1249">
          <cell r="A1249">
            <v>0</v>
          </cell>
          <cell r="B1249">
            <v>0</v>
          </cell>
          <cell r="C1249">
            <v>0</v>
          </cell>
        </row>
        <row r="1250">
          <cell r="A1250">
            <v>0</v>
          </cell>
          <cell r="B1250">
            <v>0</v>
          </cell>
          <cell r="C1250">
            <v>0</v>
          </cell>
        </row>
        <row r="1251">
          <cell r="A1251">
            <v>0</v>
          </cell>
          <cell r="B1251">
            <v>0</v>
          </cell>
          <cell r="C1251">
            <v>0</v>
          </cell>
        </row>
        <row r="1252">
          <cell r="A1252">
            <v>0</v>
          </cell>
          <cell r="B1252">
            <v>0</v>
          </cell>
          <cell r="C1252">
            <v>0</v>
          </cell>
        </row>
        <row r="1253">
          <cell r="A1253">
            <v>0</v>
          </cell>
          <cell r="B1253">
            <v>0</v>
          </cell>
          <cell r="C1253">
            <v>0</v>
          </cell>
        </row>
        <row r="1254">
          <cell r="A1254">
            <v>0</v>
          </cell>
          <cell r="B1254">
            <v>0</v>
          </cell>
          <cell r="C1254">
            <v>0</v>
          </cell>
        </row>
        <row r="1255">
          <cell r="A1255">
            <v>0</v>
          </cell>
          <cell r="B1255">
            <v>0</v>
          </cell>
          <cell r="C1255">
            <v>0</v>
          </cell>
        </row>
        <row r="1256">
          <cell r="A1256">
            <v>0</v>
          </cell>
          <cell r="B1256">
            <v>0</v>
          </cell>
          <cell r="C1256">
            <v>0</v>
          </cell>
        </row>
        <row r="1257">
          <cell r="A1257">
            <v>0</v>
          </cell>
          <cell r="B1257">
            <v>0</v>
          </cell>
          <cell r="C1257">
            <v>0</v>
          </cell>
        </row>
        <row r="1258">
          <cell r="A1258">
            <v>0</v>
          </cell>
          <cell r="B1258">
            <v>0</v>
          </cell>
          <cell r="C1258">
            <v>0</v>
          </cell>
        </row>
        <row r="1259">
          <cell r="A1259">
            <v>0</v>
          </cell>
          <cell r="B1259">
            <v>0</v>
          </cell>
          <cell r="C1259">
            <v>0</v>
          </cell>
        </row>
        <row r="1260">
          <cell r="A1260">
            <v>0</v>
          </cell>
          <cell r="B1260">
            <v>0</v>
          </cell>
          <cell r="C1260">
            <v>0</v>
          </cell>
        </row>
        <row r="1261">
          <cell r="A1261">
            <v>0</v>
          </cell>
          <cell r="B1261">
            <v>0</v>
          </cell>
          <cell r="C1261">
            <v>0</v>
          </cell>
        </row>
        <row r="1262">
          <cell r="A1262">
            <v>0</v>
          </cell>
          <cell r="B1262">
            <v>0</v>
          </cell>
          <cell r="C1262">
            <v>0</v>
          </cell>
        </row>
        <row r="1263">
          <cell r="A1263">
            <v>0</v>
          </cell>
          <cell r="B1263">
            <v>0</v>
          </cell>
          <cell r="C1263">
            <v>0</v>
          </cell>
        </row>
        <row r="1264">
          <cell r="A1264">
            <v>0</v>
          </cell>
          <cell r="B1264">
            <v>0</v>
          </cell>
          <cell r="C1264">
            <v>0</v>
          </cell>
        </row>
        <row r="1265">
          <cell r="A1265">
            <v>0</v>
          </cell>
          <cell r="B1265">
            <v>0</v>
          </cell>
          <cell r="C1265">
            <v>0</v>
          </cell>
        </row>
        <row r="1266">
          <cell r="A1266">
            <v>0</v>
          </cell>
          <cell r="B1266">
            <v>0</v>
          </cell>
          <cell r="C1266">
            <v>0</v>
          </cell>
        </row>
        <row r="1267">
          <cell r="A1267">
            <v>0</v>
          </cell>
          <cell r="B1267">
            <v>0</v>
          </cell>
          <cell r="C1267">
            <v>0</v>
          </cell>
        </row>
        <row r="1268">
          <cell r="A1268">
            <v>0</v>
          </cell>
          <cell r="B1268">
            <v>0</v>
          </cell>
          <cell r="C1268">
            <v>0</v>
          </cell>
        </row>
        <row r="1269">
          <cell r="A1269">
            <v>0</v>
          </cell>
          <cell r="B1269">
            <v>0</v>
          </cell>
          <cell r="C1269">
            <v>0</v>
          </cell>
        </row>
        <row r="1270">
          <cell r="A1270">
            <v>0</v>
          </cell>
          <cell r="B1270">
            <v>0</v>
          </cell>
          <cell r="C1270">
            <v>0</v>
          </cell>
        </row>
        <row r="1271">
          <cell r="A1271">
            <v>0</v>
          </cell>
          <cell r="B1271">
            <v>0</v>
          </cell>
          <cell r="C1271">
            <v>0</v>
          </cell>
        </row>
        <row r="1272">
          <cell r="A1272">
            <v>0</v>
          </cell>
          <cell r="B1272">
            <v>0</v>
          </cell>
          <cell r="C1272">
            <v>0</v>
          </cell>
        </row>
        <row r="1273">
          <cell r="A1273">
            <v>0</v>
          </cell>
          <cell r="B1273">
            <v>0</v>
          </cell>
          <cell r="C1273">
            <v>0</v>
          </cell>
        </row>
        <row r="1274">
          <cell r="A1274">
            <v>0</v>
          </cell>
          <cell r="B1274">
            <v>0</v>
          </cell>
          <cell r="C1274">
            <v>0</v>
          </cell>
        </row>
        <row r="1275">
          <cell r="A1275">
            <v>0</v>
          </cell>
          <cell r="B1275">
            <v>0</v>
          </cell>
          <cell r="C1275">
            <v>0</v>
          </cell>
        </row>
        <row r="1276">
          <cell r="A1276">
            <v>0</v>
          </cell>
          <cell r="B1276">
            <v>0</v>
          </cell>
          <cell r="C1276">
            <v>0</v>
          </cell>
        </row>
        <row r="1277">
          <cell r="A1277">
            <v>0</v>
          </cell>
          <cell r="B1277">
            <v>0</v>
          </cell>
          <cell r="C1277">
            <v>0</v>
          </cell>
        </row>
        <row r="1278">
          <cell r="A1278">
            <v>0</v>
          </cell>
          <cell r="B1278">
            <v>0</v>
          </cell>
          <cell r="C1278">
            <v>0</v>
          </cell>
        </row>
        <row r="1279">
          <cell r="A1279">
            <v>0</v>
          </cell>
          <cell r="B1279">
            <v>0</v>
          </cell>
          <cell r="C1279">
            <v>0</v>
          </cell>
        </row>
        <row r="1280">
          <cell r="A1280">
            <v>0</v>
          </cell>
          <cell r="B1280">
            <v>0</v>
          </cell>
          <cell r="C1280">
            <v>0</v>
          </cell>
        </row>
        <row r="1281">
          <cell r="A1281">
            <v>0</v>
          </cell>
          <cell r="B1281">
            <v>0</v>
          </cell>
          <cell r="C1281">
            <v>0</v>
          </cell>
        </row>
        <row r="1282">
          <cell r="A1282">
            <v>0</v>
          </cell>
          <cell r="B1282">
            <v>0</v>
          </cell>
          <cell r="C1282">
            <v>0</v>
          </cell>
        </row>
        <row r="1283">
          <cell r="A1283">
            <v>0</v>
          </cell>
          <cell r="B1283">
            <v>0</v>
          </cell>
          <cell r="C1283">
            <v>0</v>
          </cell>
        </row>
        <row r="1284">
          <cell r="A1284">
            <v>0</v>
          </cell>
          <cell r="B1284">
            <v>0</v>
          </cell>
          <cell r="C1284">
            <v>0</v>
          </cell>
        </row>
        <row r="1285">
          <cell r="A1285">
            <v>0</v>
          </cell>
          <cell r="B1285">
            <v>0</v>
          </cell>
          <cell r="C1285">
            <v>0</v>
          </cell>
        </row>
        <row r="1286">
          <cell r="A1286">
            <v>0</v>
          </cell>
          <cell r="B1286">
            <v>0</v>
          </cell>
          <cell r="C1286">
            <v>0</v>
          </cell>
        </row>
        <row r="1287">
          <cell r="A1287">
            <v>0</v>
          </cell>
          <cell r="B1287">
            <v>0</v>
          </cell>
          <cell r="C1287">
            <v>0</v>
          </cell>
        </row>
        <row r="1288">
          <cell r="A1288">
            <v>0</v>
          </cell>
          <cell r="B1288">
            <v>0</v>
          </cell>
          <cell r="C1288">
            <v>0</v>
          </cell>
        </row>
        <row r="1289">
          <cell r="A1289">
            <v>0</v>
          </cell>
          <cell r="B1289">
            <v>0</v>
          </cell>
          <cell r="C1289">
            <v>0</v>
          </cell>
        </row>
        <row r="1290">
          <cell r="A1290">
            <v>0</v>
          </cell>
          <cell r="B1290">
            <v>0</v>
          </cell>
          <cell r="C1290">
            <v>0</v>
          </cell>
        </row>
        <row r="1291">
          <cell r="A1291">
            <v>0</v>
          </cell>
          <cell r="B1291">
            <v>0</v>
          </cell>
          <cell r="C1291">
            <v>0</v>
          </cell>
        </row>
        <row r="1292">
          <cell r="A1292">
            <v>0</v>
          </cell>
          <cell r="B1292">
            <v>0</v>
          </cell>
          <cell r="C1292">
            <v>0</v>
          </cell>
        </row>
        <row r="1293">
          <cell r="A1293">
            <v>0</v>
          </cell>
          <cell r="B1293">
            <v>0</v>
          </cell>
          <cell r="C1293">
            <v>0</v>
          </cell>
        </row>
        <row r="1294">
          <cell r="A1294">
            <v>0</v>
          </cell>
          <cell r="B1294">
            <v>0</v>
          </cell>
          <cell r="C1294">
            <v>0</v>
          </cell>
        </row>
        <row r="1295">
          <cell r="A1295">
            <v>0</v>
          </cell>
          <cell r="B1295">
            <v>0</v>
          </cell>
          <cell r="C1295">
            <v>0</v>
          </cell>
        </row>
        <row r="1296">
          <cell r="A1296">
            <v>0</v>
          </cell>
          <cell r="B1296">
            <v>0</v>
          </cell>
          <cell r="C1296">
            <v>0</v>
          </cell>
        </row>
        <row r="1297">
          <cell r="A1297">
            <v>0</v>
          </cell>
          <cell r="B1297">
            <v>0</v>
          </cell>
          <cell r="C1297">
            <v>0</v>
          </cell>
        </row>
        <row r="1298">
          <cell r="A1298">
            <v>0</v>
          </cell>
          <cell r="B1298">
            <v>0</v>
          </cell>
          <cell r="C1298">
            <v>0</v>
          </cell>
        </row>
        <row r="1299">
          <cell r="A1299">
            <v>0</v>
          </cell>
          <cell r="B1299">
            <v>0</v>
          </cell>
          <cell r="C1299">
            <v>0</v>
          </cell>
        </row>
        <row r="1300">
          <cell r="A1300">
            <v>0</v>
          </cell>
          <cell r="B1300">
            <v>0</v>
          </cell>
          <cell r="C1300">
            <v>0</v>
          </cell>
        </row>
        <row r="1301">
          <cell r="A1301">
            <v>0</v>
          </cell>
          <cell r="B1301">
            <v>0</v>
          </cell>
          <cell r="C1301">
            <v>0</v>
          </cell>
        </row>
        <row r="1302">
          <cell r="A1302">
            <v>0</v>
          </cell>
          <cell r="B1302">
            <v>0</v>
          </cell>
          <cell r="C1302">
            <v>0</v>
          </cell>
        </row>
        <row r="1303">
          <cell r="A1303">
            <v>0</v>
          </cell>
          <cell r="B1303">
            <v>0</v>
          </cell>
          <cell r="C1303">
            <v>0</v>
          </cell>
        </row>
        <row r="1304">
          <cell r="A1304">
            <v>0</v>
          </cell>
          <cell r="B1304">
            <v>0</v>
          </cell>
          <cell r="C1304">
            <v>0</v>
          </cell>
        </row>
        <row r="1305">
          <cell r="A1305">
            <v>0</v>
          </cell>
          <cell r="B1305">
            <v>0</v>
          </cell>
          <cell r="C1305">
            <v>0</v>
          </cell>
        </row>
        <row r="1306">
          <cell r="A1306">
            <v>0</v>
          </cell>
          <cell r="B1306">
            <v>0</v>
          </cell>
          <cell r="C1306">
            <v>0</v>
          </cell>
        </row>
        <row r="1307">
          <cell r="A1307">
            <v>0</v>
          </cell>
          <cell r="B1307">
            <v>0</v>
          </cell>
          <cell r="C1307">
            <v>0</v>
          </cell>
        </row>
        <row r="1308">
          <cell r="A1308">
            <v>0</v>
          </cell>
          <cell r="B1308">
            <v>0</v>
          </cell>
          <cell r="C1308">
            <v>0</v>
          </cell>
        </row>
        <row r="1309">
          <cell r="A1309">
            <v>0</v>
          </cell>
          <cell r="B1309">
            <v>0</v>
          </cell>
          <cell r="C1309">
            <v>0</v>
          </cell>
        </row>
        <row r="1310">
          <cell r="A1310">
            <v>0</v>
          </cell>
          <cell r="B1310">
            <v>0</v>
          </cell>
          <cell r="C1310">
            <v>0</v>
          </cell>
        </row>
        <row r="1311">
          <cell r="A1311">
            <v>0</v>
          </cell>
          <cell r="B1311">
            <v>0</v>
          </cell>
          <cell r="C1311">
            <v>0</v>
          </cell>
        </row>
        <row r="1312">
          <cell r="A1312">
            <v>0</v>
          </cell>
          <cell r="B1312">
            <v>0</v>
          </cell>
          <cell r="C1312">
            <v>0</v>
          </cell>
        </row>
        <row r="1313">
          <cell r="A1313">
            <v>0</v>
          </cell>
          <cell r="B1313">
            <v>0</v>
          </cell>
          <cell r="C1313">
            <v>0</v>
          </cell>
        </row>
        <row r="1314">
          <cell r="A1314">
            <v>0</v>
          </cell>
          <cell r="B1314">
            <v>0</v>
          </cell>
          <cell r="C1314">
            <v>0</v>
          </cell>
        </row>
        <row r="1315">
          <cell r="A1315">
            <v>0</v>
          </cell>
          <cell r="B1315">
            <v>0</v>
          </cell>
          <cell r="C1315">
            <v>0</v>
          </cell>
        </row>
        <row r="1316">
          <cell r="A1316">
            <v>0</v>
          </cell>
          <cell r="B1316">
            <v>0</v>
          </cell>
          <cell r="C1316">
            <v>0</v>
          </cell>
        </row>
        <row r="1317">
          <cell r="A1317">
            <v>0</v>
          </cell>
          <cell r="B1317">
            <v>0</v>
          </cell>
          <cell r="C1317">
            <v>0</v>
          </cell>
        </row>
        <row r="1318">
          <cell r="A1318">
            <v>0</v>
          </cell>
          <cell r="B1318">
            <v>0</v>
          </cell>
          <cell r="C1318">
            <v>0</v>
          </cell>
        </row>
        <row r="1319">
          <cell r="A1319">
            <v>0</v>
          </cell>
          <cell r="B1319">
            <v>0</v>
          </cell>
          <cell r="C1319">
            <v>0</v>
          </cell>
        </row>
        <row r="1320">
          <cell r="A1320">
            <v>0</v>
          </cell>
          <cell r="B1320">
            <v>0</v>
          </cell>
          <cell r="C1320">
            <v>0</v>
          </cell>
        </row>
        <row r="1321">
          <cell r="A1321">
            <v>0</v>
          </cell>
          <cell r="B1321">
            <v>0</v>
          </cell>
          <cell r="C1321">
            <v>0</v>
          </cell>
        </row>
        <row r="1322">
          <cell r="A1322">
            <v>0</v>
          </cell>
          <cell r="B1322">
            <v>0</v>
          </cell>
          <cell r="C1322">
            <v>0</v>
          </cell>
        </row>
        <row r="1323">
          <cell r="A1323">
            <v>0</v>
          </cell>
          <cell r="B1323">
            <v>0</v>
          </cell>
          <cell r="C1323">
            <v>0</v>
          </cell>
        </row>
        <row r="1324">
          <cell r="A1324">
            <v>0</v>
          </cell>
          <cell r="B1324">
            <v>0</v>
          </cell>
          <cell r="C1324">
            <v>0</v>
          </cell>
        </row>
        <row r="1325">
          <cell r="A1325">
            <v>0</v>
          </cell>
          <cell r="B1325">
            <v>0</v>
          </cell>
          <cell r="C1325">
            <v>0</v>
          </cell>
        </row>
        <row r="1326">
          <cell r="A1326">
            <v>0</v>
          </cell>
          <cell r="B1326">
            <v>0</v>
          </cell>
          <cell r="C1326">
            <v>0</v>
          </cell>
        </row>
        <row r="1327">
          <cell r="A1327">
            <v>0</v>
          </cell>
          <cell r="B1327">
            <v>0</v>
          </cell>
          <cell r="C1327">
            <v>0</v>
          </cell>
        </row>
        <row r="1328">
          <cell r="A1328">
            <v>0</v>
          </cell>
          <cell r="B1328">
            <v>0</v>
          </cell>
          <cell r="C1328">
            <v>0</v>
          </cell>
        </row>
        <row r="1329">
          <cell r="A1329">
            <v>0</v>
          </cell>
          <cell r="B1329">
            <v>0</v>
          </cell>
          <cell r="C1329">
            <v>0</v>
          </cell>
        </row>
        <row r="1330">
          <cell r="A1330">
            <v>0</v>
          </cell>
          <cell r="B1330">
            <v>0</v>
          </cell>
          <cell r="C1330">
            <v>0</v>
          </cell>
        </row>
        <row r="1331">
          <cell r="A1331">
            <v>0</v>
          </cell>
          <cell r="B1331">
            <v>0</v>
          </cell>
          <cell r="C1331">
            <v>0</v>
          </cell>
        </row>
        <row r="1332">
          <cell r="A1332">
            <v>0</v>
          </cell>
          <cell r="B1332">
            <v>0</v>
          </cell>
          <cell r="C1332">
            <v>0</v>
          </cell>
        </row>
        <row r="1333">
          <cell r="A1333">
            <v>0</v>
          </cell>
          <cell r="B1333">
            <v>0</v>
          </cell>
          <cell r="C1333">
            <v>0</v>
          </cell>
        </row>
        <row r="1334">
          <cell r="A1334">
            <v>0</v>
          </cell>
          <cell r="B1334">
            <v>0</v>
          </cell>
          <cell r="C1334">
            <v>0</v>
          </cell>
        </row>
        <row r="1335">
          <cell r="A1335">
            <v>0</v>
          </cell>
          <cell r="B1335">
            <v>0</v>
          </cell>
          <cell r="C1335">
            <v>0</v>
          </cell>
        </row>
        <row r="1336">
          <cell r="A1336">
            <v>0</v>
          </cell>
          <cell r="B1336">
            <v>0</v>
          </cell>
          <cell r="C1336">
            <v>0</v>
          </cell>
        </row>
        <row r="1337">
          <cell r="A1337">
            <v>0</v>
          </cell>
          <cell r="B1337">
            <v>0</v>
          </cell>
          <cell r="C1337">
            <v>0</v>
          </cell>
        </row>
        <row r="1338">
          <cell r="A1338">
            <v>0</v>
          </cell>
          <cell r="B1338">
            <v>0</v>
          </cell>
          <cell r="C1338">
            <v>0</v>
          </cell>
        </row>
        <row r="1339">
          <cell r="A1339">
            <v>0</v>
          </cell>
          <cell r="B1339">
            <v>0</v>
          </cell>
          <cell r="C1339">
            <v>0</v>
          </cell>
        </row>
        <row r="1340">
          <cell r="A1340">
            <v>0</v>
          </cell>
          <cell r="B1340">
            <v>0</v>
          </cell>
          <cell r="C1340">
            <v>0</v>
          </cell>
        </row>
        <row r="1341">
          <cell r="A1341">
            <v>0</v>
          </cell>
          <cell r="B1341">
            <v>0</v>
          </cell>
          <cell r="C1341">
            <v>0</v>
          </cell>
        </row>
        <row r="1342">
          <cell r="A1342">
            <v>0</v>
          </cell>
          <cell r="B1342">
            <v>0</v>
          </cell>
          <cell r="C1342">
            <v>0</v>
          </cell>
        </row>
        <row r="1343">
          <cell r="A1343">
            <v>0</v>
          </cell>
          <cell r="B1343">
            <v>0</v>
          </cell>
          <cell r="C1343">
            <v>0</v>
          </cell>
        </row>
        <row r="1344">
          <cell r="A1344">
            <v>0</v>
          </cell>
          <cell r="B1344">
            <v>0</v>
          </cell>
          <cell r="C1344">
            <v>0</v>
          </cell>
        </row>
        <row r="1345">
          <cell r="A1345">
            <v>0</v>
          </cell>
          <cell r="B1345">
            <v>0</v>
          </cell>
          <cell r="C1345">
            <v>0</v>
          </cell>
        </row>
        <row r="1346">
          <cell r="A1346">
            <v>0</v>
          </cell>
          <cell r="B1346">
            <v>0</v>
          </cell>
          <cell r="C1346">
            <v>0</v>
          </cell>
        </row>
        <row r="1347">
          <cell r="A1347">
            <v>0</v>
          </cell>
          <cell r="B1347">
            <v>0</v>
          </cell>
          <cell r="C1347">
            <v>0</v>
          </cell>
        </row>
        <row r="1348">
          <cell r="A1348">
            <v>0</v>
          </cell>
          <cell r="B1348">
            <v>0</v>
          </cell>
          <cell r="C1348">
            <v>0</v>
          </cell>
        </row>
        <row r="1349">
          <cell r="A1349">
            <v>0</v>
          </cell>
          <cell r="B1349">
            <v>0</v>
          </cell>
          <cell r="C1349">
            <v>0</v>
          </cell>
        </row>
        <row r="1350">
          <cell r="A1350">
            <v>0</v>
          </cell>
          <cell r="B1350">
            <v>0</v>
          </cell>
          <cell r="C1350">
            <v>0</v>
          </cell>
        </row>
        <row r="1351">
          <cell r="A1351">
            <v>0</v>
          </cell>
          <cell r="B1351">
            <v>0</v>
          </cell>
          <cell r="C1351">
            <v>0</v>
          </cell>
        </row>
        <row r="1352">
          <cell r="A1352">
            <v>0</v>
          </cell>
          <cell r="B1352">
            <v>0</v>
          </cell>
          <cell r="C1352">
            <v>0</v>
          </cell>
        </row>
        <row r="1353">
          <cell r="A1353">
            <v>0</v>
          </cell>
          <cell r="B1353">
            <v>0</v>
          </cell>
          <cell r="C1353">
            <v>0</v>
          </cell>
        </row>
        <row r="1354">
          <cell r="A1354">
            <v>0</v>
          </cell>
          <cell r="B1354">
            <v>0</v>
          </cell>
          <cell r="C1354">
            <v>0</v>
          </cell>
        </row>
        <row r="1355">
          <cell r="A1355">
            <v>0</v>
          </cell>
          <cell r="B1355">
            <v>0</v>
          </cell>
          <cell r="C1355">
            <v>0</v>
          </cell>
        </row>
        <row r="1356">
          <cell r="A1356">
            <v>0</v>
          </cell>
          <cell r="B1356">
            <v>0</v>
          </cell>
          <cell r="C1356">
            <v>0</v>
          </cell>
        </row>
        <row r="1357">
          <cell r="A1357">
            <v>0</v>
          </cell>
          <cell r="B1357">
            <v>0</v>
          </cell>
          <cell r="C1357">
            <v>0</v>
          </cell>
        </row>
        <row r="1358">
          <cell r="A1358">
            <v>0</v>
          </cell>
          <cell r="B1358">
            <v>0</v>
          </cell>
          <cell r="C1358">
            <v>0</v>
          </cell>
        </row>
        <row r="1359">
          <cell r="A1359">
            <v>0</v>
          </cell>
          <cell r="B1359">
            <v>0</v>
          </cell>
          <cell r="C1359">
            <v>0</v>
          </cell>
        </row>
        <row r="1360">
          <cell r="A1360">
            <v>0</v>
          </cell>
          <cell r="B1360">
            <v>0</v>
          </cell>
          <cell r="C1360">
            <v>0</v>
          </cell>
        </row>
        <row r="1361">
          <cell r="A1361">
            <v>0</v>
          </cell>
          <cell r="B1361">
            <v>0</v>
          </cell>
          <cell r="C1361">
            <v>0</v>
          </cell>
        </row>
        <row r="1362">
          <cell r="A1362">
            <v>0</v>
          </cell>
          <cell r="B1362">
            <v>0</v>
          </cell>
          <cell r="C1362">
            <v>0</v>
          </cell>
        </row>
        <row r="1363">
          <cell r="A1363">
            <v>0</v>
          </cell>
          <cell r="B1363">
            <v>0</v>
          </cell>
          <cell r="C1363">
            <v>0</v>
          </cell>
        </row>
        <row r="1364">
          <cell r="A1364">
            <v>0</v>
          </cell>
          <cell r="B1364">
            <v>0</v>
          </cell>
          <cell r="C1364">
            <v>0</v>
          </cell>
        </row>
        <row r="1365">
          <cell r="A1365">
            <v>0</v>
          </cell>
          <cell r="B1365">
            <v>0</v>
          </cell>
          <cell r="C1365">
            <v>0</v>
          </cell>
        </row>
        <row r="1366">
          <cell r="A1366">
            <v>0</v>
          </cell>
          <cell r="B1366">
            <v>0</v>
          </cell>
          <cell r="C1366">
            <v>0</v>
          </cell>
        </row>
        <row r="1367">
          <cell r="A1367">
            <v>0</v>
          </cell>
          <cell r="B1367">
            <v>0</v>
          </cell>
          <cell r="C1367">
            <v>0</v>
          </cell>
        </row>
        <row r="1368">
          <cell r="A1368">
            <v>0</v>
          </cell>
          <cell r="B1368">
            <v>0</v>
          </cell>
          <cell r="C1368">
            <v>0</v>
          </cell>
        </row>
        <row r="1369">
          <cell r="A1369">
            <v>0</v>
          </cell>
          <cell r="B1369">
            <v>0</v>
          </cell>
          <cell r="C1369">
            <v>0</v>
          </cell>
        </row>
        <row r="1370">
          <cell r="A1370">
            <v>0</v>
          </cell>
          <cell r="B1370">
            <v>0</v>
          </cell>
          <cell r="C1370">
            <v>0</v>
          </cell>
        </row>
        <row r="1371">
          <cell r="A1371">
            <v>0</v>
          </cell>
          <cell r="B1371">
            <v>0</v>
          </cell>
          <cell r="C1371">
            <v>0</v>
          </cell>
        </row>
        <row r="1372">
          <cell r="A1372">
            <v>0</v>
          </cell>
          <cell r="B1372">
            <v>0</v>
          </cell>
          <cell r="C1372">
            <v>0</v>
          </cell>
        </row>
        <row r="1373">
          <cell r="A1373">
            <v>0</v>
          </cell>
          <cell r="B1373">
            <v>0</v>
          </cell>
          <cell r="C1373">
            <v>0</v>
          </cell>
        </row>
        <row r="1374">
          <cell r="A1374">
            <v>0</v>
          </cell>
          <cell r="B1374">
            <v>0</v>
          </cell>
          <cell r="C1374">
            <v>0</v>
          </cell>
        </row>
        <row r="1375">
          <cell r="A1375">
            <v>0</v>
          </cell>
          <cell r="B1375">
            <v>0</v>
          </cell>
          <cell r="C1375">
            <v>0</v>
          </cell>
        </row>
        <row r="1376">
          <cell r="A1376">
            <v>0</v>
          </cell>
          <cell r="B1376">
            <v>0</v>
          </cell>
          <cell r="C1376">
            <v>0</v>
          </cell>
        </row>
        <row r="1377">
          <cell r="A1377">
            <v>0</v>
          </cell>
          <cell r="B1377">
            <v>0</v>
          </cell>
          <cell r="C1377">
            <v>0</v>
          </cell>
        </row>
        <row r="1378">
          <cell r="A1378">
            <v>0</v>
          </cell>
          <cell r="B1378">
            <v>0</v>
          </cell>
          <cell r="C1378">
            <v>0</v>
          </cell>
        </row>
        <row r="1379">
          <cell r="A1379">
            <v>0</v>
          </cell>
          <cell r="B1379">
            <v>0</v>
          </cell>
          <cell r="C1379">
            <v>0</v>
          </cell>
        </row>
        <row r="1380">
          <cell r="A1380">
            <v>0</v>
          </cell>
          <cell r="B1380">
            <v>0</v>
          </cell>
          <cell r="C1380">
            <v>0</v>
          </cell>
        </row>
        <row r="1381">
          <cell r="A1381">
            <v>0</v>
          </cell>
          <cell r="B1381">
            <v>0</v>
          </cell>
          <cell r="C1381">
            <v>0</v>
          </cell>
        </row>
        <row r="1382">
          <cell r="A1382">
            <v>0</v>
          </cell>
          <cell r="B1382">
            <v>0</v>
          </cell>
          <cell r="C1382">
            <v>0</v>
          </cell>
        </row>
        <row r="1383">
          <cell r="A1383">
            <v>0</v>
          </cell>
          <cell r="B1383">
            <v>0</v>
          </cell>
          <cell r="C1383">
            <v>0</v>
          </cell>
        </row>
        <row r="1384">
          <cell r="A1384">
            <v>0</v>
          </cell>
          <cell r="B1384">
            <v>0</v>
          </cell>
          <cell r="C1384">
            <v>0</v>
          </cell>
        </row>
        <row r="1385">
          <cell r="A1385">
            <v>0</v>
          </cell>
          <cell r="B1385">
            <v>0</v>
          </cell>
          <cell r="C1385">
            <v>0</v>
          </cell>
        </row>
        <row r="1386">
          <cell r="A1386">
            <v>0</v>
          </cell>
          <cell r="B1386">
            <v>0</v>
          </cell>
          <cell r="C1386">
            <v>0</v>
          </cell>
        </row>
        <row r="1387">
          <cell r="A1387">
            <v>0</v>
          </cell>
          <cell r="B1387">
            <v>0</v>
          </cell>
          <cell r="C1387">
            <v>0</v>
          </cell>
        </row>
        <row r="1388">
          <cell r="A1388">
            <v>0</v>
          </cell>
          <cell r="B1388">
            <v>0</v>
          </cell>
          <cell r="C1388">
            <v>0</v>
          </cell>
        </row>
        <row r="1389">
          <cell r="A1389">
            <v>0</v>
          </cell>
          <cell r="B1389">
            <v>0</v>
          </cell>
          <cell r="C1389">
            <v>0</v>
          </cell>
        </row>
        <row r="1390">
          <cell r="A1390">
            <v>0</v>
          </cell>
          <cell r="B1390">
            <v>0</v>
          </cell>
          <cell r="C1390">
            <v>0</v>
          </cell>
        </row>
        <row r="1391">
          <cell r="A1391">
            <v>0</v>
          </cell>
          <cell r="B1391">
            <v>0</v>
          </cell>
          <cell r="C1391">
            <v>0</v>
          </cell>
        </row>
        <row r="1392">
          <cell r="A1392">
            <v>0</v>
          </cell>
          <cell r="B1392">
            <v>0</v>
          </cell>
          <cell r="C1392">
            <v>0</v>
          </cell>
        </row>
        <row r="1393">
          <cell r="A1393">
            <v>0</v>
          </cell>
          <cell r="B1393">
            <v>0</v>
          </cell>
          <cell r="C1393">
            <v>0</v>
          </cell>
        </row>
        <row r="1394">
          <cell r="A1394">
            <v>0</v>
          </cell>
          <cell r="B1394">
            <v>0</v>
          </cell>
          <cell r="C1394">
            <v>0</v>
          </cell>
        </row>
        <row r="1395">
          <cell r="A1395">
            <v>0</v>
          </cell>
          <cell r="B1395">
            <v>0</v>
          </cell>
          <cell r="C1395">
            <v>0</v>
          </cell>
        </row>
        <row r="1396">
          <cell r="A1396">
            <v>0</v>
          </cell>
          <cell r="B1396">
            <v>0</v>
          </cell>
          <cell r="C1396">
            <v>0</v>
          </cell>
        </row>
        <row r="1397">
          <cell r="A1397">
            <v>0</v>
          </cell>
          <cell r="B1397">
            <v>0</v>
          </cell>
          <cell r="C1397">
            <v>0</v>
          </cell>
        </row>
        <row r="1398">
          <cell r="A1398">
            <v>0</v>
          </cell>
          <cell r="B1398">
            <v>0</v>
          </cell>
          <cell r="C1398">
            <v>0</v>
          </cell>
        </row>
        <row r="1399">
          <cell r="A1399">
            <v>0</v>
          </cell>
          <cell r="B1399">
            <v>0</v>
          </cell>
          <cell r="C1399">
            <v>0</v>
          </cell>
        </row>
        <row r="1400">
          <cell r="A1400">
            <v>0</v>
          </cell>
          <cell r="B1400">
            <v>0</v>
          </cell>
          <cell r="C1400">
            <v>0</v>
          </cell>
        </row>
        <row r="1401">
          <cell r="A1401">
            <v>0</v>
          </cell>
          <cell r="B1401">
            <v>0</v>
          </cell>
          <cell r="C1401">
            <v>0</v>
          </cell>
        </row>
        <row r="1402">
          <cell r="A1402">
            <v>0</v>
          </cell>
          <cell r="B1402">
            <v>0</v>
          </cell>
          <cell r="C1402">
            <v>0</v>
          </cell>
        </row>
        <row r="1403">
          <cell r="A1403">
            <v>0</v>
          </cell>
          <cell r="B1403">
            <v>0</v>
          </cell>
          <cell r="C1403">
            <v>0</v>
          </cell>
        </row>
        <row r="1404">
          <cell r="A1404">
            <v>0</v>
          </cell>
          <cell r="B1404">
            <v>0</v>
          </cell>
          <cell r="C1404">
            <v>0</v>
          </cell>
        </row>
        <row r="1405">
          <cell r="A1405">
            <v>0</v>
          </cell>
          <cell r="B1405">
            <v>0</v>
          </cell>
          <cell r="C1405">
            <v>0</v>
          </cell>
        </row>
        <row r="1406">
          <cell r="A1406">
            <v>0</v>
          </cell>
          <cell r="B1406">
            <v>0</v>
          </cell>
          <cell r="C1406">
            <v>0</v>
          </cell>
        </row>
        <row r="1407">
          <cell r="A1407">
            <v>0</v>
          </cell>
          <cell r="B1407">
            <v>0</v>
          </cell>
          <cell r="C1407">
            <v>0</v>
          </cell>
        </row>
        <row r="1408">
          <cell r="A1408">
            <v>0</v>
          </cell>
          <cell r="B1408">
            <v>0</v>
          </cell>
          <cell r="C1408">
            <v>0</v>
          </cell>
        </row>
        <row r="1409">
          <cell r="A1409">
            <v>0</v>
          </cell>
          <cell r="B1409">
            <v>0</v>
          </cell>
          <cell r="C1409">
            <v>0</v>
          </cell>
        </row>
        <row r="1410">
          <cell r="A1410">
            <v>0</v>
          </cell>
          <cell r="B1410">
            <v>0</v>
          </cell>
          <cell r="C1410">
            <v>0</v>
          </cell>
        </row>
        <row r="1411">
          <cell r="A1411">
            <v>0</v>
          </cell>
          <cell r="B1411">
            <v>0</v>
          </cell>
          <cell r="C1411">
            <v>0</v>
          </cell>
        </row>
        <row r="1412">
          <cell r="A1412">
            <v>0</v>
          </cell>
          <cell r="B1412">
            <v>0</v>
          </cell>
          <cell r="C1412">
            <v>0</v>
          </cell>
        </row>
        <row r="1413">
          <cell r="A1413">
            <v>0</v>
          </cell>
          <cell r="B1413">
            <v>0</v>
          </cell>
          <cell r="C1413">
            <v>0</v>
          </cell>
        </row>
        <row r="1414">
          <cell r="A1414">
            <v>0</v>
          </cell>
          <cell r="B1414">
            <v>0</v>
          </cell>
          <cell r="C1414">
            <v>0</v>
          </cell>
        </row>
        <row r="1415">
          <cell r="A1415">
            <v>0</v>
          </cell>
          <cell r="B1415">
            <v>0</v>
          </cell>
          <cell r="C1415">
            <v>0</v>
          </cell>
        </row>
        <row r="1416">
          <cell r="A1416">
            <v>0</v>
          </cell>
          <cell r="B1416">
            <v>0</v>
          </cell>
          <cell r="C1416">
            <v>0</v>
          </cell>
        </row>
        <row r="1417">
          <cell r="A1417">
            <v>0</v>
          </cell>
          <cell r="B1417">
            <v>0</v>
          </cell>
          <cell r="C1417">
            <v>0</v>
          </cell>
        </row>
        <row r="1418">
          <cell r="A1418">
            <v>0</v>
          </cell>
          <cell r="B1418">
            <v>0</v>
          </cell>
          <cell r="C1418">
            <v>0</v>
          </cell>
        </row>
        <row r="1419">
          <cell r="A1419">
            <v>0</v>
          </cell>
          <cell r="B1419">
            <v>0</v>
          </cell>
          <cell r="C1419">
            <v>0</v>
          </cell>
        </row>
        <row r="1420">
          <cell r="A1420">
            <v>0</v>
          </cell>
          <cell r="B1420">
            <v>0</v>
          </cell>
          <cell r="C1420">
            <v>0</v>
          </cell>
        </row>
        <row r="1421">
          <cell r="A1421">
            <v>0</v>
          </cell>
          <cell r="B1421">
            <v>0</v>
          </cell>
          <cell r="C1421">
            <v>0</v>
          </cell>
        </row>
        <row r="1422">
          <cell r="A1422">
            <v>0</v>
          </cell>
          <cell r="B1422">
            <v>0</v>
          </cell>
          <cell r="C1422">
            <v>0</v>
          </cell>
        </row>
        <row r="1423">
          <cell r="A1423">
            <v>0</v>
          </cell>
          <cell r="B1423">
            <v>0</v>
          </cell>
          <cell r="C1423">
            <v>0</v>
          </cell>
        </row>
        <row r="1424">
          <cell r="A1424">
            <v>0</v>
          </cell>
          <cell r="B1424">
            <v>0</v>
          </cell>
          <cell r="C1424">
            <v>0</v>
          </cell>
        </row>
        <row r="1425">
          <cell r="A1425">
            <v>0</v>
          </cell>
          <cell r="B1425">
            <v>0</v>
          </cell>
          <cell r="C1425">
            <v>0</v>
          </cell>
        </row>
        <row r="1426">
          <cell r="A1426">
            <v>0</v>
          </cell>
          <cell r="B1426">
            <v>0</v>
          </cell>
          <cell r="C1426">
            <v>0</v>
          </cell>
        </row>
        <row r="1427">
          <cell r="A1427">
            <v>0</v>
          </cell>
          <cell r="B1427">
            <v>0</v>
          </cell>
          <cell r="C1427">
            <v>0</v>
          </cell>
        </row>
        <row r="1428">
          <cell r="A1428">
            <v>0</v>
          </cell>
          <cell r="B1428">
            <v>0</v>
          </cell>
          <cell r="C1428">
            <v>0</v>
          </cell>
        </row>
        <row r="1429">
          <cell r="A1429">
            <v>0</v>
          </cell>
          <cell r="B1429">
            <v>0</v>
          </cell>
          <cell r="C1429">
            <v>0</v>
          </cell>
        </row>
        <row r="1430">
          <cell r="A1430">
            <v>0</v>
          </cell>
          <cell r="B1430">
            <v>0</v>
          </cell>
          <cell r="C1430">
            <v>0</v>
          </cell>
        </row>
        <row r="1431">
          <cell r="A1431">
            <v>0</v>
          </cell>
          <cell r="B1431">
            <v>0</v>
          </cell>
          <cell r="C1431">
            <v>0</v>
          </cell>
        </row>
        <row r="1432">
          <cell r="A1432">
            <v>0</v>
          </cell>
          <cell r="B1432">
            <v>0</v>
          </cell>
          <cell r="C1432">
            <v>0</v>
          </cell>
        </row>
        <row r="1433">
          <cell r="A1433">
            <v>0</v>
          </cell>
          <cell r="B1433">
            <v>0</v>
          </cell>
          <cell r="C1433">
            <v>0</v>
          </cell>
        </row>
        <row r="1434">
          <cell r="A1434">
            <v>0</v>
          </cell>
          <cell r="B1434">
            <v>0</v>
          </cell>
          <cell r="C1434">
            <v>0</v>
          </cell>
        </row>
        <row r="1435">
          <cell r="A1435">
            <v>0</v>
          </cell>
          <cell r="B1435">
            <v>0</v>
          </cell>
          <cell r="C1435">
            <v>0</v>
          </cell>
        </row>
        <row r="1436">
          <cell r="A1436">
            <v>0</v>
          </cell>
          <cell r="B1436">
            <v>0</v>
          </cell>
          <cell r="C1436">
            <v>0</v>
          </cell>
        </row>
        <row r="1437">
          <cell r="A1437">
            <v>0</v>
          </cell>
          <cell r="B1437">
            <v>0</v>
          </cell>
          <cell r="C1437">
            <v>0</v>
          </cell>
        </row>
        <row r="1438">
          <cell r="A1438">
            <v>0</v>
          </cell>
          <cell r="B1438">
            <v>0</v>
          </cell>
          <cell r="C1438">
            <v>0</v>
          </cell>
        </row>
        <row r="1439">
          <cell r="A1439">
            <v>0</v>
          </cell>
          <cell r="B1439">
            <v>0</v>
          </cell>
          <cell r="C1439">
            <v>0</v>
          </cell>
        </row>
        <row r="1440">
          <cell r="A1440">
            <v>0</v>
          </cell>
          <cell r="B1440">
            <v>0</v>
          </cell>
          <cell r="C1440">
            <v>0</v>
          </cell>
        </row>
        <row r="1441">
          <cell r="A1441">
            <v>0</v>
          </cell>
          <cell r="B1441">
            <v>0</v>
          </cell>
          <cell r="C1441">
            <v>0</v>
          </cell>
        </row>
        <row r="1442">
          <cell r="A1442">
            <v>0</v>
          </cell>
          <cell r="B1442">
            <v>0</v>
          </cell>
          <cell r="C1442">
            <v>0</v>
          </cell>
        </row>
        <row r="1443">
          <cell r="A1443">
            <v>0</v>
          </cell>
          <cell r="B1443">
            <v>0</v>
          </cell>
          <cell r="C1443">
            <v>0</v>
          </cell>
        </row>
        <row r="1444">
          <cell r="A1444">
            <v>0</v>
          </cell>
          <cell r="B1444">
            <v>0</v>
          </cell>
          <cell r="C1444">
            <v>0</v>
          </cell>
        </row>
        <row r="1445">
          <cell r="A1445">
            <v>0</v>
          </cell>
          <cell r="B1445">
            <v>0</v>
          </cell>
          <cell r="C1445">
            <v>0</v>
          </cell>
        </row>
        <row r="1446">
          <cell r="A1446">
            <v>0</v>
          </cell>
          <cell r="B1446">
            <v>0</v>
          </cell>
          <cell r="C1446">
            <v>0</v>
          </cell>
        </row>
        <row r="1447">
          <cell r="A1447">
            <v>0</v>
          </cell>
          <cell r="B1447">
            <v>0</v>
          </cell>
          <cell r="C1447">
            <v>0</v>
          </cell>
        </row>
        <row r="1448">
          <cell r="A1448">
            <v>0</v>
          </cell>
          <cell r="B1448">
            <v>0</v>
          </cell>
          <cell r="C1448">
            <v>0</v>
          </cell>
        </row>
        <row r="1449">
          <cell r="A1449">
            <v>0</v>
          </cell>
          <cell r="B1449">
            <v>0</v>
          </cell>
          <cell r="C1449">
            <v>0</v>
          </cell>
        </row>
        <row r="1450">
          <cell r="A1450">
            <v>0</v>
          </cell>
          <cell r="B1450">
            <v>0</v>
          </cell>
          <cell r="C1450">
            <v>0</v>
          </cell>
        </row>
        <row r="1451">
          <cell r="A1451">
            <v>0</v>
          </cell>
          <cell r="B1451">
            <v>0</v>
          </cell>
          <cell r="C1451">
            <v>0</v>
          </cell>
        </row>
        <row r="1452">
          <cell r="A1452">
            <v>0</v>
          </cell>
          <cell r="B1452">
            <v>0</v>
          </cell>
          <cell r="C1452">
            <v>0</v>
          </cell>
        </row>
        <row r="1453">
          <cell r="A1453">
            <v>0</v>
          </cell>
          <cell r="B1453">
            <v>0</v>
          </cell>
          <cell r="C1453">
            <v>0</v>
          </cell>
        </row>
        <row r="1454">
          <cell r="A1454">
            <v>0</v>
          </cell>
          <cell r="B1454">
            <v>0</v>
          </cell>
          <cell r="C1454">
            <v>0</v>
          </cell>
        </row>
        <row r="1455">
          <cell r="A1455">
            <v>0</v>
          </cell>
          <cell r="B1455">
            <v>0</v>
          </cell>
          <cell r="C1455">
            <v>0</v>
          </cell>
        </row>
        <row r="1456">
          <cell r="A1456">
            <v>0</v>
          </cell>
          <cell r="B1456">
            <v>0</v>
          </cell>
          <cell r="C1456">
            <v>0</v>
          </cell>
        </row>
        <row r="1457">
          <cell r="A1457">
            <v>0</v>
          </cell>
          <cell r="B1457">
            <v>0</v>
          </cell>
          <cell r="C1457">
            <v>0</v>
          </cell>
        </row>
        <row r="1458">
          <cell r="A1458">
            <v>0</v>
          </cell>
          <cell r="B1458">
            <v>0</v>
          </cell>
          <cell r="C1458">
            <v>0</v>
          </cell>
        </row>
        <row r="1459">
          <cell r="A1459">
            <v>0</v>
          </cell>
          <cell r="B1459">
            <v>0</v>
          </cell>
          <cell r="C1459">
            <v>0</v>
          </cell>
        </row>
        <row r="1460">
          <cell r="A1460">
            <v>0</v>
          </cell>
          <cell r="B1460">
            <v>0</v>
          </cell>
          <cell r="C1460">
            <v>0</v>
          </cell>
        </row>
        <row r="1461">
          <cell r="A1461">
            <v>0</v>
          </cell>
          <cell r="B1461">
            <v>0</v>
          </cell>
          <cell r="C1461">
            <v>0</v>
          </cell>
        </row>
        <row r="1462">
          <cell r="A1462">
            <v>0</v>
          </cell>
          <cell r="B1462">
            <v>0</v>
          </cell>
          <cell r="C1462">
            <v>0</v>
          </cell>
        </row>
        <row r="1463">
          <cell r="A1463">
            <v>0</v>
          </cell>
          <cell r="B1463">
            <v>0</v>
          </cell>
          <cell r="C1463">
            <v>0</v>
          </cell>
        </row>
        <row r="1464">
          <cell r="A1464">
            <v>0</v>
          </cell>
          <cell r="B1464">
            <v>0</v>
          </cell>
          <cell r="C1464">
            <v>0</v>
          </cell>
        </row>
        <row r="1465">
          <cell r="A1465">
            <v>0</v>
          </cell>
          <cell r="B1465">
            <v>0</v>
          </cell>
          <cell r="C1465">
            <v>0</v>
          </cell>
        </row>
        <row r="1466">
          <cell r="A1466">
            <v>0</v>
          </cell>
          <cell r="B1466">
            <v>0</v>
          </cell>
          <cell r="C1466">
            <v>0</v>
          </cell>
        </row>
        <row r="1467">
          <cell r="A1467">
            <v>0</v>
          </cell>
          <cell r="B1467">
            <v>0</v>
          </cell>
          <cell r="C1467">
            <v>0</v>
          </cell>
        </row>
        <row r="1468">
          <cell r="A1468">
            <v>0</v>
          </cell>
          <cell r="B1468">
            <v>0</v>
          </cell>
          <cell r="C1468">
            <v>0</v>
          </cell>
        </row>
        <row r="1469">
          <cell r="A1469">
            <v>0</v>
          </cell>
          <cell r="B1469">
            <v>0</v>
          </cell>
          <cell r="C1469">
            <v>0</v>
          </cell>
        </row>
        <row r="1470">
          <cell r="A1470">
            <v>0</v>
          </cell>
          <cell r="B1470">
            <v>0</v>
          </cell>
          <cell r="C1470">
            <v>0</v>
          </cell>
        </row>
        <row r="1471">
          <cell r="A1471">
            <v>0</v>
          </cell>
          <cell r="B1471">
            <v>0</v>
          </cell>
          <cell r="C1471">
            <v>0</v>
          </cell>
        </row>
        <row r="1472">
          <cell r="A1472">
            <v>0</v>
          </cell>
          <cell r="B1472">
            <v>0</v>
          </cell>
          <cell r="C1472">
            <v>0</v>
          </cell>
        </row>
        <row r="1473">
          <cell r="A1473">
            <v>0</v>
          </cell>
          <cell r="B1473">
            <v>0</v>
          </cell>
          <cell r="C1473">
            <v>0</v>
          </cell>
        </row>
        <row r="1474">
          <cell r="A1474">
            <v>0</v>
          </cell>
          <cell r="B1474">
            <v>0</v>
          </cell>
          <cell r="C1474">
            <v>0</v>
          </cell>
        </row>
        <row r="1475">
          <cell r="A1475">
            <v>0</v>
          </cell>
          <cell r="B1475">
            <v>0</v>
          </cell>
          <cell r="C1475">
            <v>0</v>
          </cell>
        </row>
        <row r="1476">
          <cell r="A1476">
            <v>0</v>
          </cell>
          <cell r="B1476">
            <v>0</v>
          </cell>
          <cell r="C1476">
            <v>0</v>
          </cell>
        </row>
        <row r="1477">
          <cell r="A1477">
            <v>0</v>
          </cell>
          <cell r="B1477">
            <v>0</v>
          </cell>
          <cell r="C1477">
            <v>0</v>
          </cell>
        </row>
        <row r="1478">
          <cell r="A1478">
            <v>0</v>
          </cell>
          <cell r="B1478">
            <v>0</v>
          </cell>
          <cell r="C1478">
            <v>0</v>
          </cell>
        </row>
        <row r="1479">
          <cell r="A1479">
            <v>0</v>
          </cell>
          <cell r="B1479">
            <v>0</v>
          </cell>
          <cell r="C1479">
            <v>0</v>
          </cell>
        </row>
        <row r="1480">
          <cell r="A1480">
            <v>0</v>
          </cell>
          <cell r="B1480">
            <v>0</v>
          </cell>
          <cell r="C1480">
            <v>0</v>
          </cell>
        </row>
        <row r="1481">
          <cell r="A1481">
            <v>0</v>
          </cell>
          <cell r="B1481">
            <v>0</v>
          </cell>
          <cell r="C1481">
            <v>0</v>
          </cell>
        </row>
        <row r="1482">
          <cell r="A1482">
            <v>0</v>
          </cell>
          <cell r="B1482">
            <v>0</v>
          </cell>
          <cell r="C1482">
            <v>0</v>
          </cell>
        </row>
        <row r="1483">
          <cell r="A1483">
            <v>0</v>
          </cell>
          <cell r="B1483">
            <v>0</v>
          </cell>
          <cell r="C1483">
            <v>0</v>
          </cell>
        </row>
        <row r="1484">
          <cell r="A1484">
            <v>0</v>
          </cell>
          <cell r="B1484">
            <v>0</v>
          </cell>
          <cell r="C1484">
            <v>0</v>
          </cell>
        </row>
        <row r="1485">
          <cell r="A1485">
            <v>0</v>
          </cell>
          <cell r="B1485">
            <v>0</v>
          </cell>
          <cell r="C1485">
            <v>0</v>
          </cell>
        </row>
        <row r="1486">
          <cell r="A1486">
            <v>0</v>
          </cell>
          <cell r="B1486">
            <v>0</v>
          </cell>
          <cell r="C1486">
            <v>0</v>
          </cell>
        </row>
        <row r="1487">
          <cell r="A1487">
            <v>0</v>
          </cell>
          <cell r="B1487">
            <v>0</v>
          </cell>
          <cell r="C1487">
            <v>0</v>
          </cell>
        </row>
        <row r="1488">
          <cell r="A1488">
            <v>0</v>
          </cell>
          <cell r="B1488">
            <v>0</v>
          </cell>
          <cell r="C1488">
            <v>0</v>
          </cell>
        </row>
        <row r="1489">
          <cell r="A1489">
            <v>0</v>
          </cell>
          <cell r="B1489">
            <v>0</v>
          </cell>
          <cell r="C1489">
            <v>0</v>
          </cell>
        </row>
        <row r="1490">
          <cell r="A1490">
            <v>0</v>
          </cell>
          <cell r="B1490">
            <v>0</v>
          </cell>
          <cell r="C1490">
            <v>0</v>
          </cell>
        </row>
        <row r="1491">
          <cell r="A1491">
            <v>0</v>
          </cell>
          <cell r="B1491">
            <v>0</v>
          </cell>
          <cell r="C1491">
            <v>0</v>
          </cell>
        </row>
        <row r="1492">
          <cell r="A1492">
            <v>0</v>
          </cell>
          <cell r="B1492">
            <v>0</v>
          </cell>
          <cell r="C1492">
            <v>0</v>
          </cell>
        </row>
        <row r="1493">
          <cell r="A1493">
            <v>0</v>
          </cell>
          <cell r="B1493">
            <v>0</v>
          </cell>
          <cell r="C1493">
            <v>0</v>
          </cell>
        </row>
        <row r="1494">
          <cell r="A1494">
            <v>0</v>
          </cell>
          <cell r="B1494">
            <v>0</v>
          </cell>
          <cell r="C1494">
            <v>0</v>
          </cell>
        </row>
        <row r="1495">
          <cell r="A1495">
            <v>0</v>
          </cell>
          <cell r="B1495">
            <v>0</v>
          </cell>
          <cell r="C1495">
            <v>0</v>
          </cell>
        </row>
        <row r="1496">
          <cell r="A1496">
            <v>0</v>
          </cell>
          <cell r="B1496">
            <v>0</v>
          </cell>
          <cell r="C1496">
            <v>0</v>
          </cell>
        </row>
        <row r="1497">
          <cell r="A1497">
            <v>0</v>
          </cell>
          <cell r="B1497">
            <v>0</v>
          </cell>
          <cell r="C1497">
            <v>0</v>
          </cell>
        </row>
        <row r="1498">
          <cell r="A1498">
            <v>0</v>
          </cell>
          <cell r="B1498">
            <v>0</v>
          </cell>
          <cell r="C1498">
            <v>0</v>
          </cell>
        </row>
        <row r="1499">
          <cell r="A1499">
            <v>0</v>
          </cell>
          <cell r="B1499">
            <v>0</v>
          </cell>
          <cell r="C1499">
            <v>0</v>
          </cell>
        </row>
        <row r="1500">
          <cell r="A1500">
            <v>0</v>
          </cell>
          <cell r="B1500">
            <v>0</v>
          </cell>
          <cell r="C1500">
            <v>0</v>
          </cell>
        </row>
        <row r="1501">
          <cell r="A1501">
            <v>0</v>
          </cell>
          <cell r="B1501">
            <v>0</v>
          </cell>
          <cell r="C1501">
            <v>0</v>
          </cell>
        </row>
        <row r="1502">
          <cell r="A1502">
            <v>0</v>
          </cell>
          <cell r="B1502">
            <v>0</v>
          </cell>
          <cell r="C1502">
            <v>0</v>
          </cell>
        </row>
        <row r="1503">
          <cell r="A1503">
            <v>0</v>
          </cell>
          <cell r="B1503">
            <v>0</v>
          </cell>
          <cell r="C1503">
            <v>0</v>
          </cell>
        </row>
        <row r="1504">
          <cell r="A1504">
            <v>0</v>
          </cell>
          <cell r="B1504">
            <v>0</v>
          </cell>
          <cell r="C1504">
            <v>0</v>
          </cell>
        </row>
        <row r="1505">
          <cell r="A1505">
            <v>0</v>
          </cell>
          <cell r="B1505">
            <v>0</v>
          </cell>
          <cell r="C1505">
            <v>0</v>
          </cell>
        </row>
        <row r="1506">
          <cell r="A1506">
            <v>0</v>
          </cell>
          <cell r="B1506">
            <v>0</v>
          </cell>
          <cell r="C1506">
            <v>0</v>
          </cell>
        </row>
        <row r="1507">
          <cell r="A1507">
            <v>0</v>
          </cell>
          <cell r="B1507">
            <v>0</v>
          </cell>
          <cell r="C1507">
            <v>0</v>
          </cell>
        </row>
        <row r="1508">
          <cell r="A1508">
            <v>0</v>
          </cell>
          <cell r="B1508">
            <v>0</v>
          </cell>
          <cell r="C1508">
            <v>0</v>
          </cell>
        </row>
        <row r="1509">
          <cell r="A1509">
            <v>0</v>
          </cell>
          <cell r="B1509">
            <v>0</v>
          </cell>
          <cell r="C1509">
            <v>0</v>
          </cell>
        </row>
        <row r="1510">
          <cell r="A1510">
            <v>0</v>
          </cell>
          <cell r="B1510">
            <v>0</v>
          </cell>
          <cell r="C1510">
            <v>0</v>
          </cell>
        </row>
        <row r="1511">
          <cell r="A1511">
            <v>0</v>
          </cell>
          <cell r="B1511">
            <v>0</v>
          </cell>
          <cell r="C1511">
            <v>0</v>
          </cell>
        </row>
        <row r="1512">
          <cell r="A1512">
            <v>0</v>
          </cell>
          <cell r="B1512">
            <v>0</v>
          </cell>
          <cell r="C1512">
            <v>0</v>
          </cell>
        </row>
        <row r="1513">
          <cell r="A1513">
            <v>0</v>
          </cell>
          <cell r="B1513">
            <v>0</v>
          </cell>
          <cell r="C1513">
            <v>0</v>
          </cell>
        </row>
        <row r="1514">
          <cell r="A1514">
            <v>0</v>
          </cell>
          <cell r="B1514">
            <v>0</v>
          </cell>
          <cell r="C1514">
            <v>0</v>
          </cell>
        </row>
        <row r="1515">
          <cell r="A1515">
            <v>0</v>
          </cell>
          <cell r="B1515">
            <v>0</v>
          </cell>
          <cell r="C1515">
            <v>0</v>
          </cell>
        </row>
        <row r="1516">
          <cell r="A1516">
            <v>0</v>
          </cell>
          <cell r="B1516">
            <v>0</v>
          </cell>
          <cell r="C1516">
            <v>0</v>
          </cell>
        </row>
        <row r="1517">
          <cell r="A1517">
            <v>0</v>
          </cell>
          <cell r="B1517">
            <v>0</v>
          </cell>
          <cell r="C1517">
            <v>0</v>
          </cell>
        </row>
        <row r="1518">
          <cell r="A1518">
            <v>0</v>
          </cell>
          <cell r="B1518">
            <v>0</v>
          </cell>
          <cell r="C1518">
            <v>0</v>
          </cell>
        </row>
        <row r="1519">
          <cell r="A1519">
            <v>0</v>
          </cell>
          <cell r="B1519">
            <v>0</v>
          </cell>
          <cell r="C1519">
            <v>0</v>
          </cell>
        </row>
        <row r="1520">
          <cell r="A1520">
            <v>0</v>
          </cell>
          <cell r="B1520">
            <v>0</v>
          </cell>
          <cell r="C1520">
            <v>0</v>
          </cell>
        </row>
        <row r="1521">
          <cell r="A1521">
            <v>0</v>
          </cell>
          <cell r="B1521">
            <v>0</v>
          </cell>
          <cell r="C1521">
            <v>0</v>
          </cell>
        </row>
        <row r="1522">
          <cell r="A1522">
            <v>0</v>
          </cell>
          <cell r="B1522">
            <v>0</v>
          </cell>
          <cell r="C1522">
            <v>0</v>
          </cell>
        </row>
        <row r="1523">
          <cell r="A1523">
            <v>0</v>
          </cell>
          <cell r="B1523">
            <v>0</v>
          </cell>
          <cell r="C1523">
            <v>0</v>
          </cell>
        </row>
        <row r="1524">
          <cell r="A1524">
            <v>0</v>
          </cell>
          <cell r="B1524">
            <v>0</v>
          </cell>
          <cell r="C1524">
            <v>0</v>
          </cell>
        </row>
        <row r="1525">
          <cell r="A1525">
            <v>0</v>
          </cell>
          <cell r="B1525">
            <v>0</v>
          </cell>
          <cell r="C1525">
            <v>0</v>
          </cell>
        </row>
        <row r="1526">
          <cell r="A1526">
            <v>0</v>
          </cell>
          <cell r="B1526">
            <v>0</v>
          </cell>
          <cell r="C1526">
            <v>0</v>
          </cell>
        </row>
        <row r="1527">
          <cell r="A1527">
            <v>0</v>
          </cell>
          <cell r="B1527">
            <v>0</v>
          </cell>
          <cell r="C1527">
            <v>0</v>
          </cell>
        </row>
        <row r="1528">
          <cell r="A1528">
            <v>0</v>
          </cell>
          <cell r="B1528">
            <v>0</v>
          </cell>
          <cell r="C1528">
            <v>0</v>
          </cell>
        </row>
        <row r="1529">
          <cell r="A1529">
            <v>0</v>
          </cell>
          <cell r="B1529">
            <v>0</v>
          </cell>
          <cell r="C1529">
            <v>0</v>
          </cell>
        </row>
        <row r="1530">
          <cell r="A1530">
            <v>0</v>
          </cell>
          <cell r="B1530">
            <v>0</v>
          </cell>
          <cell r="C1530">
            <v>0</v>
          </cell>
        </row>
        <row r="1531">
          <cell r="A1531">
            <v>0</v>
          </cell>
          <cell r="B1531">
            <v>0</v>
          </cell>
          <cell r="C1531">
            <v>0</v>
          </cell>
        </row>
        <row r="1532">
          <cell r="A1532">
            <v>0</v>
          </cell>
          <cell r="B1532">
            <v>0</v>
          </cell>
          <cell r="C1532">
            <v>0</v>
          </cell>
        </row>
        <row r="1533">
          <cell r="A1533">
            <v>0</v>
          </cell>
          <cell r="B1533">
            <v>0</v>
          </cell>
          <cell r="C1533">
            <v>0</v>
          </cell>
        </row>
        <row r="1534">
          <cell r="A1534">
            <v>0</v>
          </cell>
          <cell r="B1534">
            <v>0</v>
          </cell>
          <cell r="C1534">
            <v>0</v>
          </cell>
        </row>
        <row r="1535">
          <cell r="A1535">
            <v>0</v>
          </cell>
          <cell r="B1535">
            <v>0</v>
          </cell>
          <cell r="C1535">
            <v>0</v>
          </cell>
        </row>
        <row r="1536">
          <cell r="A1536">
            <v>0</v>
          </cell>
          <cell r="B1536">
            <v>0</v>
          </cell>
          <cell r="C1536">
            <v>0</v>
          </cell>
        </row>
        <row r="1537">
          <cell r="A1537">
            <v>0</v>
          </cell>
          <cell r="B1537">
            <v>0</v>
          </cell>
          <cell r="C1537">
            <v>0</v>
          </cell>
        </row>
        <row r="1538">
          <cell r="A1538">
            <v>0</v>
          </cell>
          <cell r="B1538">
            <v>0</v>
          </cell>
          <cell r="C1538">
            <v>0</v>
          </cell>
        </row>
        <row r="1539">
          <cell r="A1539">
            <v>0</v>
          </cell>
          <cell r="B1539">
            <v>0</v>
          </cell>
          <cell r="C1539">
            <v>0</v>
          </cell>
        </row>
        <row r="1540">
          <cell r="A1540">
            <v>0</v>
          </cell>
          <cell r="B1540">
            <v>0</v>
          </cell>
          <cell r="C1540">
            <v>0</v>
          </cell>
        </row>
        <row r="1541">
          <cell r="A1541">
            <v>0</v>
          </cell>
          <cell r="B1541">
            <v>0</v>
          </cell>
          <cell r="C1541">
            <v>0</v>
          </cell>
        </row>
        <row r="1542">
          <cell r="A1542">
            <v>0</v>
          </cell>
          <cell r="B1542">
            <v>0</v>
          </cell>
          <cell r="C1542">
            <v>0</v>
          </cell>
        </row>
        <row r="1543">
          <cell r="A1543">
            <v>0</v>
          </cell>
          <cell r="B1543">
            <v>0</v>
          </cell>
          <cell r="C1543">
            <v>0</v>
          </cell>
        </row>
        <row r="1544">
          <cell r="A1544">
            <v>0</v>
          </cell>
          <cell r="B1544">
            <v>0</v>
          </cell>
          <cell r="C1544">
            <v>0</v>
          </cell>
        </row>
        <row r="1545">
          <cell r="A1545">
            <v>0</v>
          </cell>
          <cell r="B1545">
            <v>0</v>
          </cell>
          <cell r="C1545">
            <v>0</v>
          </cell>
        </row>
        <row r="1546">
          <cell r="A1546">
            <v>0</v>
          </cell>
          <cell r="B1546">
            <v>0</v>
          </cell>
          <cell r="C1546">
            <v>0</v>
          </cell>
        </row>
        <row r="1547">
          <cell r="A1547">
            <v>0</v>
          </cell>
          <cell r="B1547">
            <v>0</v>
          </cell>
          <cell r="C1547">
            <v>0</v>
          </cell>
        </row>
        <row r="1548">
          <cell r="A1548">
            <v>0</v>
          </cell>
          <cell r="B1548">
            <v>0</v>
          </cell>
          <cell r="C1548">
            <v>0</v>
          </cell>
        </row>
        <row r="1549">
          <cell r="A1549">
            <v>0</v>
          </cell>
          <cell r="B1549">
            <v>0</v>
          </cell>
          <cell r="C1549">
            <v>0</v>
          </cell>
        </row>
        <row r="1550">
          <cell r="A1550">
            <v>0</v>
          </cell>
          <cell r="B1550">
            <v>0</v>
          </cell>
          <cell r="C1550">
            <v>0</v>
          </cell>
        </row>
        <row r="1551">
          <cell r="A1551">
            <v>0</v>
          </cell>
          <cell r="B1551">
            <v>0</v>
          </cell>
          <cell r="C1551">
            <v>0</v>
          </cell>
        </row>
        <row r="1552">
          <cell r="A1552">
            <v>0</v>
          </cell>
          <cell r="B1552">
            <v>0</v>
          </cell>
          <cell r="C1552">
            <v>0</v>
          </cell>
        </row>
        <row r="1553">
          <cell r="A1553">
            <v>0</v>
          </cell>
          <cell r="B1553">
            <v>0</v>
          </cell>
          <cell r="C1553">
            <v>0</v>
          </cell>
        </row>
        <row r="1554">
          <cell r="A1554">
            <v>0</v>
          </cell>
          <cell r="B1554">
            <v>0</v>
          </cell>
          <cell r="C1554">
            <v>0</v>
          </cell>
        </row>
        <row r="1555">
          <cell r="A1555">
            <v>0</v>
          </cell>
          <cell r="B1555">
            <v>0</v>
          </cell>
          <cell r="C1555">
            <v>0</v>
          </cell>
        </row>
        <row r="1556">
          <cell r="A1556">
            <v>0</v>
          </cell>
          <cell r="B1556">
            <v>0</v>
          </cell>
          <cell r="C1556">
            <v>0</v>
          </cell>
        </row>
        <row r="1557">
          <cell r="A1557">
            <v>0</v>
          </cell>
          <cell r="B1557">
            <v>0</v>
          </cell>
          <cell r="C1557">
            <v>0</v>
          </cell>
        </row>
        <row r="1558">
          <cell r="A1558">
            <v>0</v>
          </cell>
          <cell r="B1558">
            <v>0</v>
          </cell>
          <cell r="C1558">
            <v>0</v>
          </cell>
        </row>
        <row r="1559">
          <cell r="A1559">
            <v>0</v>
          </cell>
          <cell r="B1559">
            <v>0</v>
          </cell>
          <cell r="C1559">
            <v>0</v>
          </cell>
        </row>
        <row r="1560">
          <cell r="A1560">
            <v>0</v>
          </cell>
          <cell r="B1560">
            <v>0</v>
          </cell>
          <cell r="C1560">
            <v>0</v>
          </cell>
        </row>
        <row r="1561">
          <cell r="A1561">
            <v>0</v>
          </cell>
          <cell r="B1561">
            <v>0</v>
          </cell>
          <cell r="C1561">
            <v>0</v>
          </cell>
        </row>
        <row r="1562">
          <cell r="A1562">
            <v>0</v>
          </cell>
          <cell r="B1562">
            <v>0</v>
          </cell>
          <cell r="C1562">
            <v>0</v>
          </cell>
        </row>
        <row r="1563">
          <cell r="A1563">
            <v>0</v>
          </cell>
          <cell r="B1563">
            <v>0</v>
          </cell>
          <cell r="C1563">
            <v>0</v>
          </cell>
        </row>
        <row r="1564">
          <cell r="A1564">
            <v>0</v>
          </cell>
          <cell r="B1564">
            <v>0</v>
          </cell>
          <cell r="C1564">
            <v>0</v>
          </cell>
        </row>
        <row r="1565">
          <cell r="A1565">
            <v>0</v>
          </cell>
          <cell r="B1565">
            <v>0</v>
          </cell>
          <cell r="C1565">
            <v>0</v>
          </cell>
        </row>
        <row r="1566">
          <cell r="A1566">
            <v>0</v>
          </cell>
          <cell r="B1566">
            <v>0</v>
          </cell>
          <cell r="C1566">
            <v>0</v>
          </cell>
        </row>
        <row r="1567">
          <cell r="A1567">
            <v>0</v>
          </cell>
          <cell r="B1567">
            <v>0</v>
          </cell>
          <cell r="C1567">
            <v>0</v>
          </cell>
        </row>
        <row r="1568">
          <cell r="A1568">
            <v>0</v>
          </cell>
          <cell r="B1568">
            <v>0</v>
          </cell>
          <cell r="C1568">
            <v>0</v>
          </cell>
        </row>
        <row r="1569">
          <cell r="A1569">
            <v>0</v>
          </cell>
          <cell r="B1569">
            <v>0</v>
          </cell>
          <cell r="C1569">
            <v>0</v>
          </cell>
        </row>
        <row r="1570">
          <cell r="A1570">
            <v>0</v>
          </cell>
          <cell r="B1570">
            <v>0</v>
          </cell>
          <cell r="C1570">
            <v>0</v>
          </cell>
        </row>
        <row r="1571">
          <cell r="A1571">
            <v>0</v>
          </cell>
          <cell r="B1571">
            <v>0</v>
          </cell>
          <cell r="C1571">
            <v>0</v>
          </cell>
        </row>
        <row r="1572">
          <cell r="A1572">
            <v>0</v>
          </cell>
          <cell r="B1572">
            <v>0</v>
          </cell>
          <cell r="C1572">
            <v>0</v>
          </cell>
        </row>
        <row r="1573">
          <cell r="A1573">
            <v>0</v>
          </cell>
          <cell r="B1573">
            <v>0</v>
          </cell>
          <cell r="C1573">
            <v>0</v>
          </cell>
        </row>
        <row r="1574">
          <cell r="A1574">
            <v>0</v>
          </cell>
          <cell r="B1574">
            <v>0</v>
          </cell>
          <cell r="C1574">
            <v>0</v>
          </cell>
        </row>
        <row r="1575">
          <cell r="A1575">
            <v>0</v>
          </cell>
          <cell r="B1575">
            <v>0</v>
          </cell>
          <cell r="C1575">
            <v>0</v>
          </cell>
        </row>
        <row r="1576">
          <cell r="A1576">
            <v>0</v>
          </cell>
          <cell r="B1576">
            <v>0</v>
          </cell>
          <cell r="C1576">
            <v>0</v>
          </cell>
        </row>
        <row r="1577">
          <cell r="A1577">
            <v>0</v>
          </cell>
          <cell r="B1577">
            <v>0</v>
          </cell>
          <cell r="C1577">
            <v>0</v>
          </cell>
        </row>
        <row r="1578">
          <cell r="A1578">
            <v>0</v>
          </cell>
          <cell r="B1578">
            <v>0</v>
          </cell>
          <cell r="C1578">
            <v>0</v>
          </cell>
        </row>
        <row r="1579">
          <cell r="A1579">
            <v>0</v>
          </cell>
          <cell r="B1579">
            <v>0</v>
          </cell>
          <cell r="C1579">
            <v>0</v>
          </cell>
        </row>
        <row r="1580">
          <cell r="A1580">
            <v>0</v>
          </cell>
          <cell r="B1580">
            <v>0</v>
          </cell>
          <cell r="C1580">
            <v>0</v>
          </cell>
        </row>
        <row r="1581">
          <cell r="A1581">
            <v>0</v>
          </cell>
          <cell r="B1581">
            <v>0</v>
          </cell>
          <cell r="C1581">
            <v>0</v>
          </cell>
        </row>
        <row r="1582">
          <cell r="A1582">
            <v>0</v>
          </cell>
          <cell r="B1582">
            <v>0</v>
          </cell>
          <cell r="C1582">
            <v>0</v>
          </cell>
        </row>
        <row r="1583">
          <cell r="A1583">
            <v>0</v>
          </cell>
          <cell r="B1583">
            <v>0</v>
          </cell>
          <cell r="C1583">
            <v>0</v>
          </cell>
        </row>
        <row r="1584">
          <cell r="A1584">
            <v>0</v>
          </cell>
          <cell r="B1584">
            <v>0</v>
          </cell>
          <cell r="C1584">
            <v>0</v>
          </cell>
        </row>
        <row r="1585">
          <cell r="A1585">
            <v>0</v>
          </cell>
          <cell r="B1585">
            <v>0</v>
          </cell>
          <cell r="C1585">
            <v>0</v>
          </cell>
        </row>
        <row r="1586">
          <cell r="A1586">
            <v>0</v>
          </cell>
          <cell r="B1586">
            <v>0</v>
          </cell>
          <cell r="C1586">
            <v>0</v>
          </cell>
        </row>
        <row r="1587">
          <cell r="A1587">
            <v>0</v>
          </cell>
          <cell r="B1587">
            <v>0</v>
          </cell>
          <cell r="C1587">
            <v>0</v>
          </cell>
        </row>
        <row r="1588">
          <cell r="A1588">
            <v>0</v>
          </cell>
          <cell r="B1588">
            <v>0</v>
          </cell>
          <cell r="C1588">
            <v>0</v>
          </cell>
        </row>
        <row r="1589">
          <cell r="A1589">
            <v>0</v>
          </cell>
          <cell r="B1589">
            <v>0</v>
          </cell>
          <cell r="C1589">
            <v>0</v>
          </cell>
        </row>
        <row r="1590">
          <cell r="A1590">
            <v>0</v>
          </cell>
          <cell r="B1590">
            <v>0</v>
          </cell>
          <cell r="C1590">
            <v>0</v>
          </cell>
        </row>
        <row r="1591">
          <cell r="A1591">
            <v>0</v>
          </cell>
          <cell r="B1591">
            <v>0</v>
          </cell>
          <cell r="C1591">
            <v>0</v>
          </cell>
        </row>
        <row r="1592">
          <cell r="A1592">
            <v>0</v>
          </cell>
          <cell r="B1592">
            <v>0</v>
          </cell>
          <cell r="C1592">
            <v>0</v>
          </cell>
        </row>
        <row r="1593">
          <cell r="A1593">
            <v>0</v>
          </cell>
          <cell r="B1593">
            <v>0</v>
          </cell>
          <cell r="C1593">
            <v>0</v>
          </cell>
        </row>
        <row r="1594">
          <cell r="A1594">
            <v>0</v>
          </cell>
          <cell r="B1594">
            <v>0</v>
          </cell>
          <cell r="C1594">
            <v>0</v>
          </cell>
        </row>
        <row r="1595">
          <cell r="A1595">
            <v>0</v>
          </cell>
          <cell r="B1595">
            <v>0</v>
          </cell>
          <cell r="C1595">
            <v>0</v>
          </cell>
        </row>
        <row r="1596">
          <cell r="A1596">
            <v>0</v>
          </cell>
          <cell r="B1596">
            <v>0</v>
          </cell>
          <cell r="C1596">
            <v>0</v>
          </cell>
        </row>
        <row r="1597">
          <cell r="A1597">
            <v>0</v>
          </cell>
          <cell r="B1597">
            <v>0</v>
          </cell>
          <cell r="C1597">
            <v>0</v>
          </cell>
        </row>
        <row r="1598">
          <cell r="A1598">
            <v>0</v>
          </cell>
          <cell r="B1598">
            <v>0</v>
          </cell>
          <cell r="C1598">
            <v>0</v>
          </cell>
        </row>
        <row r="1599">
          <cell r="A1599">
            <v>0</v>
          </cell>
          <cell r="B1599">
            <v>0</v>
          </cell>
          <cell r="C1599">
            <v>0</v>
          </cell>
        </row>
        <row r="1600">
          <cell r="A1600">
            <v>0</v>
          </cell>
          <cell r="B1600">
            <v>0</v>
          </cell>
          <cell r="C1600">
            <v>0</v>
          </cell>
        </row>
        <row r="1601">
          <cell r="A1601">
            <v>0</v>
          </cell>
          <cell r="B1601">
            <v>0</v>
          </cell>
          <cell r="C1601">
            <v>0</v>
          </cell>
        </row>
        <row r="1602">
          <cell r="A1602">
            <v>0</v>
          </cell>
          <cell r="B1602">
            <v>0</v>
          </cell>
          <cell r="C1602">
            <v>0</v>
          </cell>
        </row>
        <row r="1603">
          <cell r="A1603">
            <v>0</v>
          </cell>
          <cell r="B1603">
            <v>0</v>
          </cell>
          <cell r="C1603">
            <v>0</v>
          </cell>
        </row>
        <row r="1604">
          <cell r="A1604">
            <v>0</v>
          </cell>
          <cell r="B1604">
            <v>0</v>
          </cell>
          <cell r="C1604">
            <v>0</v>
          </cell>
        </row>
        <row r="1605">
          <cell r="A1605">
            <v>0</v>
          </cell>
          <cell r="B1605">
            <v>0</v>
          </cell>
          <cell r="C1605">
            <v>0</v>
          </cell>
        </row>
        <row r="1606">
          <cell r="A1606">
            <v>0</v>
          </cell>
          <cell r="B1606">
            <v>0</v>
          </cell>
          <cell r="C1606">
            <v>0</v>
          </cell>
        </row>
        <row r="1607">
          <cell r="A1607">
            <v>0</v>
          </cell>
          <cell r="B1607">
            <v>0</v>
          </cell>
          <cell r="C1607">
            <v>0</v>
          </cell>
        </row>
        <row r="1608">
          <cell r="A1608">
            <v>0</v>
          </cell>
          <cell r="B1608">
            <v>0</v>
          </cell>
          <cell r="C1608">
            <v>0</v>
          </cell>
        </row>
        <row r="1609">
          <cell r="A1609">
            <v>0</v>
          </cell>
          <cell r="B1609">
            <v>0</v>
          </cell>
          <cell r="C1609">
            <v>0</v>
          </cell>
        </row>
        <row r="1610">
          <cell r="A1610">
            <v>0</v>
          </cell>
          <cell r="B1610">
            <v>0</v>
          </cell>
          <cell r="C1610">
            <v>0</v>
          </cell>
        </row>
        <row r="1611">
          <cell r="A1611">
            <v>0</v>
          </cell>
          <cell r="B1611">
            <v>0</v>
          </cell>
          <cell r="C1611">
            <v>0</v>
          </cell>
        </row>
        <row r="1612">
          <cell r="A1612">
            <v>0</v>
          </cell>
          <cell r="B1612">
            <v>0</v>
          </cell>
          <cell r="C1612">
            <v>0</v>
          </cell>
        </row>
        <row r="1613">
          <cell r="A1613">
            <v>0</v>
          </cell>
          <cell r="B1613">
            <v>0</v>
          </cell>
          <cell r="C1613">
            <v>0</v>
          </cell>
        </row>
        <row r="1614">
          <cell r="A1614">
            <v>0</v>
          </cell>
          <cell r="B1614">
            <v>0</v>
          </cell>
          <cell r="C1614">
            <v>0</v>
          </cell>
        </row>
        <row r="1615">
          <cell r="A1615">
            <v>0</v>
          </cell>
          <cell r="B1615">
            <v>0</v>
          </cell>
          <cell r="C1615">
            <v>0</v>
          </cell>
        </row>
        <row r="1616">
          <cell r="A1616">
            <v>0</v>
          </cell>
          <cell r="B1616">
            <v>0</v>
          </cell>
          <cell r="C1616">
            <v>0</v>
          </cell>
        </row>
        <row r="1617">
          <cell r="A1617">
            <v>0</v>
          </cell>
          <cell r="B1617">
            <v>0</v>
          </cell>
          <cell r="C1617">
            <v>0</v>
          </cell>
        </row>
        <row r="1618">
          <cell r="A1618">
            <v>0</v>
          </cell>
          <cell r="B1618">
            <v>0</v>
          </cell>
          <cell r="C1618">
            <v>0</v>
          </cell>
        </row>
        <row r="1619">
          <cell r="A1619">
            <v>0</v>
          </cell>
          <cell r="B1619">
            <v>0</v>
          </cell>
          <cell r="C1619">
            <v>0</v>
          </cell>
        </row>
        <row r="1620">
          <cell r="A1620">
            <v>0</v>
          </cell>
          <cell r="B1620">
            <v>0</v>
          </cell>
          <cell r="C1620">
            <v>0</v>
          </cell>
        </row>
        <row r="1621">
          <cell r="A1621">
            <v>0</v>
          </cell>
          <cell r="B1621">
            <v>0</v>
          </cell>
          <cell r="C1621">
            <v>0</v>
          </cell>
        </row>
        <row r="1622">
          <cell r="A1622">
            <v>0</v>
          </cell>
          <cell r="B1622">
            <v>0</v>
          </cell>
          <cell r="C1622">
            <v>0</v>
          </cell>
        </row>
        <row r="1623">
          <cell r="A1623">
            <v>0</v>
          </cell>
          <cell r="B1623">
            <v>0</v>
          </cell>
          <cell r="C1623">
            <v>0</v>
          </cell>
        </row>
        <row r="1624">
          <cell r="A1624">
            <v>0</v>
          </cell>
          <cell r="B1624">
            <v>0</v>
          </cell>
          <cell r="C1624">
            <v>0</v>
          </cell>
        </row>
        <row r="1625">
          <cell r="A1625">
            <v>0</v>
          </cell>
          <cell r="B1625">
            <v>0</v>
          </cell>
          <cell r="C1625">
            <v>0</v>
          </cell>
        </row>
        <row r="1626">
          <cell r="A1626">
            <v>0</v>
          </cell>
          <cell r="B1626">
            <v>0</v>
          </cell>
          <cell r="C1626">
            <v>0</v>
          </cell>
        </row>
        <row r="1627">
          <cell r="A1627">
            <v>0</v>
          </cell>
          <cell r="B1627">
            <v>0</v>
          </cell>
          <cell r="C1627">
            <v>0</v>
          </cell>
        </row>
        <row r="1628">
          <cell r="A1628">
            <v>0</v>
          </cell>
          <cell r="B1628">
            <v>0</v>
          </cell>
          <cell r="C1628">
            <v>0</v>
          </cell>
        </row>
        <row r="1629">
          <cell r="A1629">
            <v>0</v>
          </cell>
          <cell r="B1629">
            <v>0</v>
          </cell>
          <cell r="C1629">
            <v>0</v>
          </cell>
        </row>
        <row r="1630">
          <cell r="A1630">
            <v>0</v>
          </cell>
          <cell r="B1630">
            <v>0</v>
          </cell>
          <cell r="C1630">
            <v>0</v>
          </cell>
        </row>
        <row r="1631">
          <cell r="A1631">
            <v>0</v>
          </cell>
          <cell r="B1631">
            <v>0</v>
          </cell>
          <cell r="C1631">
            <v>0</v>
          </cell>
        </row>
        <row r="1632">
          <cell r="A1632">
            <v>0</v>
          </cell>
          <cell r="B1632">
            <v>0</v>
          </cell>
          <cell r="C1632">
            <v>0</v>
          </cell>
        </row>
        <row r="1633">
          <cell r="A1633">
            <v>0</v>
          </cell>
          <cell r="B1633">
            <v>0</v>
          </cell>
          <cell r="C1633">
            <v>0</v>
          </cell>
        </row>
        <row r="1634">
          <cell r="A1634">
            <v>0</v>
          </cell>
          <cell r="B1634">
            <v>0</v>
          </cell>
          <cell r="C1634">
            <v>0</v>
          </cell>
        </row>
        <row r="1635">
          <cell r="A1635">
            <v>0</v>
          </cell>
          <cell r="B1635">
            <v>0</v>
          </cell>
          <cell r="C1635">
            <v>0</v>
          </cell>
        </row>
        <row r="1636">
          <cell r="A1636">
            <v>0</v>
          </cell>
          <cell r="B1636">
            <v>0</v>
          </cell>
          <cell r="C1636">
            <v>0</v>
          </cell>
        </row>
        <row r="1637">
          <cell r="A1637">
            <v>0</v>
          </cell>
          <cell r="B1637">
            <v>0</v>
          </cell>
          <cell r="C1637">
            <v>0</v>
          </cell>
        </row>
        <row r="1638">
          <cell r="A1638">
            <v>0</v>
          </cell>
          <cell r="B1638">
            <v>0</v>
          </cell>
          <cell r="C1638">
            <v>0</v>
          </cell>
        </row>
        <row r="1639">
          <cell r="A1639">
            <v>0</v>
          </cell>
          <cell r="B1639">
            <v>0</v>
          </cell>
          <cell r="C1639">
            <v>0</v>
          </cell>
        </row>
        <row r="1640">
          <cell r="A1640">
            <v>0</v>
          </cell>
          <cell r="B1640">
            <v>0</v>
          </cell>
          <cell r="C1640">
            <v>0</v>
          </cell>
        </row>
        <row r="1641">
          <cell r="A1641">
            <v>0</v>
          </cell>
          <cell r="B1641">
            <v>0</v>
          </cell>
          <cell r="C1641">
            <v>0</v>
          </cell>
        </row>
        <row r="1642">
          <cell r="A1642">
            <v>0</v>
          </cell>
          <cell r="B1642">
            <v>0</v>
          </cell>
          <cell r="C1642">
            <v>0</v>
          </cell>
        </row>
        <row r="1643">
          <cell r="A1643">
            <v>0</v>
          </cell>
          <cell r="B1643">
            <v>0</v>
          </cell>
          <cell r="C1643">
            <v>0</v>
          </cell>
        </row>
        <row r="1644">
          <cell r="A1644">
            <v>0</v>
          </cell>
          <cell r="B1644">
            <v>0</v>
          </cell>
          <cell r="C1644">
            <v>0</v>
          </cell>
        </row>
        <row r="1645">
          <cell r="A1645">
            <v>0</v>
          </cell>
          <cell r="B1645">
            <v>0</v>
          </cell>
          <cell r="C1645">
            <v>0</v>
          </cell>
        </row>
        <row r="1646">
          <cell r="A1646">
            <v>0</v>
          </cell>
          <cell r="B1646">
            <v>0</v>
          </cell>
          <cell r="C1646">
            <v>0</v>
          </cell>
        </row>
        <row r="1647">
          <cell r="A1647">
            <v>0</v>
          </cell>
          <cell r="B1647">
            <v>0</v>
          </cell>
          <cell r="C1647">
            <v>0</v>
          </cell>
        </row>
        <row r="1648">
          <cell r="A1648">
            <v>0</v>
          </cell>
          <cell r="B1648">
            <v>0</v>
          </cell>
          <cell r="C1648">
            <v>0</v>
          </cell>
        </row>
        <row r="1649">
          <cell r="A1649">
            <v>0</v>
          </cell>
          <cell r="B1649">
            <v>0</v>
          </cell>
          <cell r="C1649">
            <v>0</v>
          </cell>
        </row>
        <row r="1650">
          <cell r="A1650">
            <v>0</v>
          </cell>
          <cell r="B1650">
            <v>0</v>
          </cell>
          <cell r="C1650">
            <v>0</v>
          </cell>
        </row>
        <row r="1651">
          <cell r="A1651">
            <v>0</v>
          </cell>
          <cell r="B1651">
            <v>0</v>
          </cell>
          <cell r="C1651">
            <v>0</v>
          </cell>
        </row>
        <row r="1652">
          <cell r="A1652">
            <v>0</v>
          </cell>
          <cell r="B1652">
            <v>0</v>
          </cell>
          <cell r="C1652">
            <v>0</v>
          </cell>
        </row>
        <row r="1653">
          <cell r="A1653">
            <v>0</v>
          </cell>
          <cell r="B1653">
            <v>0</v>
          </cell>
          <cell r="C1653">
            <v>0</v>
          </cell>
        </row>
        <row r="1654">
          <cell r="A1654">
            <v>0</v>
          </cell>
          <cell r="B1654">
            <v>0</v>
          </cell>
          <cell r="C1654">
            <v>0</v>
          </cell>
        </row>
        <row r="1655">
          <cell r="A1655">
            <v>0</v>
          </cell>
          <cell r="B1655">
            <v>0</v>
          </cell>
          <cell r="C1655">
            <v>0</v>
          </cell>
        </row>
        <row r="1656">
          <cell r="A1656">
            <v>0</v>
          </cell>
          <cell r="B1656">
            <v>0</v>
          </cell>
          <cell r="C1656">
            <v>0</v>
          </cell>
        </row>
        <row r="1657">
          <cell r="A1657">
            <v>0</v>
          </cell>
          <cell r="B1657">
            <v>0</v>
          </cell>
          <cell r="C1657">
            <v>0</v>
          </cell>
        </row>
        <row r="1658">
          <cell r="A1658">
            <v>0</v>
          </cell>
          <cell r="B1658">
            <v>0</v>
          </cell>
          <cell r="C1658">
            <v>0</v>
          </cell>
        </row>
        <row r="1659">
          <cell r="A1659">
            <v>0</v>
          </cell>
          <cell r="B1659">
            <v>0</v>
          </cell>
          <cell r="C1659">
            <v>0</v>
          </cell>
        </row>
        <row r="1660">
          <cell r="A1660">
            <v>0</v>
          </cell>
          <cell r="B1660">
            <v>0</v>
          </cell>
          <cell r="C1660">
            <v>0</v>
          </cell>
        </row>
        <row r="1661">
          <cell r="A1661">
            <v>0</v>
          </cell>
          <cell r="B1661">
            <v>0</v>
          </cell>
          <cell r="C1661">
            <v>0</v>
          </cell>
        </row>
        <row r="1662">
          <cell r="A1662">
            <v>0</v>
          </cell>
          <cell r="B1662">
            <v>0</v>
          </cell>
          <cell r="C1662">
            <v>0</v>
          </cell>
        </row>
        <row r="1663">
          <cell r="A1663">
            <v>0</v>
          </cell>
          <cell r="B1663">
            <v>0</v>
          </cell>
          <cell r="C1663">
            <v>0</v>
          </cell>
        </row>
        <row r="1664">
          <cell r="A1664">
            <v>0</v>
          </cell>
          <cell r="B1664">
            <v>0</v>
          </cell>
          <cell r="C1664">
            <v>0</v>
          </cell>
        </row>
        <row r="1665">
          <cell r="A1665">
            <v>0</v>
          </cell>
          <cell r="B1665">
            <v>0</v>
          </cell>
          <cell r="C1665">
            <v>0</v>
          </cell>
        </row>
        <row r="1666">
          <cell r="A1666">
            <v>0</v>
          </cell>
          <cell r="B1666">
            <v>0</v>
          </cell>
          <cell r="C1666">
            <v>0</v>
          </cell>
        </row>
        <row r="1667">
          <cell r="A1667">
            <v>0</v>
          </cell>
          <cell r="B1667">
            <v>0</v>
          </cell>
          <cell r="C1667">
            <v>0</v>
          </cell>
        </row>
        <row r="1668">
          <cell r="A1668">
            <v>0</v>
          </cell>
          <cell r="B1668">
            <v>0</v>
          </cell>
          <cell r="C1668">
            <v>0</v>
          </cell>
        </row>
        <row r="1669">
          <cell r="A1669">
            <v>0</v>
          </cell>
          <cell r="B1669">
            <v>0</v>
          </cell>
          <cell r="C1669">
            <v>0</v>
          </cell>
        </row>
        <row r="1670">
          <cell r="A1670">
            <v>0</v>
          </cell>
          <cell r="B1670">
            <v>0</v>
          </cell>
          <cell r="C1670">
            <v>0</v>
          </cell>
        </row>
        <row r="1671">
          <cell r="A1671">
            <v>0</v>
          </cell>
          <cell r="B1671">
            <v>0</v>
          </cell>
          <cell r="C1671">
            <v>0</v>
          </cell>
        </row>
        <row r="1672">
          <cell r="A1672">
            <v>0</v>
          </cell>
          <cell r="B1672">
            <v>0</v>
          </cell>
          <cell r="C1672">
            <v>0</v>
          </cell>
        </row>
        <row r="1673">
          <cell r="A1673">
            <v>0</v>
          </cell>
          <cell r="B1673">
            <v>0</v>
          </cell>
          <cell r="C1673">
            <v>0</v>
          </cell>
        </row>
        <row r="1674">
          <cell r="A1674">
            <v>0</v>
          </cell>
          <cell r="B1674">
            <v>0</v>
          </cell>
          <cell r="C1674">
            <v>0</v>
          </cell>
        </row>
        <row r="1675">
          <cell r="A1675">
            <v>0</v>
          </cell>
          <cell r="B1675">
            <v>0</v>
          </cell>
          <cell r="C1675">
            <v>0</v>
          </cell>
        </row>
        <row r="1676">
          <cell r="A1676">
            <v>0</v>
          </cell>
          <cell r="B1676">
            <v>0</v>
          </cell>
          <cell r="C1676">
            <v>0</v>
          </cell>
        </row>
        <row r="1677">
          <cell r="A1677">
            <v>0</v>
          </cell>
          <cell r="B1677">
            <v>0</v>
          </cell>
          <cell r="C1677">
            <v>0</v>
          </cell>
        </row>
        <row r="1678">
          <cell r="A1678">
            <v>0</v>
          </cell>
          <cell r="B1678">
            <v>0</v>
          </cell>
          <cell r="C1678">
            <v>0</v>
          </cell>
        </row>
        <row r="1679">
          <cell r="A1679">
            <v>0</v>
          </cell>
          <cell r="B1679">
            <v>0</v>
          </cell>
          <cell r="C1679">
            <v>0</v>
          </cell>
        </row>
        <row r="1680">
          <cell r="A1680">
            <v>0</v>
          </cell>
          <cell r="B1680">
            <v>0</v>
          </cell>
          <cell r="C1680">
            <v>0</v>
          </cell>
        </row>
        <row r="1681">
          <cell r="A1681">
            <v>0</v>
          </cell>
          <cell r="B1681">
            <v>0</v>
          </cell>
          <cell r="C1681">
            <v>0</v>
          </cell>
        </row>
        <row r="1682">
          <cell r="A1682">
            <v>0</v>
          </cell>
          <cell r="B1682">
            <v>0</v>
          </cell>
          <cell r="C1682">
            <v>0</v>
          </cell>
        </row>
        <row r="1683">
          <cell r="A1683">
            <v>0</v>
          </cell>
          <cell r="B1683">
            <v>0</v>
          </cell>
          <cell r="C1683">
            <v>0</v>
          </cell>
        </row>
        <row r="1684">
          <cell r="A1684">
            <v>0</v>
          </cell>
          <cell r="B1684">
            <v>0</v>
          </cell>
          <cell r="C1684">
            <v>0</v>
          </cell>
        </row>
        <row r="1685">
          <cell r="A1685">
            <v>0</v>
          </cell>
          <cell r="B1685">
            <v>0</v>
          </cell>
          <cell r="C1685">
            <v>0</v>
          </cell>
        </row>
        <row r="1686">
          <cell r="A1686">
            <v>0</v>
          </cell>
          <cell r="B1686">
            <v>0</v>
          </cell>
          <cell r="C1686">
            <v>0</v>
          </cell>
        </row>
        <row r="1687">
          <cell r="A1687">
            <v>0</v>
          </cell>
          <cell r="B1687">
            <v>0</v>
          </cell>
          <cell r="C1687">
            <v>0</v>
          </cell>
        </row>
        <row r="1688">
          <cell r="A1688">
            <v>0</v>
          </cell>
          <cell r="B1688">
            <v>0</v>
          </cell>
          <cell r="C1688">
            <v>0</v>
          </cell>
        </row>
        <row r="1689">
          <cell r="A1689">
            <v>0</v>
          </cell>
          <cell r="B1689">
            <v>0</v>
          </cell>
          <cell r="C1689">
            <v>0</v>
          </cell>
        </row>
        <row r="1690">
          <cell r="A1690">
            <v>0</v>
          </cell>
          <cell r="B1690">
            <v>0</v>
          </cell>
          <cell r="C1690">
            <v>0</v>
          </cell>
        </row>
        <row r="1691">
          <cell r="A1691">
            <v>0</v>
          </cell>
          <cell r="B1691">
            <v>0</v>
          </cell>
          <cell r="C1691">
            <v>0</v>
          </cell>
        </row>
        <row r="1692">
          <cell r="A1692">
            <v>0</v>
          </cell>
          <cell r="B1692">
            <v>0</v>
          </cell>
          <cell r="C1692">
            <v>0</v>
          </cell>
        </row>
        <row r="1693">
          <cell r="A1693">
            <v>0</v>
          </cell>
          <cell r="B1693">
            <v>0</v>
          </cell>
          <cell r="C1693">
            <v>0</v>
          </cell>
        </row>
        <row r="1694">
          <cell r="A1694">
            <v>0</v>
          </cell>
          <cell r="B1694">
            <v>0</v>
          </cell>
          <cell r="C1694">
            <v>0</v>
          </cell>
        </row>
        <row r="1695">
          <cell r="A1695">
            <v>0</v>
          </cell>
          <cell r="B1695">
            <v>0</v>
          </cell>
          <cell r="C1695">
            <v>0</v>
          </cell>
        </row>
        <row r="1696">
          <cell r="A1696">
            <v>0</v>
          </cell>
          <cell r="B1696">
            <v>0</v>
          </cell>
          <cell r="C1696">
            <v>0</v>
          </cell>
        </row>
        <row r="1697">
          <cell r="A1697">
            <v>0</v>
          </cell>
          <cell r="B1697">
            <v>0</v>
          </cell>
          <cell r="C1697">
            <v>0</v>
          </cell>
        </row>
        <row r="1698">
          <cell r="A1698">
            <v>0</v>
          </cell>
          <cell r="B1698">
            <v>0</v>
          </cell>
          <cell r="C1698">
            <v>0</v>
          </cell>
        </row>
        <row r="1699">
          <cell r="A1699">
            <v>0</v>
          </cell>
          <cell r="B1699">
            <v>0</v>
          </cell>
          <cell r="C1699">
            <v>0</v>
          </cell>
        </row>
        <row r="1700">
          <cell r="A1700">
            <v>0</v>
          </cell>
          <cell r="B1700">
            <v>0</v>
          </cell>
          <cell r="C1700">
            <v>0</v>
          </cell>
        </row>
        <row r="1701">
          <cell r="A1701">
            <v>0</v>
          </cell>
          <cell r="B1701">
            <v>0</v>
          </cell>
          <cell r="C1701">
            <v>0</v>
          </cell>
        </row>
        <row r="1702">
          <cell r="A1702">
            <v>0</v>
          </cell>
          <cell r="B1702">
            <v>0</v>
          </cell>
          <cell r="C1702">
            <v>0</v>
          </cell>
        </row>
        <row r="1703">
          <cell r="A1703">
            <v>0</v>
          </cell>
          <cell r="B1703">
            <v>0</v>
          </cell>
          <cell r="C1703">
            <v>0</v>
          </cell>
        </row>
        <row r="1704">
          <cell r="A1704">
            <v>0</v>
          </cell>
          <cell r="B1704">
            <v>0</v>
          </cell>
          <cell r="C1704">
            <v>0</v>
          </cell>
        </row>
        <row r="1705">
          <cell r="A1705">
            <v>0</v>
          </cell>
          <cell r="B1705">
            <v>0</v>
          </cell>
          <cell r="C1705">
            <v>0</v>
          </cell>
        </row>
        <row r="1706">
          <cell r="A1706">
            <v>0</v>
          </cell>
          <cell r="B1706">
            <v>0</v>
          </cell>
          <cell r="C1706">
            <v>0</v>
          </cell>
        </row>
        <row r="1707">
          <cell r="A1707">
            <v>0</v>
          </cell>
          <cell r="B1707">
            <v>0</v>
          </cell>
          <cell r="C1707">
            <v>0</v>
          </cell>
        </row>
        <row r="1708">
          <cell r="A1708">
            <v>0</v>
          </cell>
          <cell r="B1708">
            <v>0</v>
          </cell>
          <cell r="C1708">
            <v>0</v>
          </cell>
        </row>
        <row r="1709">
          <cell r="A1709">
            <v>0</v>
          </cell>
          <cell r="B1709">
            <v>0</v>
          </cell>
          <cell r="C1709">
            <v>0</v>
          </cell>
        </row>
        <row r="1710">
          <cell r="A1710">
            <v>0</v>
          </cell>
          <cell r="B1710">
            <v>0</v>
          </cell>
          <cell r="C1710">
            <v>0</v>
          </cell>
        </row>
        <row r="1711">
          <cell r="A1711">
            <v>0</v>
          </cell>
          <cell r="B1711">
            <v>0</v>
          </cell>
          <cell r="C1711">
            <v>0</v>
          </cell>
        </row>
        <row r="1712">
          <cell r="A1712">
            <v>0</v>
          </cell>
          <cell r="B1712">
            <v>0</v>
          </cell>
          <cell r="C1712">
            <v>0</v>
          </cell>
        </row>
        <row r="1713">
          <cell r="A1713">
            <v>0</v>
          </cell>
          <cell r="B1713">
            <v>0</v>
          </cell>
          <cell r="C1713">
            <v>0</v>
          </cell>
        </row>
        <row r="1714">
          <cell r="A1714">
            <v>0</v>
          </cell>
          <cell r="B1714">
            <v>0</v>
          </cell>
          <cell r="C1714">
            <v>0</v>
          </cell>
        </row>
        <row r="1715">
          <cell r="A1715">
            <v>0</v>
          </cell>
          <cell r="B1715">
            <v>0</v>
          </cell>
          <cell r="C1715">
            <v>0</v>
          </cell>
        </row>
        <row r="1716">
          <cell r="A1716">
            <v>0</v>
          </cell>
          <cell r="B1716">
            <v>0</v>
          </cell>
          <cell r="C1716">
            <v>0</v>
          </cell>
        </row>
        <row r="1717">
          <cell r="A1717">
            <v>0</v>
          </cell>
          <cell r="B1717">
            <v>0</v>
          </cell>
          <cell r="C1717">
            <v>0</v>
          </cell>
        </row>
        <row r="1718">
          <cell r="A1718">
            <v>0</v>
          </cell>
          <cell r="B1718">
            <v>0</v>
          </cell>
          <cell r="C1718">
            <v>0</v>
          </cell>
        </row>
        <row r="1719">
          <cell r="A1719">
            <v>0</v>
          </cell>
          <cell r="B1719">
            <v>0</v>
          </cell>
          <cell r="C1719">
            <v>0</v>
          </cell>
        </row>
        <row r="1720">
          <cell r="A1720">
            <v>0</v>
          </cell>
          <cell r="B1720">
            <v>0</v>
          </cell>
          <cell r="C1720">
            <v>0</v>
          </cell>
        </row>
        <row r="1721">
          <cell r="A1721">
            <v>0</v>
          </cell>
          <cell r="B1721">
            <v>0</v>
          </cell>
          <cell r="C1721">
            <v>0</v>
          </cell>
        </row>
        <row r="1722">
          <cell r="A1722">
            <v>0</v>
          </cell>
          <cell r="B1722">
            <v>0</v>
          </cell>
          <cell r="C1722">
            <v>0</v>
          </cell>
        </row>
        <row r="1723">
          <cell r="A1723">
            <v>0</v>
          </cell>
          <cell r="B1723">
            <v>0</v>
          </cell>
          <cell r="C1723">
            <v>0</v>
          </cell>
        </row>
        <row r="1724">
          <cell r="A1724">
            <v>0</v>
          </cell>
          <cell r="B1724">
            <v>0</v>
          </cell>
          <cell r="C1724">
            <v>0</v>
          </cell>
        </row>
        <row r="1725">
          <cell r="A1725">
            <v>0</v>
          </cell>
          <cell r="B1725">
            <v>0</v>
          </cell>
          <cell r="C1725">
            <v>0</v>
          </cell>
        </row>
        <row r="1726">
          <cell r="A1726">
            <v>0</v>
          </cell>
          <cell r="B1726">
            <v>0</v>
          </cell>
          <cell r="C1726">
            <v>0</v>
          </cell>
        </row>
        <row r="1727">
          <cell r="A1727">
            <v>0</v>
          </cell>
          <cell r="B1727">
            <v>0</v>
          </cell>
          <cell r="C1727">
            <v>0</v>
          </cell>
        </row>
        <row r="1728">
          <cell r="A1728">
            <v>0</v>
          </cell>
          <cell r="B1728">
            <v>0</v>
          </cell>
          <cell r="C1728">
            <v>0</v>
          </cell>
        </row>
        <row r="1729">
          <cell r="A1729">
            <v>0</v>
          </cell>
          <cell r="B1729">
            <v>0</v>
          </cell>
          <cell r="C1729">
            <v>0</v>
          </cell>
        </row>
        <row r="1730">
          <cell r="A1730">
            <v>0</v>
          </cell>
          <cell r="B1730">
            <v>0</v>
          </cell>
          <cell r="C1730">
            <v>0</v>
          </cell>
        </row>
        <row r="1731">
          <cell r="A1731">
            <v>0</v>
          </cell>
          <cell r="B1731">
            <v>0</v>
          </cell>
          <cell r="C1731">
            <v>0</v>
          </cell>
        </row>
        <row r="1732">
          <cell r="A1732">
            <v>0</v>
          </cell>
          <cell r="B1732">
            <v>0</v>
          </cell>
          <cell r="C1732">
            <v>0</v>
          </cell>
        </row>
        <row r="1733">
          <cell r="A1733">
            <v>0</v>
          </cell>
          <cell r="B1733">
            <v>0</v>
          </cell>
          <cell r="C1733">
            <v>0</v>
          </cell>
        </row>
        <row r="1734">
          <cell r="A1734">
            <v>0</v>
          </cell>
          <cell r="B1734">
            <v>0</v>
          </cell>
          <cell r="C1734">
            <v>0</v>
          </cell>
        </row>
        <row r="1735">
          <cell r="A1735">
            <v>0</v>
          </cell>
          <cell r="B1735">
            <v>0</v>
          </cell>
          <cell r="C1735">
            <v>0</v>
          </cell>
        </row>
        <row r="1736">
          <cell r="A1736">
            <v>0</v>
          </cell>
          <cell r="B1736">
            <v>0</v>
          </cell>
          <cell r="C1736">
            <v>0</v>
          </cell>
        </row>
        <row r="1737">
          <cell r="A1737">
            <v>0</v>
          </cell>
          <cell r="B1737">
            <v>0</v>
          </cell>
          <cell r="C1737">
            <v>0</v>
          </cell>
        </row>
        <row r="1738">
          <cell r="A1738">
            <v>0</v>
          </cell>
          <cell r="B1738">
            <v>0</v>
          </cell>
          <cell r="C1738">
            <v>0</v>
          </cell>
        </row>
        <row r="1739">
          <cell r="A1739">
            <v>0</v>
          </cell>
          <cell r="B1739">
            <v>0</v>
          </cell>
          <cell r="C1739">
            <v>0</v>
          </cell>
        </row>
        <row r="1740">
          <cell r="A1740">
            <v>0</v>
          </cell>
          <cell r="B1740">
            <v>0</v>
          </cell>
          <cell r="C1740">
            <v>0</v>
          </cell>
        </row>
        <row r="1741">
          <cell r="A1741">
            <v>0</v>
          </cell>
          <cell r="B1741">
            <v>0</v>
          </cell>
          <cell r="C1741">
            <v>0</v>
          </cell>
        </row>
        <row r="1742">
          <cell r="A1742">
            <v>0</v>
          </cell>
          <cell r="B1742">
            <v>0</v>
          </cell>
          <cell r="C1742">
            <v>0</v>
          </cell>
        </row>
        <row r="1743">
          <cell r="A1743">
            <v>0</v>
          </cell>
          <cell r="B1743">
            <v>0</v>
          </cell>
          <cell r="C1743">
            <v>0</v>
          </cell>
        </row>
        <row r="1744">
          <cell r="A1744">
            <v>0</v>
          </cell>
          <cell r="B1744">
            <v>0</v>
          </cell>
          <cell r="C1744">
            <v>0</v>
          </cell>
        </row>
        <row r="1745">
          <cell r="A1745">
            <v>0</v>
          </cell>
          <cell r="B1745">
            <v>0</v>
          </cell>
          <cell r="C1745">
            <v>0</v>
          </cell>
        </row>
        <row r="1746">
          <cell r="A1746">
            <v>0</v>
          </cell>
          <cell r="B1746">
            <v>0</v>
          </cell>
          <cell r="C1746">
            <v>0</v>
          </cell>
        </row>
        <row r="1747">
          <cell r="A1747">
            <v>0</v>
          </cell>
          <cell r="B1747">
            <v>0</v>
          </cell>
          <cell r="C1747">
            <v>0</v>
          </cell>
        </row>
        <row r="1748">
          <cell r="A1748">
            <v>0</v>
          </cell>
          <cell r="B1748">
            <v>0</v>
          </cell>
          <cell r="C1748">
            <v>0</v>
          </cell>
        </row>
        <row r="1749">
          <cell r="A1749">
            <v>0</v>
          </cell>
          <cell r="B1749">
            <v>0</v>
          </cell>
          <cell r="C1749">
            <v>0</v>
          </cell>
        </row>
        <row r="1750">
          <cell r="A1750">
            <v>0</v>
          </cell>
          <cell r="B1750">
            <v>0</v>
          </cell>
          <cell r="C1750">
            <v>0</v>
          </cell>
        </row>
        <row r="1751">
          <cell r="A1751">
            <v>0</v>
          </cell>
          <cell r="B1751">
            <v>0</v>
          </cell>
          <cell r="C1751">
            <v>0</v>
          </cell>
        </row>
        <row r="1752">
          <cell r="A1752">
            <v>0</v>
          </cell>
          <cell r="B1752">
            <v>0</v>
          </cell>
          <cell r="C1752">
            <v>0</v>
          </cell>
        </row>
        <row r="1753">
          <cell r="A1753">
            <v>0</v>
          </cell>
          <cell r="B1753">
            <v>0</v>
          </cell>
          <cell r="C1753">
            <v>0</v>
          </cell>
        </row>
        <row r="1754">
          <cell r="A1754">
            <v>0</v>
          </cell>
          <cell r="B1754">
            <v>0</v>
          </cell>
          <cell r="C1754">
            <v>0</v>
          </cell>
        </row>
        <row r="1755">
          <cell r="A1755">
            <v>0</v>
          </cell>
          <cell r="B1755">
            <v>0</v>
          </cell>
          <cell r="C1755">
            <v>0</v>
          </cell>
        </row>
        <row r="1756">
          <cell r="A1756">
            <v>0</v>
          </cell>
          <cell r="B1756">
            <v>0</v>
          </cell>
          <cell r="C1756">
            <v>0</v>
          </cell>
        </row>
        <row r="1757">
          <cell r="A1757">
            <v>0</v>
          </cell>
          <cell r="B1757">
            <v>0</v>
          </cell>
          <cell r="C1757">
            <v>0</v>
          </cell>
        </row>
        <row r="1758">
          <cell r="A1758">
            <v>0</v>
          </cell>
          <cell r="B1758">
            <v>0</v>
          </cell>
          <cell r="C1758">
            <v>0</v>
          </cell>
        </row>
        <row r="1759">
          <cell r="A1759">
            <v>0</v>
          </cell>
          <cell r="B1759">
            <v>0</v>
          </cell>
          <cell r="C1759">
            <v>0</v>
          </cell>
        </row>
        <row r="1760">
          <cell r="A1760">
            <v>0</v>
          </cell>
          <cell r="B1760">
            <v>0</v>
          </cell>
          <cell r="C1760">
            <v>0</v>
          </cell>
        </row>
        <row r="1761">
          <cell r="A1761">
            <v>0</v>
          </cell>
          <cell r="B1761">
            <v>0</v>
          </cell>
          <cell r="C1761">
            <v>0</v>
          </cell>
        </row>
        <row r="1762">
          <cell r="A1762">
            <v>0</v>
          </cell>
          <cell r="B1762">
            <v>0</v>
          </cell>
          <cell r="C1762">
            <v>0</v>
          </cell>
        </row>
        <row r="1763">
          <cell r="A1763">
            <v>0</v>
          </cell>
          <cell r="B1763">
            <v>0</v>
          </cell>
          <cell r="C1763">
            <v>0</v>
          </cell>
        </row>
        <row r="1764">
          <cell r="A1764">
            <v>0</v>
          </cell>
          <cell r="B1764">
            <v>0</v>
          </cell>
          <cell r="C1764">
            <v>0</v>
          </cell>
        </row>
        <row r="1765">
          <cell r="A1765">
            <v>0</v>
          </cell>
          <cell r="B1765">
            <v>0</v>
          </cell>
          <cell r="C1765">
            <v>0</v>
          </cell>
        </row>
        <row r="1766">
          <cell r="A1766">
            <v>0</v>
          </cell>
          <cell r="B1766">
            <v>0</v>
          </cell>
          <cell r="C1766">
            <v>0</v>
          </cell>
        </row>
        <row r="1767">
          <cell r="A1767">
            <v>0</v>
          </cell>
          <cell r="B1767">
            <v>0</v>
          </cell>
          <cell r="C1767">
            <v>0</v>
          </cell>
        </row>
        <row r="1768">
          <cell r="A1768">
            <v>0</v>
          </cell>
          <cell r="B1768">
            <v>0</v>
          </cell>
          <cell r="C1768">
            <v>0</v>
          </cell>
        </row>
        <row r="1769">
          <cell r="A1769">
            <v>0</v>
          </cell>
          <cell r="B1769">
            <v>0</v>
          </cell>
          <cell r="C1769">
            <v>0</v>
          </cell>
        </row>
        <row r="1770">
          <cell r="A1770">
            <v>0</v>
          </cell>
          <cell r="B1770">
            <v>0</v>
          </cell>
          <cell r="C1770">
            <v>0</v>
          </cell>
        </row>
        <row r="1771">
          <cell r="A1771">
            <v>0</v>
          </cell>
          <cell r="B1771">
            <v>0</v>
          </cell>
          <cell r="C1771">
            <v>0</v>
          </cell>
        </row>
        <row r="1772">
          <cell r="A1772">
            <v>0</v>
          </cell>
          <cell r="B1772">
            <v>0</v>
          </cell>
          <cell r="C1772">
            <v>0</v>
          </cell>
        </row>
        <row r="1773">
          <cell r="A1773">
            <v>0</v>
          </cell>
          <cell r="B1773">
            <v>0</v>
          </cell>
          <cell r="C1773">
            <v>0</v>
          </cell>
        </row>
        <row r="1774">
          <cell r="A1774">
            <v>0</v>
          </cell>
          <cell r="B1774">
            <v>0</v>
          </cell>
          <cell r="C1774">
            <v>0</v>
          </cell>
        </row>
        <row r="1775">
          <cell r="A1775">
            <v>0</v>
          </cell>
          <cell r="B1775">
            <v>0</v>
          </cell>
          <cell r="C1775">
            <v>0</v>
          </cell>
        </row>
        <row r="1776">
          <cell r="A1776">
            <v>0</v>
          </cell>
          <cell r="B1776">
            <v>0</v>
          </cell>
          <cell r="C1776">
            <v>0</v>
          </cell>
        </row>
        <row r="1777">
          <cell r="A1777">
            <v>0</v>
          </cell>
          <cell r="B1777">
            <v>0</v>
          </cell>
          <cell r="C1777">
            <v>0</v>
          </cell>
        </row>
        <row r="1778">
          <cell r="A1778">
            <v>0</v>
          </cell>
          <cell r="B1778">
            <v>0</v>
          </cell>
          <cell r="C1778">
            <v>0</v>
          </cell>
        </row>
        <row r="1779">
          <cell r="A1779">
            <v>0</v>
          </cell>
          <cell r="B1779">
            <v>0</v>
          </cell>
          <cell r="C1779">
            <v>0</v>
          </cell>
        </row>
        <row r="1780">
          <cell r="A1780">
            <v>0</v>
          </cell>
          <cell r="B1780">
            <v>0</v>
          </cell>
          <cell r="C1780">
            <v>0</v>
          </cell>
        </row>
        <row r="1781">
          <cell r="A1781">
            <v>0</v>
          </cell>
          <cell r="B1781">
            <v>0</v>
          </cell>
          <cell r="C1781">
            <v>0</v>
          </cell>
        </row>
        <row r="1782">
          <cell r="A1782">
            <v>0</v>
          </cell>
          <cell r="B1782">
            <v>0</v>
          </cell>
          <cell r="C1782">
            <v>0</v>
          </cell>
        </row>
        <row r="1783">
          <cell r="A1783">
            <v>0</v>
          </cell>
          <cell r="B1783">
            <v>0</v>
          </cell>
          <cell r="C1783">
            <v>0</v>
          </cell>
        </row>
        <row r="1784">
          <cell r="A1784">
            <v>0</v>
          </cell>
          <cell r="B1784">
            <v>0</v>
          </cell>
          <cell r="C1784">
            <v>0</v>
          </cell>
        </row>
        <row r="1785">
          <cell r="A1785">
            <v>0</v>
          </cell>
          <cell r="B1785">
            <v>0</v>
          </cell>
          <cell r="C1785">
            <v>0</v>
          </cell>
        </row>
        <row r="1786">
          <cell r="A1786">
            <v>0</v>
          </cell>
          <cell r="B1786">
            <v>0</v>
          </cell>
          <cell r="C1786">
            <v>0</v>
          </cell>
        </row>
        <row r="1787">
          <cell r="A1787">
            <v>0</v>
          </cell>
          <cell r="B1787">
            <v>0</v>
          </cell>
          <cell r="C1787">
            <v>0</v>
          </cell>
        </row>
        <row r="1788">
          <cell r="A1788">
            <v>0</v>
          </cell>
          <cell r="B1788">
            <v>0</v>
          </cell>
          <cell r="C1788">
            <v>0</v>
          </cell>
        </row>
        <row r="1789">
          <cell r="A1789">
            <v>0</v>
          </cell>
          <cell r="B1789">
            <v>0</v>
          </cell>
          <cell r="C1789">
            <v>0</v>
          </cell>
        </row>
        <row r="1790">
          <cell r="A1790">
            <v>0</v>
          </cell>
          <cell r="B1790">
            <v>0</v>
          </cell>
          <cell r="C1790">
            <v>0</v>
          </cell>
        </row>
        <row r="1791">
          <cell r="A1791">
            <v>0</v>
          </cell>
          <cell r="B1791">
            <v>0</v>
          </cell>
          <cell r="C1791">
            <v>0</v>
          </cell>
        </row>
        <row r="1792">
          <cell r="A1792">
            <v>0</v>
          </cell>
          <cell r="B1792">
            <v>0</v>
          </cell>
          <cell r="C1792">
            <v>0</v>
          </cell>
        </row>
        <row r="1793">
          <cell r="A1793">
            <v>0</v>
          </cell>
          <cell r="B1793">
            <v>0</v>
          </cell>
          <cell r="C1793">
            <v>0</v>
          </cell>
        </row>
        <row r="1794">
          <cell r="A1794">
            <v>0</v>
          </cell>
          <cell r="B1794">
            <v>0</v>
          </cell>
          <cell r="C1794">
            <v>0</v>
          </cell>
        </row>
        <row r="1795">
          <cell r="A1795">
            <v>0</v>
          </cell>
          <cell r="B1795">
            <v>0</v>
          </cell>
          <cell r="C1795">
            <v>0</v>
          </cell>
        </row>
        <row r="1796">
          <cell r="A1796">
            <v>0</v>
          </cell>
          <cell r="B1796">
            <v>0</v>
          </cell>
          <cell r="C1796">
            <v>0</v>
          </cell>
        </row>
        <row r="1797">
          <cell r="A1797">
            <v>0</v>
          </cell>
          <cell r="B1797">
            <v>0</v>
          </cell>
          <cell r="C1797">
            <v>0</v>
          </cell>
        </row>
        <row r="1798">
          <cell r="A1798">
            <v>0</v>
          </cell>
          <cell r="B1798">
            <v>0</v>
          </cell>
          <cell r="C1798">
            <v>0</v>
          </cell>
        </row>
        <row r="1799">
          <cell r="A1799">
            <v>0</v>
          </cell>
          <cell r="B1799">
            <v>0</v>
          </cell>
          <cell r="C1799">
            <v>0</v>
          </cell>
        </row>
        <row r="1800">
          <cell r="A1800">
            <v>0</v>
          </cell>
          <cell r="B1800">
            <v>0</v>
          </cell>
          <cell r="C1800">
            <v>0</v>
          </cell>
        </row>
        <row r="1801">
          <cell r="A1801">
            <v>0</v>
          </cell>
          <cell r="B1801">
            <v>0</v>
          </cell>
          <cell r="C1801">
            <v>0</v>
          </cell>
        </row>
        <row r="1802">
          <cell r="A1802">
            <v>0</v>
          </cell>
          <cell r="B1802">
            <v>0</v>
          </cell>
          <cell r="C1802">
            <v>0</v>
          </cell>
        </row>
        <row r="1803">
          <cell r="A1803">
            <v>0</v>
          </cell>
          <cell r="B1803">
            <v>0</v>
          </cell>
          <cell r="C1803">
            <v>0</v>
          </cell>
        </row>
        <row r="1804">
          <cell r="A1804">
            <v>0</v>
          </cell>
          <cell r="B1804">
            <v>0</v>
          </cell>
          <cell r="C1804">
            <v>0</v>
          </cell>
        </row>
        <row r="1805">
          <cell r="A1805">
            <v>0</v>
          </cell>
          <cell r="B1805">
            <v>0</v>
          </cell>
          <cell r="C1805">
            <v>0</v>
          </cell>
        </row>
        <row r="1806">
          <cell r="A1806">
            <v>0</v>
          </cell>
          <cell r="B1806">
            <v>0</v>
          </cell>
          <cell r="C1806">
            <v>0</v>
          </cell>
        </row>
        <row r="1807">
          <cell r="A1807">
            <v>0</v>
          </cell>
          <cell r="B1807">
            <v>0</v>
          </cell>
          <cell r="C1807">
            <v>0</v>
          </cell>
        </row>
        <row r="1808">
          <cell r="A1808">
            <v>0</v>
          </cell>
          <cell r="B1808">
            <v>0</v>
          </cell>
          <cell r="C1808">
            <v>0</v>
          </cell>
        </row>
        <row r="1809">
          <cell r="A1809">
            <v>0</v>
          </cell>
          <cell r="B1809">
            <v>0</v>
          </cell>
          <cell r="C1809">
            <v>0</v>
          </cell>
        </row>
        <row r="1810">
          <cell r="A1810">
            <v>0</v>
          </cell>
          <cell r="B1810">
            <v>0</v>
          </cell>
          <cell r="C1810">
            <v>0</v>
          </cell>
        </row>
        <row r="1811">
          <cell r="A1811">
            <v>0</v>
          </cell>
          <cell r="B1811">
            <v>0</v>
          </cell>
          <cell r="C1811">
            <v>0</v>
          </cell>
        </row>
        <row r="1812">
          <cell r="A1812">
            <v>0</v>
          </cell>
          <cell r="B1812">
            <v>0</v>
          </cell>
          <cell r="C1812">
            <v>0</v>
          </cell>
        </row>
        <row r="1813">
          <cell r="A1813">
            <v>0</v>
          </cell>
          <cell r="B1813">
            <v>0</v>
          </cell>
          <cell r="C1813">
            <v>0</v>
          </cell>
        </row>
        <row r="1814">
          <cell r="A1814">
            <v>0</v>
          </cell>
          <cell r="B1814">
            <v>0</v>
          </cell>
          <cell r="C1814">
            <v>0</v>
          </cell>
        </row>
        <row r="1815">
          <cell r="A1815">
            <v>0</v>
          </cell>
          <cell r="B1815">
            <v>0</v>
          </cell>
          <cell r="C1815">
            <v>0</v>
          </cell>
        </row>
        <row r="1816">
          <cell r="A1816">
            <v>0</v>
          </cell>
          <cell r="B1816">
            <v>0</v>
          </cell>
          <cell r="C1816">
            <v>0</v>
          </cell>
        </row>
        <row r="1817">
          <cell r="A1817">
            <v>0</v>
          </cell>
          <cell r="B1817">
            <v>0</v>
          </cell>
          <cell r="C1817">
            <v>0</v>
          </cell>
        </row>
        <row r="1818">
          <cell r="A1818">
            <v>0</v>
          </cell>
          <cell r="B1818">
            <v>0</v>
          </cell>
          <cell r="C1818">
            <v>0</v>
          </cell>
        </row>
        <row r="1819">
          <cell r="A1819">
            <v>0</v>
          </cell>
          <cell r="B1819">
            <v>0</v>
          </cell>
          <cell r="C1819">
            <v>0</v>
          </cell>
        </row>
        <row r="1820">
          <cell r="A1820">
            <v>0</v>
          </cell>
          <cell r="B1820">
            <v>0</v>
          </cell>
          <cell r="C1820">
            <v>0</v>
          </cell>
        </row>
        <row r="1821">
          <cell r="A1821">
            <v>0</v>
          </cell>
          <cell r="B1821">
            <v>0</v>
          </cell>
          <cell r="C1821">
            <v>0</v>
          </cell>
        </row>
        <row r="1822">
          <cell r="A1822">
            <v>0</v>
          </cell>
          <cell r="B1822">
            <v>0</v>
          </cell>
          <cell r="C1822">
            <v>0</v>
          </cell>
        </row>
        <row r="1823">
          <cell r="A1823">
            <v>0</v>
          </cell>
          <cell r="B1823">
            <v>0</v>
          </cell>
          <cell r="C1823">
            <v>0</v>
          </cell>
        </row>
        <row r="1824">
          <cell r="A1824">
            <v>0</v>
          </cell>
          <cell r="B1824">
            <v>0</v>
          </cell>
          <cell r="C1824">
            <v>0</v>
          </cell>
        </row>
        <row r="1825">
          <cell r="A1825">
            <v>0</v>
          </cell>
          <cell r="B1825">
            <v>0</v>
          </cell>
          <cell r="C1825">
            <v>0</v>
          </cell>
        </row>
        <row r="1826">
          <cell r="A1826">
            <v>0</v>
          </cell>
          <cell r="B1826">
            <v>0</v>
          </cell>
          <cell r="C1826">
            <v>0</v>
          </cell>
        </row>
        <row r="1827">
          <cell r="A1827">
            <v>0</v>
          </cell>
          <cell r="B1827">
            <v>0</v>
          </cell>
          <cell r="C1827">
            <v>0</v>
          </cell>
        </row>
        <row r="1828">
          <cell r="A1828">
            <v>0</v>
          </cell>
          <cell r="B1828">
            <v>0</v>
          </cell>
          <cell r="C1828">
            <v>0</v>
          </cell>
        </row>
        <row r="1829">
          <cell r="A1829">
            <v>0</v>
          </cell>
          <cell r="B1829">
            <v>0</v>
          </cell>
          <cell r="C1829">
            <v>0</v>
          </cell>
        </row>
        <row r="1830">
          <cell r="A1830">
            <v>0</v>
          </cell>
          <cell r="B1830">
            <v>0</v>
          </cell>
          <cell r="C1830">
            <v>0</v>
          </cell>
        </row>
        <row r="1831">
          <cell r="A1831">
            <v>0</v>
          </cell>
          <cell r="B1831">
            <v>0</v>
          </cell>
          <cell r="C1831">
            <v>0</v>
          </cell>
        </row>
        <row r="1832">
          <cell r="A1832">
            <v>0</v>
          </cell>
          <cell r="B1832">
            <v>0</v>
          </cell>
          <cell r="C1832">
            <v>0</v>
          </cell>
        </row>
        <row r="1833">
          <cell r="A1833">
            <v>0</v>
          </cell>
          <cell r="B1833">
            <v>0</v>
          </cell>
          <cell r="C1833">
            <v>0</v>
          </cell>
        </row>
        <row r="1834">
          <cell r="A1834">
            <v>0</v>
          </cell>
          <cell r="B1834">
            <v>0</v>
          </cell>
          <cell r="C1834">
            <v>0</v>
          </cell>
        </row>
        <row r="1835">
          <cell r="A1835">
            <v>0</v>
          </cell>
          <cell r="B1835">
            <v>0</v>
          </cell>
          <cell r="C1835">
            <v>0</v>
          </cell>
        </row>
        <row r="1836">
          <cell r="A1836">
            <v>0</v>
          </cell>
          <cell r="B1836">
            <v>0</v>
          </cell>
          <cell r="C1836">
            <v>0</v>
          </cell>
        </row>
        <row r="1837">
          <cell r="A1837">
            <v>0</v>
          </cell>
          <cell r="B1837">
            <v>0</v>
          </cell>
          <cell r="C1837">
            <v>0</v>
          </cell>
        </row>
        <row r="1838">
          <cell r="A1838">
            <v>0</v>
          </cell>
          <cell r="B1838">
            <v>0</v>
          </cell>
          <cell r="C1838">
            <v>0</v>
          </cell>
        </row>
        <row r="1839">
          <cell r="A1839">
            <v>0</v>
          </cell>
          <cell r="B1839">
            <v>0</v>
          </cell>
          <cell r="C1839">
            <v>0</v>
          </cell>
        </row>
        <row r="1840">
          <cell r="A1840">
            <v>0</v>
          </cell>
          <cell r="B1840">
            <v>0</v>
          </cell>
          <cell r="C1840">
            <v>0</v>
          </cell>
        </row>
        <row r="1841">
          <cell r="A1841">
            <v>0</v>
          </cell>
          <cell r="B1841">
            <v>0</v>
          </cell>
          <cell r="C1841">
            <v>0</v>
          </cell>
        </row>
        <row r="1842">
          <cell r="A1842">
            <v>0</v>
          </cell>
          <cell r="B1842">
            <v>0</v>
          </cell>
          <cell r="C1842">
            <v>0</v>
          </cell>
        </row>
        <row r="1843">
          <cell r="A1843">
            <v>0</v>
          </cell>
          <cell r="B1843">
            <v>0</v>
          </cell>
          <cell r="C1843">
            <v>0</v>
          </cell>
        </row>
        <row r="1844">
          <cell r="A1844">
            <v>0</v>
          </cell>
          <cell r="B1844">
            <v>0</v>
          </cell>
          <cell r="C1844">
            <v>0</v>
          </cell>
        </row>
        <row r="1845">
          <cell r="A1845">
            <v>0</v>
          </cell>
          <cell r="B1845">
            <v>0</v>
          </cell>
          <cell r="C1845">
            <v>0</v>
          </cell>
        </row>
        <row r="1846">
          <cell r="A1846">
            <v>0</v>
          </cell>
          <cell r="B1846">
            <v>0</v>
          </cell>
          <cell r="C1846">
            <v>0</v>
          </cell>
        </row>
        <row r="1847">
          <cell r="A1847">
            <v>0</v>
          </cell>
          <cell r="B1847">
            <v>0</v>
          </cell>
          <cell r="C1847">
            <v>0</v>
          </cell>
        </row>
        <row r="1848">
          <cell r="A1848">
            <v>0</v>
          </cell>
          <cell r="B1848">
            <v>0</v>
          </cell>
          <cell r="C1848">
            <v>0</v>
          </cell>
        </row>
        <row r="1849">
          <cell r="A1849">
            <v>0</v>
          </cell>
          <cell r="B1849">
            <v>0</v>
          </cell>
          <cell r="C1849">
            <v>0</v>
          </cell>
        </row>
        <row r="1850">
          <cell r="A1850">
            <v>0</v>
          </cell>
          <cell r="B1850">
            <v>0</v>
          </cell>
          <cell r="C1850">
            <v>0</v>
          </cell>
        </row>
        <row r="1851">
          <cell r="A1851">
            <v>0</v>
          </cell>
          <cell r="B1851">
            <v>0</v>
          </cell>
          <cell r="C1851">
            <v>0</v>
          </cell>
        </row>
        <row r="1852">
          <cell r="A1852">
            <v>0</v>
          </cell>
          <cell r="B1852">
            <v>0</v>
          </cell>
          <cell r="C1852">
            <v>0</v>
          </cell>
        </row>
        <row r="1853">
          <cell r="A1853">
            <v>0</v>
          </cell>
          <cell r="B1853">
            <v>0</v>
          </cell>
          <cell r="C1853">
            <v>0</v>
          </cell>
        </row>
        <row r="1854">
          <cell r="A1854">
            <v>0</v>
          </cell>
          <cell r="B1854">
            <v>0</v>
          </cell>
          <cell r="C1854">
            <v>0</v>
          </cell>
        </row>
        <row r="1855">
          <cell r="A1855">
            <v>0</v>
          </cell>
          <cell r="B1855">
            <v>0</v>
          </cell>
          <cell r="C1855">
            <v>0</v>
          </cell>
        </row>
        <row r="1856">
          <cell r="A1856">
            <v>0</v>
          </cell>
          <cell r="B1856">
            <v>0</v>
          </cell>
          <cell r="C1856">
            <v>0</v>
          </cell>
        </row>
        <row r="1857">
          <cell r="A1857">
            <v>0</v>
          </cell>
          <cell r="B1857">
            <v>0</v>
          </cell>
          <cell r="C1857">
            <v>0</v>
          </cell>
        </row>
        <row r="1858">
          <cell r="A1858">
            <v>0</v>
          </cell>
          <cell r="B1858">
            <v>0</v>
          </cell>
          <cell r="C1858">
            <v>0</v>
          </cell>
        </row>
        <row r="1859">
          <cell r="A1859">
            <v>0</v>
          </cell>
          <cell r="B1859">
            <v>0</v>
          </cell>
          <cell r="C1859">
            <v>0</v>
          </cell>
        </row>
        <row r="1860">
          <cell r="A1860">
            <v>0</v>
          </cell>
          <cell r="B1860">
            <v>0</v>
          </cell>
          <cell r="C1860">
            <v>0</v>
          </cell>
        </row>
        <row r="1861">
          <cell r="A1861">
            <v>0</v>
          </cell>
          <cell r="B1861">
            <v>0</v>
          </cell>
          <cell r="C1861">
            <v>0</v>
          </cell>
        </row>
        <row r="1862">
          <cell r="A1862">
            <v>0</v>
          </cell>
          <cell r="B1862">
            <v>0</v>
          </cell>
          <cell r="C1862">
            <v>0</v>
          </cell>
        </row>
        <row r="1863">
          <cell r="A1863">
            <v>0</v>
          </cell>
          <cell r="B1863">
            <v>0</v>
          </cell>
          <cell r="C1863">
            <v>0</v>
          </cell>
        </row>
        <row r="1864">
          <cell r="A1864">
            <v>0</v>
          </cell>
          <cell r="B1864">
            <v>0</v>
          </cell>
          <cell r="C1864">
            <v>0</v>
          </cell>
        </row>
        <row r="1865">
          <cell r="A1865">
            <v>0</v>
          </cell>
          <cell r="B1865">
            <v>0</v>
          </cell>
          <cell r="C1865">
            <v>0</v>
          </cell>
        </row>
        <row r="1866">
          <cell r="A1866">
            <v>0</v>
          </cell>
          <cell r="B1866">
            <v>0</v>
          </cell>
          <cell r="C1866">
            <v>0</v>
          </cell>
        </row>
        <row r="1867">
          <cell r="A1867">
            <v>0</v>
          </cell>
          <cell r="B1867">
            <v>0</v>
          </cell>
          <cell r="C1867">
            <v>0</v>
          </cell>
        </row>
        <row r="1868">
          <cell r="A1868">
            <v>0</v>
          </cell>
          <cell r="B1868">
            <v>0</v>
          </cell>
          <cell r="C1868">
            <v>0</v>
          </cell>
        </row>
        <row r="1869">
          <cell r="A1869">
            <v>0</v>
          </cell>
          <cell r="B1869">
            <v>0</v>
          </cell>
          <cell r="C1869">
            <v>0</v>
          </cell>
        </row>
        <row r="1870">
          <cell r="A1870">
            <v>0</v>
          </cell>
          <cell r="B1870">
            <v>0</v>
          </cell>
          <cell r="C1870">
            <v>0</v>
          </cell>
        </row>
        <row r="1871">
          <cell r="A1871">
            <v>0</v>
          </cell>
          <cell r="B1871">
            <v>0</v>
          </cell>
          <cell r="C1871">
            <v>0</v>
          </cell>
        </row>
        <row r="1872">
          <cell r="A1872">
            <v>0</v>
          </cell>
          <cell r="B1872">
            <v>0</v>
          </cell>
          <cell r="C1872">
            <v>0</v>
          </cell>
        </row>
        <row r="1873">
          <cell r="A1873">
            <v>0</v>
          </cell>
          <cell r="B1873">
            <v>0</v>
          </cell>
          <cell r="C1873">
            <v>0</v>
          </cell>
        </row>
        <row r="1874">
          <cell r="A1874">
            <v>0</v>
          </cell>
          <cell r="B1874">
            <v>0</v>
          </cell>
          <cell r="C1874">
            <v>0</v>
          </cell>
        </row>
        <row r="1875">
          <cell r="A1875">
            <v>0</v>
          </cell>
          <cell r="B1875">
            <v>0</v>
          </cell>
          <cell r="C1875">
            <v>0</v>
          </cell>
        </row>
        <row r="1876">
          <cell r="A1876">
            <v>0</v>
          </cell>
          <cell r="B1876">
            <v>0</v>
          </cell>
          <cell r="C1876">
            <v>0</v>
          </cell>
        </row>
        <row r="1877">
          <cell r="A1877">
            <v>0</v>
          </cell>
          <cell r="B1877">
            <v>0</v>
          </cell>
          <cell r="C1877">
            <v>0</v>
          </cell>
        </row>
        <row r="1878">
          <cell r="A1878">
            <v>0</v>
          </cell>
          <cell r="B1878">
            <v>0</v>
          </cell>
          <cell r="C1878">
            <v>0</v>
          </cell>
        </row>
        <row r="1879">
          <cell r="A1879">
            <v>0</v>
          </cell>
          <cell r="B1879">
            <v>0</v>
          </cell>
          <cell r="C1879">
            <v>0</v>
          </cell>
        </row>
        <row r="1880">
          <cell r="A1880">
            <v>0</v>
          </cell>
          <cell r="B1880">
            <v>0</v>
          </cell>
          <cell r="C1880">
            <v>0</v>
          </cell>
        </row>
        <row r="1881">
          <cell r="A1881">
            <v>0</v>
          </cell>
          <cell r="B1881">
            <v>0</v>
          </cell>
          <cell r="C1881">
            <v>0</v>
          </cell>
        </row>
        <row r="1882">
          <cell r="A1882">
            <v>0</v>
          </cell>
          <cell r="B1882">
            <v>0</v>
          </cell>
          <cell r="C1882">
            <v>0</v>
          </cell>
        </row>
        <row r="1883">
          <cell r="A1883">
            <v>0</v>
          </cell>
          <cell r="B1883">
            <v>0</v>
          </cell>
          <cell r="C1883">
            <v>0</v>
          </cell>
        </row>
        <row r="1884">
          <cell r="A1884">
            <v>0</v>
          </cell>
          <cell r="B1884">
            <v>0</v>
          </cell>
          <cell r="C1884">
            <v>0</v>
          </cell>
        </row>
        <row r="1885">
          <cell r="A1885">
            <v>0</v>
          </cell>
          <cell r="B1885">
            <v>0</v>
          </cell>
          <cell r="C1885">
            <v>0</v>
          </cell>
        </row>
        <row r="1886">
          <cell r="A1886">
            <v>0</v>
          </cell>
          <cell r="B1886">
            <v>0</v>
          </cell>
          <cell r="C1886">
            <v>0</v>
          </cell>
        </row>
        <row r="1887">
          <cell r="A1887">
            <v>0</v>
          </cell>
          <cell r="B1887">
            <v>0</v>
          </cell>
          <cell r="C1887">
            <v>0</v>
          </cell>
        </row>
        <row r="1888">
          <cell r="A1888">
            <v>0</v>
          </cell>
          <cell r="B1888">
            <v>0</v>
          </cell>
          <cell r="C1888">
            <v>0</v>
          </cell>
        </row>
        <row r="1889">
          <cell r="A1889">
            <v>0</v>
          </cell>
          <cell r="B1889">
            <v>0</v>
          </cell>
          <cell r="C1889">
            <v>0</v>
          </cell>
        </row>
        <row r="1890">
          <cell r="A1890">
            <v>0</v>
          </cell>
          <cell r="B1890">
            <v>0</v>
          </cell>
          <cell r="C1890">
            <v>0</v>
          </cell>
        </row>
        <row r="1891">
          <cell r="A1891">
            <v>0</v>
          </cell>
          <cell r="B1891">
            <v>0</v>
          </cell>
          <cell r="C1891">
            <v>0</v>
          </cell>
        </row>
        <row r="1892">
          <cell r="A1892">
            <v>0</v>
          </cell>
          <cell r="B1892">
            <v>0</v>
          </cell>
          <cell r="C1892">
            <v>0</v>
          </cell>
        </row>
        <row r="1893">
          <cell r="A1893">
            <v>0</v>
          </cell>
          <cell r="B1893">
            <v>0</v>
          </cell>
          <cell r="C1893">
            <v>0</v>
          </cell>
        </row>
        <row r="1894">
          <cell r="A1894">
            <v>0</v>
          </cell>
          <cell r="B1894">
            <v>0</v>
          </cell>
          <cell r="C1894">
            <v>0</v>
          </cell>
        </row>
        <row r="1895">
          <cell r="A1895">
            <v>0</v>
          </cell>
          <cell r="B1895">
            <v>0</v>
          </cell>
          <cell r="C1895">
            <v>0</v>
          </cell>
        </row>
        <row r="1896">
          <cell r="A1896">
            <v>0</v>
          </cell>
          <cell r="B1896">
            <v>0</v>
          </cell>
          <cell r="C1896">
            <v>0</v>
          </cell>
        </row>
        <row r="1897">
          <cell r="A1897">
            <v>0</v>
          </cell>
          <cell r="B1897">
            <v>0</v>
          </cell>
          <cell r="C1897">
            <v>0</v>
          </cell>
        </row>
        <row r="1898">
          <cell r="A1898">
            <v>0</v>
          </cell>
          <cell r="B1898">
            <v>0</v>
          </cell>
          <cell r="C1898">
            <v>0</v>
          </cell>
        </row>
        <row r="1899">
          <cell r="A1899">
            <v>0</v>
          </cell>
          <cell r="B1899">
            <v>0</v>
          </cell>
          <cell r="C1899">
            <v>0</v>
          </cell>
        </row>
        <row r="1900">
          <cell r="A1900">
            <v>0</v>
          </cell>
          <cell r="B1900">
            <v>0</v>
          </cell>
          <cell r="C1900">
            <v>0</v>
          </cell>
        </row>
        <row r="1901">
          <cell r="A1901">
            <v>0</v>
          </cell>
          <cell r="B1901">
            <v>0</v>
          </cell>
          <cell r="C1901">
            <v>0</v>
          </cell>
        </row>
        <row r="1902">
          <cell r="A1902">
            <v>0</v>
          </cell>
          <cell r="B1902">
            <v>0</v>
          </cell>
          <cell r="C1902">
            <v>0</v>
          </cell>
        </row>
        <row r="1903">
          <cell r="A1903">
            <v>0</v>
          </cell>
          <cell r="B1903">
            <v>0</v>
          </cell>
          <cell r="C1903">
            <v>0</v>
          </cell>
        </row>
        <row r="1904">
          <cell r="A1904">
            <v>0</v>
          </cell>
          <cell r="B1904">
            <v>0</v>
          </cell>
          <cell r="C1904">
            <v>0</v>
          </cell>
        </row>
        <row r="1905">
          <cell r="A1905">
            <v>0</v>
          </cell>
          <cell r="B1905">
            <v>0</v>
          </cell>
          <cell r="C1905">
            <v>0</v>
          </cell>
        </row>
        <row r="1906">
          <cell r="A1906">
            <v>0</v>
          </cell>
          <cell r="B1906">
            <v>0</v>
          </cell>
          <cell r="C1906">
            <v>0</v>
          </cell>
        </row>
        <row r="1907">
          <cell r="A1907">
            <v>0</v>
          </cell>
          <cell r="B1907">
            <v>0</v>
          </cell>
          <cell r="C1907">
            <v>0</v>
          </cell>
        </row>
        <row r="1908">
          <cell r="A1908">
            <v>0</v>
          </cell>
          <cell r="B1908">
            <v>0</v>
          </cell>
          <cell r="C1908">
            <v>0</v>
          </cell>
        </row>
        <row r="1909">
          <cell r="A1909">
            <v>0</v>
          </cell>
          <cell r="B1909">
            <v>0</v>
          </cell>
          <cell r="C1909">
            <v>0</v>
          </cell>
        </row>
        <row r="1910">
          <cell r="A1910">
            <v>0</v>
          </cell>
          <cell r="B1910">
            <v>0</v>
          </cell>
          <cell r="C1910">
            <v>0</v>
          </cell>
        </row>
        <row r="1911">
          <cell r="A1911">
            <v>0</v>
          </cell>
          <cell r="B1911">
            <v>0</v>
          </cell>
          <cell r="C1911">
            <v>0</v>
          </cell>
        </row>
        <row r="1912">
          <cell r="A1912">
            <v>0</v>
          </cell>
          <cell r="B1912">
            <v>0</v>
          </cell>
          <cell r="C1912">
            <v>0</v>
          </cell>
        </row>
        <row r="1913">
          <cell r="A1913">
            <v>0</v>
          </cell>
          <cell r="B1913">
            <v>0</v>
          </cell>
          <cell r="C1913">
            <v>0</v>
          </cell>
        </row>
        <row r="1914">
          <cell r="A1914">
            <v>0</v>
          </cell>
          <cell r="B1914">
            <v>0</v>
          </cell>
          <cell r="C1914">
            <v>0</v>
          </cell>
        </row>
        <row r="1915">
          <cell r="A1915">
            <v>0</v>
          </cell>
          <cell r="B1915">
            <v>0</v>
          </cell>
          <cell r="C1915">
            <v>0</v>
          </cell>
        </row>
        <row r="1916">
          <cell r="A1916">
            <v>0</v>
          </cell>
          <cell r="B1916">
            <v>0</v>
          </cell>
          <cell r="C1916">
            <v>0</v>
          </cell>
        </row>
        <row r="1917">
          <cell r="A1917">
            <v>0</v>
          </cell>
          <cell r="B1917">
            <v>0</v>
          </cell>
          <cell r="C1917">
            <v>0</v>
          </cell>
        </row>
        <row r="1918">
          <cell r="A1918">
            <v>0</v>
          </cell>
          <cell r="B1918">
            <v>0</v>
          </cell>
          <cell r="C1918">
            <v>0</v>
          </cell>
        </row>
        <row r="1919">
          <cell r="A1919">
            <v>0</v>
          </cell>
          <cell r="B1919">
            <v>0</v>
          </cell>
          <cell r="C1919">
            <v>0</v>
          </cell>
        </row>
        <row r="1920">
          <cell r="A1920">
            <v>0</v>
          </cell>
          <cell r="B1920">
            <v>0</v>
          </cell>
          <cell r="C1920">
            <v>0</v>
          </cell>
        </row>
        <row r="1921">
          <cell r="A1921">
            <v>0</v>
          </cell>
          <cell r="B1921">
            <v>0</v>
          </cell>
          <cell r="C1921">
            <v>0</v>
          </cell>
        </row>
        <row r="1922">
          <cell r="A1922">
            <v>0</v>
          </cell>
          <cell r="B1922">
            <v>0</v>
          </cell>
          <cell r="C1922">
            <v>0</v>
          </cell>
        </row>
        <row r="1923">
          <cell r="A1923">
            <v>0</v>
          </cell>
          <cell r="B1923">
            <v>0</v>
          </cell>
          <cell r="C1923">
            <v>0</v>
          </cell>
        </row>
        <row r="1924">
          <cell r="A1924">
            <v>0</v>
          </cell>
          <cell r="B1924">
            <v>0</v>
          </cell>
          <cell r="C1924">
            <v>0</v>
          </cell>
        </row>
        <row r="1925">
          <cell r="A1925">
            <v>0</v>
          </cell>
          <cell r="B1925">
            <v>0</v>
          </cell>
          <cell r="C1925">
            <v>0</v>
          </cell>
        </row>
        <row r="1926">
          <cell r="A1926">
            <v>0</v>
          </cell>
          <cell r="B1926">
            <v>0</v>
          </cell>
          <cell r="C1926">
            <v>0</v>
          </cell>
        </row>
        <row r="1927">
          <cell r="A1927">
            <v>0</v>
          </cell>
          <cell r="B1927">
            <v>0</v>
          </cell>
          <cell r="C1927">
            <v>0</v>
          </cell>
        </row>
        <row r="1928">
          <cell r="A1928">
            <v>0</v>
          </cell>
          <cell r="B1928">
            <v>0</v>
          </cell>
          <cell r="C1928">
            <v>0</v>
          </cell>
        </row>
        <row r="1929">
          <cell r="A1929">
            <v>0</v>
          </cell>
          <cell r="B1929">
            <v>0</v>
          </cell>
          <cell r="C1929">
            <v>0</v>
          </cell>
        </row>
        <row r="1930">
          <cell r="A1930">
            <v>0</v>
          </cell>
          <cell r="B1930">
            <v>0</v>
          </cell>
          <cell r="C1930">
            <v>0</v>
          </cell>
        </row>
        <row r="1931">
          <cell r="A1931">
            <v>0</v>
          </cell>
          <cell r="B1931">
            <v>0</v>
          </cell>
          <cell r="C1931">
            <v>0</v>
          </cell>
        </row>
        <row r="1932">
          <cell r="A1932">
            <v>0</v>
          </cell>
          <cell r="B1932">
            <v>0</v>
          </cell>
          <cell r="C1932">
            <v>0</v>
          </cell>
        </row>
        <row r="1933">
          <cell r="A1933">
            <v>0</v>
          </cell>
          <cell r="B1933">
            <v>0</v>
          </cell>
          <cell r="C1933">
            <v>0</v>
          </cell>
        </row>
        <row r="1934">
          <cell r="A1934">
            <v>0</v>
          </cell>
          <cell r="B1934">
            <v>0</v>
          </cell>
          <cell r="C1934">
            <v>0</v>
          </cell>
        </row>
        <row r="1935">
          <cell r="A1935">
            <v>0</v>
          </cell>
          <cell r="B1935">
            <v>0</v>
          </cell>
          <cell r="C1935">
            <v>0</v>
          </cell>
        </row>
        <row r="1936">
          <cell r="A1936">
            <v>0</v>
          </cell>
          <cell r="B1936">
            <v>0</v>
          </cell>
          <cell r="C1936">
            <v>0</v>
          </cell>
        </row>
        <row r="1937">
          <cell r="A1937">
            <v>0</v>
          </cell>
          <cell r="B1937">
            <v>0</v>
          </cell>
          <cell r="C1937">
            <v>0</v>
          </cell>
        </row>
        <row r="1938">
          <cell r="A1938">
            <v>0</v>
          </cell>
          <cell r="B1938">
            <v>0</v>
          </cell>
          <cell r="C1938">
            <v>0</v>
          </cell>
        </row>
        <row r="1939">
          <cell r="A1939">
            <v>0</v>
          </cell>
          <cell r="B1939">
            <v>0</v>
          </cell>
          <cell r="C1939">
            <v>0</v>
          </cell>
        </row>
        <row r="1940">
          <cell r="A1940">
            <v>0</v>
          </cell>
          <cell r="B1940">
            <v>0</v>
          </cell>
          <cell r="C1940">
            <v>0</v>
          </cell>
        </row>
        <row r="1941">
          <cell r="A1941">
            <v>0</v>
          </cell>
          <cell r="B1941">
            <v>0</v>
          </cell>
          <cell r="C1941">
            <v>0</v>
          </cell>
        </row>
        <row r="1942">
          <cell r="A1942">
            <v>0</v>
          </cell>
          <cell r="B1942">
            <v>0</v>
          </cell>
          <cell r="C1942">
            <v>0</v>
          </cell>
        </row>
        <row r="1943">
          <cell r="A1943">
            <v>0</v>
          </cell>
          <cell r="B1943">
            <v>0</v>
          </cell>
          <cell r="C1943">
            <v>0</v>
          </cell>
        </row>
        <row r="1944">
          <cell r="A1944">
            <v>0</v>
          </cell>
          <cell r="B1944">
            <v>0</v>
          </cell>
          <cell r="C1944">
            <v>0</v>
          </cell>
        </row>
        <row r="1945">
          <cell r="A1945">
            <v>0</v>
          </cell>
          <cell r="B1945">
            <v>0</v>
          </cell>
          <cell r="C1945">
            <v>0</v>
          </cell>
        </row>
        <row r="1946">
          <cell r="A1946">
            <v>0</v>
          </cell>
          <cell r="B1946">
            <v>0</v>
          </cell>
          <cell r="C1946">
            <v>0</v>
          </cell>
        </row>
        <row r="1947">
          <cell r="A1947">
            <v>0</v>
          </cell>
          <cell r="B1947">
            <v>0</v>
          </cell>
          <cell r="C1947">
            <v>0</v>
          </cell>
        </row>
        <row r="1948">
          <cell r="A1948">
            <v>0</v>
          </cell>
          <cell r="B1948">
            <v>0</v>
          </cell>
          <cell r="C1948">
            <v>0</v>
          </cell>
        </row>
        <row r="1949">
          <cell r="A1949">
            <v>0</v>
          </cell>
          <cell r="B1949">
            <v>0</v>
          </cell>
          <cell r="C1949">
            <v>0</v>
          </cell>
        </row>
        <row r="1950">
          <cell r="A1950">
            <v>0</v>
          </cell>
          <cell r="B1950">
            <v>0</v>
          </cell>
          <cell r="C1950">
            <v>0</v>
          </cell>
        </row>
        <row r="1951">
          <cell r="A1951">
            <v>0</v>
          </cell>
          <cell r="B1951">
            <v>0</v>
          </cell>
          <cell r="C1951">
            <v>0</v>
          </cell>
        </row>
        <row r="1952">
          <cell r="A1952">
            <v>0</v>
          </cell>
          <cell r="B1952">
            <v>0</v>
          </cell>
          <cell r="C1952">
            <v>0</v>
          </cell>
        </row>
        <row r="1953">
          <cell r="A1953">
            <v>0</v>
          </cell>
          <cell r="B1953">
            <v>0</v>
          </cell>
          <cell r="C1953">
            <v>0</v>
          </cell>
        </row>
        <row r="1954">
          <cell r="A1954">
            <v>0</v>
          </cell>
          <cell r="B1954">
            <v>0</v>
          </cell>
          <cell r="C1954">
            <v>0</v>
          </cell>
        </row>
        <row r="1955">
          <cell r="A1955">
            <v>0</v>
          </cell>
          <cell r="B1955">
            <v>0</v>
          </cell>
          <cell r="C1955">
            <v>0</v>
          </cell>
        </row>
        <row r="1956">
          <cell r="A1956">
            <v>0</v>
          </cell>
          <cell r="B1956">
            <v>0</v>
          </cell>
          <cell r="C1956">
            <v>0</v>
          </cell>
        </row>
        <row r="1957">
          <cell r="A1957">
            <v>0</v>
          </cell>
          <cell r="B1957">
            <v>0</v>
          </cell>
          <cell r="C1957">
            <v>0</v>
          </cell>
        </row>
        <row r="1958">
          <cell r="A1958">
            <v>0</v>
          </cell>
          <cell r="B1958">
            <v>0</v>
          </cell>
          <cell r="C1958">
            <v>0</v>
          </cell>
        </row>
        <row r="1959">
          <cell r="A1959">
            <v>0</v>
          </cell>
          <cell r="B1959">
            <v>0</v>
          </cell>
          <cell r="C1959">
            <v>0</v>
          </cell>
        </row>
        <row r="1960">
          <cell r="A1960">
            <v>0</v>
          </cell>
          <cell r="B1960">
            <v>0</v>
          </cell>
          <cell r="C1960">
            <v>0</v>
          </cell>
        </row>
        <row r="1961">
          <cell r="A1961">
            <v>0</v>
          </cell>
          <cell r="B1961">
            <v>0</v>
          </cell>
          <cell r="C1961">
            <v>0</v>
          </cell>
        </row>
        <row r="1962">
          <cell r="A1962">
            <v>0</v>
          </cell>
          <cell r="B1962">
            <v>0</v>
          </cell>
          <cell r="C1962">
            <v>0</v>
          </cell>
        </row>
        <row r="1963">
          <cell r="A1963">
            <v>0</v>
          </cell>
          <cell r="B1963">
            <v>0</v>
          </cell>
          <cell r="C1963">
            <v>0</v>
          </cell>
        </row>
        <row r="1964">
          <cell r="A1964">
            <v>0</v>
          </cell>
          <cell r="B1964">
            <v>0</v>
          </cell>
          <cell r="C1964">
            <v>0</v>
          </cell>
        </row>
        <row r="1965">
          <cell r="A1965">
            <v>0</v>
          </cell>
          <cell r="B1965">
            <v>0</v>
          </cell>
          <cell r="C1965">
            <v>0</v>
          </cell>
        </row>
        <row r="1966">
          <cell r="A1966">
            <v>0</v>
          </cell>
          <cell r="B1966">
            <v>0</v>
          </cell>
          <cell r="C1966">
            <v>0</v>
          </cell>
        </row>
        <row r="1967">
          <cell r="A1967">
            <v>0</v>
          </cell>
          <cell r="B1967">
            <v>0</v>
          </cell>
          <cell r="C1967">
            <v>0</v>
          </cell>
        </row>
        <row r="1968">
          <cell r="A1968">
            <v>0</v>
          </cell>
          <cell r="B1968">
            <v>0</v>
          </cell>
          <cell r="C1968">
            <v>0</v>
          </cell>
        </row>
        <row r="1969">
          <cell r="A1969">
            <v>0</v>
          </cell>
          <cell r="B1969">
            <v>0</v>
          </cell>
          <cell r="C1969">
            <v>0</v>
          </cell>
        </row>
        <row r="1970">
          <cell r="A1970">
            <v>0</v>
          </cell>
          <cell r="B1970">
            <v>0</v>
          </cell>
          <cell r="C1970">
            <v>0</v>
          </cell>
        </row>
        <row r="1971">
          <cell r="A1971">
            <v>0</v>
          </cell>
          <cell r="B1971">
            <v>0</v>
          </cell>
          <cell r="C1971">
            <v>0</v>
          </cell>
        </row>
        <row r="1972">
          <cell r="A1972">
            <v>0</v>
          </cell>
          <cell r="B1972">
            <v>0</v>
          </cell>
          <cell r="C1972">
            <v>0</v>
          </cell>
        </row>
        <row r="1973">
          <cell r="A1973">
            <v>0</v>
          </cell>
          <cell r="B1973">
            <v>0</v>
          </cell>
          <cell r="C1973">
            <v>0</v>
          </cell>
        </row>
        <row r="1974">
          <cell r="A1974">
            <v>0</v>
          </cell>
          <cell r="B1974">
            <v>0</v>
          </cell>
          <cell r="C1974">
            <v>0</v>
          </cell>
        </row>
        <row r="1975">
          <cell r="A1975">
            <v>0</v>
          </cell>
          <cell r="B1975">
            <v>0</v>
          </cell>
          <cell r="C1975">
            <v>0</v>
          </cell>
        </row>
        <row r="1976">
          <cell r="A1976">
            <v>0</v>
          </cell>
          <cell r="B1976">
            <v>0</v>
          </cell>
          <cell r="C1976">
            <v>0</v>
          </cell>
        </row>
        <row r="1977">
          <cell r="A1977">
            <v>0</v>
          </cell>
          <cell r="B1977">
            <v>0</v>
          </cell>
          <cell r="C1977">
            <v>0</v>
          </cell>
        </row>
        <row r="1978">
          <cell r="A1978">
            <v>0</v>
          </cell>
          <cell r="B1978">
            <v>0</v>
          </cell>
          <cell r="C1978">
            <v>0</v>
          </cell>
        </row>
        <row r="1979">
          <cell r="A1979">
            <v>0</v>
          </cell>
          <cell r="B1979">
            <v>0</v>
          </cell>
          <cell r="C1979">
            <v>0</v>
          </cell>
        </row>
        <row r="1980">
          <cell r="A1980">
            <v>0</v>
          </cell>
          <cell r="B1980">
            <v>0</v>
          </cell>
          <cell r="C1980">
            <v>0</v>
          </cell>
        </row>
        <row r="1981">
          <cell r="A1981">
            <v>0</v>
          </cell>
          <cell r="B1981">
            <v>0</v>
          </cell>
          <cell r="C1981">
            <v>0</v>
          </cell>
        </row>
        <row r="1982">
          <cell r="A1982">
            <v>0</v>
          </cell>
          <cell r="B1982">
            <v>0</v>
          </cell>
          <cell r="C1982">
            <v>0</v>
          </cell>
        </row>
        <row r="1983">
          <cell r="A1983">
            <v>0</v>
          </cell>
          <cell r="B1983">
            <v>0</v>
          </cell>
          <cell r="C1983">
            <v>0</v>
          </cell>
        </row>
        <row r="1984">
          <cell r="A1984">
            <v>0</v>
          </cell>
          <cell r="B1984">
            <v>0</v>
          </cell>
          <cell r="C1984">
            <v>0</v>
          </cell>
        </row>
        <row r="1985">
          <cell r="A1985">
            <v>0</v>
          </cell>
          <cell r="B1985">
            <v>0</v>
          </cell>
          <cell r="C1985">
            <v>0</v>
          </cell>
        </row>
        <row r="1986">
          <cell r="A1986">
            <v>0</v>
          </cell>
          <cell r="B1986">
            <v>0</v>
          </cell>
          <cell r="C1986">
            <v>0</v>
          </cell>
        </row>
        <row r="1987">
          <cell r="A1987">
            <v>0</v>
          </cell>
          <cell r="B1987">
            <v>0</v>
          </cell>
          <cell r="C1987">
            <v>0</v>
          </cell>
        </row>
        <row r="1988">
          <cell r="A1988">
            <v>0</v>
          </cell>
          <cell r="B1988">
            <v>0</v>
          </cell>
          <cell r="C1988">
            <v>0</v>
          </cell>
        </row>
        <row r="1989">
          <cell r="A1989">
            <v>0</v>
          </cell>
          <cell r="B1989">
            <v>0</v>
          </cell>
          <cell r="C1989">
            <v>0</v>
          </cell>
        </row>
        <row r="1990">
          <cell r="A1990">
            <v>0</v>
          </cell>
          <cell r="B1990">
            <v>0</v>
          </cell>
          <cell r="C1990">
            <v>0</v>
          </cell>
        </row>
        <row r="1991">
          <cell r="A1991">
            <v>0</v>
          </cell>
          <cell r="B1991">
            <v>0</v>
          </cell>
          <cell r="C1991">
            <v>0</v>
          </cell>
        </row>
        <row r="1992">
          <cell r="A1992">
            <v>0</v>
          </cell>
          <cell r="B1992">
            <v>0</v>
          </cell>
          <cell r="C1992">
            <v>0</v>
          </cell>
        </row>
        <row r="1993">
          <cell r="A1993">
            <v>0</v>
          </cell>
          <cell r="B1993">
            <v>0</v>
          </cell>
          <cell r="C1993">
            <v>0</v>
          </cell>
        </row>
        <row r="1994">
          <cell r="A1994">
            <v>0</v>
          </cell>
          <cell r="B1994">
            <v>0</v>
          </cell>
          <cell r="C1994">
            <v>0</v>
          </cell>
        </row>
        <row r="1995">
          <cell r="A1995">
            <v>0</v>
          </cell>
          <cell r="B1995">
            <v>0</v>
          </cell>
          <cell r="C1995">
            <v>0</v>
          </cell>
        </row>
        <row r="1996">
          <cell r="A1996">
            <v>0</v>
          </cell>
          <cell r="B1996">
            <v>0</v>
          </cell>
          <cell r="C1996">
            <v>0</v>
          </cell>
        </row>
        <row r="1997">
          <cell r="A1997">
            <v>0</v>
          </cell>
          <cell r="B1997">
            <v>0</v>
          </cell>
          <cell r="C1997">
            <v>0</v>
          </cell>
        </row>
        <row r="1998">
          <cell r="A1998">
            <v>0</v>
          </cell>
          <cell r="B1998">
            <v>0</v>
          </cell>
          <cell r="C1998">
            <v>0</v>
          </cell>
        </row>
        <row r="1999">
          <cell r="A1999">
            <v>0</v>
          </cell>
          <cell r="B1999">
            <v>0</v>
          </cell>
          <cell r="C1999">
            <v>0</v>
          </cell>
        </row>
        <row r="2000">
          <cell r="A2000">
            <v>0</v>
          </cell>
          <cell r="B2000">
            <v>0</v>
          </cell>
          <cell r="C2000">
            <v>0</v>
          </cell>
        </row>
        <row r="2001">
          <cell r="A2001">
            <v>0</v>
          </cell>
          <cell r="B2001">
            <v>0</v>
          </cell>
          <cell r="C2001">
            <v>0</v>
          </cell>
        </row>
        <row r="2002">
          <cell r="A2002">
            <v>0</v>
          </cell>
          <cell r="B2002">
            <v>0</v>
          </cell>
          <cell r="C2002">
            <v>0</v>
          </cell>
        </row>
        <row r="2003">
          <cell r="A2003">
            <v>0</v>
          </cell>
          <cell r="B2003">
            <v>0</v>
          </cell>
          <cell r="C2003">
            <v>0</v>
          </cell>
        </row>
        <row r="2004">
          <cell r="A2004">
            <v>0</v>
          </cell>
          <cell r="B2004">
            <v>0</v>
          </cell>
          <cell r="C2004">
            <v>0</v>
          </cell>
        </row>
        <row r="2005">
          <cell r="A2005">
            <v>0</v>
          </cell>
          <cell r="B2005">
            <v>0</v>
          </cell>
          <cell r="C2005">
            <v>0</v>
          </cell>
        </row>
        <row r="2006">
          <cell r="A2006">
            <v>0</v>
          </cell>
          <cell r="B2006">
            <v>0</v>
          </cell>
          <cell r="C2006">
            <v>0</v>
          </cell>
        </row>
        <row r="2007">
          <cell r="A2007">
            <v>0</v>
          </cell>
          <cell r="B2007">
            <v>0</v>
          </cell>
          <cell r="C2007">
            <v>0</v>
          </cell>
        </row>
        <row r="2008">
          <cell r="A2008">
            <v>0</v>
          </cell>
          <cell r="B2008">
            <v>0</v>
          </cell>
          <cell r="C2008">
            <v>0</v>
          </cell>
        </row>
        <row r="2009">
          <cell r="A2009">
            <v>0</v>
          </cell>
          <cell r="B2009">
            <v>0</v>
          </cell>
          <cell r="C2009">
            <v>0</v>
          </cell>
        </row>
        <row r="2010">
          <cell r="A2010">
            <v>0</v>
          </cell>
          <cell r="B2010">
            <v>0</v>
          </cell>
          <cell r="C2010">
            <v>0</v>
          </cell>
        </row>
        <row r="2011">
          <cell r="A2011">
            <v>0</v>
          </cell>
          <cell r="B2011">
            <v>0</v>
          </cell>
          <cell r="C2011">
            <v>0</v>
          </cell>
        </row>
        <row r="2012">
          <cell r="A2012">
            <v>0</v>
          </cell>
          <cell r="B2012">
            <v>0</v>
          </cell>
          <cell r="C2012">
            <v>0</v>
          </cell>
        </row>
        <row r="2013">
          <cell r="A2013">
            <v>0</v>
          </cell>
          <cell r="B2013">
            <v>0</v>
          </cell>
          <cell r="C2013">
            <v>0</v>
          </cell>
        </row>
        <row r="2014">
          <cell r="A2014">
            <v>0</v>
          </cell>
          <cell r="B2014">
            <v>0</v>
          </cell>
          <cell r="C2014">
            <v>0</v>
          </cell>
        </row>
        <row r="2015">
          <cell r="A2015">
            <v>0</v>
          </cell>
          <cell r="B2015">
            <v>0</v>
          </cell>
          <cell r="C2015">
            <v>0</v>
          </cell>
        </row>
        <row r="2016">
          <cell r="A2016">
            <v>0</v>
          </cell>
          <cell r="B2016">
            <v>0</v>
          </cell>
          <cell r="C2016">
            <v>0</v>
          </cell>
        </row>
        <row r="2017">
          <cell r="A2017">
            <v>0</v>
          </cell>
          <cell r="B2017">
            <v>0</v>
          </cell>
          <cell r="C2017">
            <v>0</v>
          </cell>
        </row>
        <row r="2018">
          <cell r="A2018">
            <v>0</v>
          </cell>
          <cell r="B2018">
            <v>0</v>
          </cell>
          <cell r="C2018">
            <v>0</v>
          </cell>
        </row>
        <row r="2019">
          <cell r="A2019">
            <v>0</v>
          </cell>
          <cell r="B2019">
            <v>0</v>
          </cell>
          <cell r="C2019">
            <v>0</v>
          </cell>
        </row>
        <row r="2020">
          <cell r="A2020">
            <v>0</v>
          </cell>
          <cell r="B2020">
            <v>0</v>
          </cell>
          <cell r="C2020">
            <v>0</v>
          </cell>
        </row>
        <row r="2021">
          <cell r="A2021">
            <v>0</v>
          </cell>
          <cell r="B2021">
            <v>0</v>
          </cell>
          <cell r="C2021">
            <v>0</v>
          </cell>
        </row>
        <row r="2022">
          <cell r="A2022">
            <v>0</v>
          </cell>
          <cell r="B2022">
            <v>0</v>
          </cell>
          <cell r="C2022">
            <v>0</v>
          </cell>
        </row>
        <row r="2023">
          <cell r="A2023">
            <v>0</v>
          </cell>
          <cell r="B2023">
            <v>0</v>
          </cell>
          <cell r="C2023">
            <v>0</v>
          </cell>
        </row>
        <row r="2024">
          <cell r="A2024">
            <v>0</v>
          </cell>
          <cell r="B2024">
            <v>0</v>
          </cell>
          <cell r="C2024">
            <v>0</v>
          </cell>
        </row>
        <row r="2025">
          <cell r="A2025">
            <v>0</v>
          </cell>
          <cell r="B2025">
            <v>0</v>
          </cell>
          <cell r="C2025">
            <v>0</v>
          </cell>
        </row>
        <row r="2026">
          <cell r="A2026">
            <v>0</v>
          </cell>
          <cell r="B2026">
            <v>0</v>
          </cell>
          <cell r="C2026">
            <v>0</v>
          </cell>
        </row>
        <row r="2027">
          <cell r="A2027">
            <v>0</v>
          </cell>
          <cell r="B2027">
            <v>0</v>
          </cell>
          <cell r="C2027">
            <v>0</v>
          </cell>
        </row>
        <row r="2028">
          <cell r="A2028">
            <v>0</v>
          </cell>
          <cell r="B2028">
            <v>0</v>
          </cell>
          <cell r="C2028">
            <v>0</v>
          </cell>
        </row>
        <row r="2029">
          <cell r="A2029">
            <v>0</v>
          </cell>
          <cell r="B2029">
            <v>0</v>
          </cell>
          <cell r="C2029">
            <v>0</v>
          </cell>
        </row>
        <row r="2030">
          <cell r="A2030">
            <v>0</v>
          </cell>
          <cell r="B2030">
            <v>0</v>
          </cell>
          <cell r="C2030">
            <v>0</v>
          </cell>
        </row>
        <row r="2031">
          <cell r="A2031">
            <v>0</v>
          </cell>
          <cell r="B2031">
            <v>0</v>
          </cell>
          <cell r="C2031">
            <v>0</v>
          </cell>
        </row>
        <row r="2032">
          <cell r="A2032">
            <v>0</v>
          </cell>
          <cell r="B2032">
            <v>0</v>
          </cell>
          <cell r="C2032">
            <v>0</v>
          </cell>
        </row>
        <row r="2033">
          <cell r="A2033">
            <v>0</v>
          </cell>
          <cell r="B2033">
            <v>0</v>
          </cell>
          <cell r="C2033">
            <v>0</v>
          </cell>
        </row>
        <row r="2034">
          <cell r="A2034">
            <v>0</v>
          </cell>
          <cell r="B2034">
            <v>0</v>
          </cell>
          <cell r="C2034">
            <v>0</v>
          </cell>
        </row>
        <row r="2035">
          <cell r="A2035">
            <v>0</v>
          </cell>
          <cell r="B2035">
            <v>0</v>
          </cell>
          <cell r="C2035">
            <v>0</v>
          </cell>
        </row>
        <row r="2036">
          <cell r="A2036">
            <v>0</v>
          </cell>
          <cell r="B2036">
            <v>0</v>
          </cell>
          <cell r="C2036">
            <v>0</v>
          </cell>
        </row>
        <row r="2037">
          <cell r="A2037">
            <v>0</v>
          </cell>
          <cell r="B2037">
            <v>0</v>
          </cell>
          <cell r="C2037">
            <v>0</v>
          </cell>
        </row>
        <row r="2038">
          <cell r="A2038">
            <v>0</v>
          </cell>
          <cell r="B2038">
            <v>0</v>
          </cell>
          <cell r="C2038">
            <v>0</v>
          </cell>
        </row>
        <row r="2039">
          <cell r="A2039">
            <v>0</v>
          </cell>
          <cell r="B2039">
            <v>0</v>
          </cell>
          <cell r="C2039">
            <v>0</v>
          </cell>
        </row>
        <row r="2040">
          <cell r="A2040">
            <v>0</v>
          </cell>
          <cell r="B2040">
            <v>0</v>
          </cell>
          <cell r="C2040">
            <v>0</v>
          </cell>
        </row>
        <row r="2041">
          <cell r="A2041">
            <v>0</v>
          </cell>
          <cell r="B2041">
            <v>0</v>
          </cell>
          <cell r="C2041">
            <v>0</v>
          </cell>
        </row>
        <row r="2042">
          <cell r="A2042">
            <v>0</v>
          </cell>
          <cell r="B2042">
            <v>0</v>
          </cell>
          <cell r="C2042">
            <v>0</v>
          </cell>
        </row>
        <row r="2043">
          <cell r="A2043">
            <v>0</v>
          </cell>
          <cell r="B2043">
            <v>0</v>
          </cell>
          <cell r="C2043">
            <v>0</v>
          </cell>
        </row>
        <row r="2044">
          <cell r="A2044">
            <v>0</v>
          </cell>
          <cell r="B2044">
            <v>0</v>
          </cell>
          <cell r="C2044">
            <v>0</v>
          </cell>
        </row>
        <row r="2045">
          <cell r="A2045">
            <v>0</v>
          </cell>
          <cell r="B2045">
            <v>0</v>
          </cell>
          <cell r="C2045">
            <v>0</v>
          </cell>
        </row>
        <row r="2046">
          <cell r="A2046">
            <v>0</v>
          </cell>
          <cell r="B2046">
            <v>0</v>
          </cell>
          <cell r="C2046">
            <v>0</v>
          </cell>
        </row>
        <row r="2047">
          <cell r="A2047">
            <v>0</v>
          </cell>
          <cell r="B2047">
            <v>0</v>
          </cell>
          <cell r="C2047">
            <v>0</v>
          </cell>
        </row>
        <row r="2048">
          <cell r="A2048">
            <v>0</v>
          </cell>
          <cell r="B2048">
            <v>0</v>
          </cell>
          <cell r="C2048">
            <v>0</v>
          </cell>
        </row>
        <row r="2049">
          <cell r="A2049">
            <v>0</v>
          </cell>
          <cell r="B2049">
            <v>0</v>
          </cell>
          <cell r="C2049">
            <v>0</v>
          </cell>
        </row>
        <row r="2050">
          <cell r="A2050">
            <v>0</v>
          </cell>
          <cell r="B2050">
            <v>0</v>
          </cell>
          <cell r="C2050">
            <v>0</v>
          </cell>
        </row>
        <row r="2051">
          <cell r="A2051">
            <v>0</v>
          </cell>
          <cell r="B2051">
            <v>0</v>
          </cell>
          <cell r="C2051">
            <v>0</v>
          </cell>
        </row>
        <row r="2052">
          <cell r="A2052">
            <v>0</v>
          </cell>
          <cell r="B2052">
            <v>0</v>
          </cell>
          <cell r="C2052">
            <v>0</v>
          </cell>
        </row>
        <row r="2053">
          <cell r="A2053">
            <v>0</v>
          </cell>
          <cell r="B2053">
            <v>0</v>
          </cell>
          <cell r="C2053">
            <v>0</v>
          </cell>
        </row>
        <row r="2054">
          <cell r="A2054">
            <v>0</v>
          </cell>
          <cell r="B2054">
            <v>0</v>
          </cell>
          <cell r="C2054">
            <v>0</v>
          </cell>
        </row>
        <row r="2055">
          <cell r="A2055">
            <v>0</v>
          </cell>
          <cell r="B2055">
            <v>0</v>
          </cell>
          <cell r="C2055">
            <v>0</v>
          </cell>
        </row>
        <row r="2056">
          <cell r="A2056">
            <v>0</v>
          </cell>
          <cell r="B2056">
            <v>0</v>
          </cell>
          <cell r="C2056">
            <v>0</v>
          </cell>
        </row>
        <row r="2057">
          <cell r="A2057">
            <v>0</v>
          </cell>
          <cell r="B2057">
            <v>0</v>
          </cell>
          <cell r="C2057">
            <v>0</v>
          </cell>
        </row>
        <row r="2058">
          <cell r="A2058">
            <v>0</v>
          </cell>
          <cell r="B2058">
            <v>0</v>
          </cell>
          <cell r="C2058">
            <v>0</v>
          </cell>
        </row>
        <row r="2059">
          <cell r="A2059">
            <v>0</v>
          </cell>
          <cell r="B2059">
            <v>0</v>
          </cell>
          <cell r="C2059">
            <v>0</v>
          </cell>
        </row>
        <row r="2060">
          <cell r="A2060">
            <v>0</v>
          </cell>
          <cell r="B2060">
            <v>0</v>
          </cell>
          <cell r="C2060">
            <v>0</v>
          </cell>
        </row>
        <row r="2061">
          <cell r="A2061">
            <v>0</v>
          </cell>
          <cell r="B2061">
            <v>0</v>
          </cell>
          <cell r="C2061">
            <v>0</v>
          </cell>
        </row>
        <row r="2062">
          <cell r="A2062">
            <v>0</v>
          </cell>
          <cell r="B2062">
            <v>0</v>
          </cell>
          <cell r="C2062">
            <v>0</v>
          </cell>
        </row>
        <row r="2063">
          <cell r="A2063">
            <v>0</v>
          </cell>
          <cell r="B2063">
            <v>0</v>
          </cell>
          <cell r="C2063">
            <v>0</v>
          </cell>
        </row>
        <row r="2064">
          <cell r="A2064">
            <v>0</v>
          </cell>
          <cell r="B2064">
            <v>0</v>
          </cell>
          <cell r="C2064">
            <v>0</v>
          </cell>
        </row>
        <row r="2065">
          <cell r="A2065">
            <v>0</v>
          </cell>
          <cell r="B2065">
            <v>0</v>
          </cell>
          <cell r="C2065">
            <v>0</v>
          </cell>
        </row>
        <row r="2066">
          <cell r="A2066">
            <v>0</v>
          </cell>
          <cell r="B2066">
            <v>0</v>
          </cell>
          <cell r="C2066">
            <v>0</v>
          </cell>
        </row>
        <row r="2067">
          <cell r="A2067">
            <v>0</v>
          </cell>
          <cell r="B2067">
            <v>0</v>
          </cell>
          <cell r="C2067">
            <v>0</v>
          </cell>
        </row>
        <row r="2068">
          <cell r="A2068">
            <v>0</v>
          </cell>
          <cell r="B2068">
            <v>0</v>
          </cell>
          <cell r="C2068">
            <v>0</v>
          </cell>
        </row>
        <row r="2069">
          <cell r="A2069">
            <v>0</v>
          </cell>
          <cell r="B2069">
            <v>0</v>
          </cell>
          <cell r="C2069">
            <v>0</v>
          </cell>
        </row>
        <row r="2070">
          <cell r="A2070">
            <v>0</v>
          </cell>
          <cell r="B2070">
            <v>0</v>
          </cell>
          <cell r="C2070">
            <v>0</v>
          </cell>
        </row>
        <row r="2071">
          <cell r="A2071">
            <v>0</v>
          </cell>
          <cell r="B2071">
            <v>0</v>
          </cell>
          <cell r="C2071">
            <v>0</v>
          </cell>
        </row>
        <row r="2072">
          <cell r="A2072">
            <v>0</v>
          </cell>
          <cell r="B2072">
            <v>0</v>
          </cell>
          <cell r="C2072">
            <v>0</v>
          </cell>
        </row>
        <row r="2073">
          <cell r="A2073">
            <v>0</v>
          </cell>
          <cell r="B2073">
            <v>0</v>
          </cell>
          <cell r="C2073">
            <v>0</v>
          </cell>
        </row>
        <row r="2074">
          <cell r="A2074">
            <v>0</v>
          </cell>
          <cell r="B2074">
            <v>0</v>
          </cell>
          <cell r="C2074">
            <v>0</v>
          </cell>
        </row>
        <row r="2075">
          <cell r="A2075">
            <v>0</v>
          </cell>
          <cell r="B2075">
            <v>0</v>
          </cell>
          <cell r="C2075">
            <v>0</v>
          </cell>
        </row>
        <row r="2076">
          <cell r="A2076">
            <v>0</v>
          </cell>
          <cell r="B2076">
            <v>0</v>
          </cell>
          <cell r="C2076">
            <v>0</v>
          </cell>
        </row>
        <row r="2077">
          <cell r="A2077">
            <v>0</v>
          </cell>
          <cell r="B2077">
            <v>0</v>
          </cell>
          <cell r="C2077">
            <v>0</v>
          </cell>
        </row>
        <row r="2078">
          <cell r="A2078">
            <v>0</v>
          </cell>
          <cell r="B2078">
            <v>0</v>
          </cell>
          <cell r="C2078">
            <v>0</v>
          </cell>
        </row>
        <row r="2079">
          <cell r="A2079">
            <v>0</v>
          </cell>
          <cell r="B2079">
            <v>0</v>
          </cell>
          <cell r="C2079">
            <v>0</v>
          </cell>
        </row>
        <row r="2080">
          <cell r="A2080">
            <v>0</v>
          </cell>
          <cell r="B2080">
            <v>0</v>
          </cell>
          <cell r="C2080">
            <v>0</v>
          </cell>
        </row>
        <row r="2081">
          <cell r="A2081">
            <v>0</v>
          </cell>
          <cell r="B2081">
            <v>0</v>
          </cell>
          <cell r="C2081">
            <v>0</v>
          </cell>
        </row>
        <row r="2082">
          <cell r="A2082">
            <v>0</v>
          </cell>
          <cell r="B2082">
            <v>0</v>
          </cell>
          <cell r="C2082">
            <v>0</v>
          </cell>
        </row>
        <row r="2083">
          <cell r="A2083">
            <v>0</v>
          </cell>
          <cell r="B2083">
            <v>0</v>
          </cell>
          <cell r="C2083">
            <v>0</v>
          </cell>
        </row>
        <row r="2084">
          <cell r="A2084">
            <v>0</v>
          </cell>
          <cell r="B2084">
            <v>0</v>
          </cell>
          <cell r="C2084">
            <v>0</v>
          </cell>
        </row>
        <row r="2085">
          <cell r="A2085">
            <v>0</v>
          </cell>
          <cell r="B2085">
            <v>0</v>
          </cell>
          <cell r="C2085">
            <v>0</v>
          </cell>
        </row>
        <row r="2086">
          <cell r="A2086">
            <v>0</v>
          </cell>
          <cell r="B2086">
            <v>0</v>
          </cell>
          <cell r="C2086">
            <v>0</v>
          </cell>
        </row>
        <row r="2087">
          <cell r="A2087">
            <v>0</v>
          </cell>
          <cell r="B2087">
            <v>0</v>
          </cell>
          <cell r="C2087">
            <v>0</v>
          </cell>
        </row>
        <row r="2088">
          <cell r="A2088">
            <v>0</v>
          </cell>
          <cell r="B2088">
            <v>0</v>
          </cell>
          <cell r="C2088">
            <v>0</v>
          </cell>
        </row>
        <row r="2089">
          <cell r="A2089">
            <v>0</v>
          </cell>
          <cell r="B2089">
            <v>0</v>
          </cell>
          <cell r="C2089">
            <v>0</v>
          </cell>
        </row>
        <row r="2090">
          <cell r="A2090">
            <v>0</v>
          </cell>
          <cell r="B2090">
            <v>0</v>
          </cell>
          <cell r="C2090">
            <v>0</v>
          </cell>
        </row>
        <row r="2091">
          <cell r="A2091">
            <v>0</v>
          </cell>
          <cell r="B2091">
            <v>0</v>
          </cell>
          <cell r="C2091">
            <v>0</v>
          </cell>
        </row>
        <row r="2092">
          <cell r="A2092">
            <v>0</v>
          </cell>
          <cell r="B2092">
            <v>0</v>
          </cell>
          <cell r="C2092">
            <v>0</v>
          </cell>
        </row>
        <row r="2093">
          <cell r="A2093">
            <v>0</v>
          </cell>
          <cell r="B2093">
            <v>0</v>
          </cell>
          <cell r="C2093">
            <v>0</v>
          </cell>
        </row>
        <row r="2094">
          <cell r="A2094">
            <v>0</v>
          </cell>
          <cell r="B2094">
            <v>0</v>
          </cell>
          <cell r="C2094">
            <v>0</v>
          </cell>
        </row>
        <row r="2095">
          <cell r="A2095">
            <v>0</v>
          </cell>
          <cell r="B2095">
            <v>0</v>
          </cell>
          <cell r="C2095">
            <v>0</v>
          </cell>
        </row>
        <row r="2096">
          <cell r="A2096">
            <v>0</v>
          </cell>
          <cell r="B2096">
            <v>0</v>
          </cell>
          <cell r="C2096">
            <v>0</v>
          </cell>
        </row>
        <row r="2097">
          <cell r="A2097">
            <v>0</v>
          </cell>
          <cell r="B2097">
            <v>0</v>
          </cell>
          <cell r="C2097">
            <v>0</v>
          </cell>
        </row>
        <row r="2098">
          <cell r="A2098">
            <v>0</v>
          </cell>
          <cell r="B2098">
            <v>0</v>
          </cell>
          <cell r="C2098">
            <v>0</v>
          </cell>
        </row>
        <row r="2099">
          <cell r="A2099">
            <v>0</v>
          </cell>
          <cell r="B2099">
            <v>0</v>
          </cell>
          <cell r="C2099">
            <v>0</v>
          </cell>
        </row>
        <row r="2100">
          <cell r="A2100">
            <v>0</v>
          </cell>
          <cell r="B2100">
            <v>0</v>
          </cell>
          <cell r="C2100">
            <v>0</v>
          </cell>
        </row>
        <row r="2101">
          <cell r="A2101">
            <v>0</v>
          </cell>
          <cell r="B2101">
            <v>0</v>
          </cell>
          <cell r="C2101">
            <v>0</v>
          </cell>
        </row>
        <row r="2102">
          <cell r="A2102">
            <v>0</v>
          </cell>
          <cell r="B2102">
            <v>0</v>
          </cell>
          <cell r="C2102">
            <v>0</v>
          </cell>
        </row>
        <row r="2103">
          <cell r="A2103">
            <v>0</v>
          </cell>
          <cell r="B2103">
            <v>0</v>
          </cell>
          <cell r="C2103">
            <v>0</v>
          </cell>
        </row>
        <row r="2104">
          <cell r="A2104">
            <v>0</v>
          </cell>
          <cell r="B2104">
            <v>0</v>
          </cell>
          <cell r="C2104">
            <v>0</v>
          </cell>
        </row>
        <row r="2105">
          <cell r="A2105">
            <v>0</v>
          </cell>
          <cell r="B2105">
            <v>0</v>
          </cell>
          <cell r="C2105">
            <v>0</v>
          </cell>
        </row>
        <row r="2106">
          <cell r="A2106">
            <v>0</v>
          </cell>
          <cell r="B2106">
            <v>0</v>
          </cell>
          <cell r="C2106">
            <v>0</v>
          </cell>
        </row>
        <row r="2107">
          <cell r="A2107">
            <v>0</v>
          </cell>
          <cell r="B2107">
            <v>0</v>
          </cell>
          <cell r="C2107">
            <v>0</v>
          </cell>
        </row>
        <row r="2108">
          <cell r="A2108">
            <v>0</v>
          </cell>
          <cell r="B2108">
            <v>0</v>
          </cell>
          <cell r="C2108">
            <v>0</v>
          </cell>
        </row>
        <row r="2109">
          <cell r="A2109">
            <v>0</v>
          </cell>
          <cell r="B2109">
            <v>0</v>
          </cell>
          <cell r="C2109">
            <v>0</v>
          </cell>
        </row>
        <row r="2110">
          <cell r="A2110">
            <v>0</v>
          </cell>
          <cell r="B2110">
            <v>0</v>
          </cell>
          <cell r="C2110">
            <v>0</v>
          </cell>
        </row>
        <row r="2111">
          <cell r="A2111">
            <v>0</v>
          </cell>
          <cell r="B2111">
            <v>0</v>
          </cell>
          <cell r="C2111">
            <v>0</v>
          </cell>
        </row>
        <row r="2112">
          <cell r="A2112">
            <v>0</v>
          </cell>
          <cell r="B2112">
            <v>0</v>
          </cell>
          <cell r="C2112">
            <v>0</v>
          </cell>
        </row>
        <row r="2113">
          <cell r="A2113">
            <v>0</v>
          </cell>
          <cell r="B2113">
            <v>0</v>
          </cell>
          <cell r="C2113">
            <v>0</v>
          </cell>
        </row>
        <row r="2114">
          <cell r="A2114">
            <v>0</v>
          </cell>
          <cell r="B2114">
            <v>0</v>
          </cell>
          <cell r="C2114">
            <v>0</v>
          </cell>
        </row>
        <row r="2115">
          <cell r="A2115">
            <v>0</v>
          </cell>
          <cell r="B2115">
            <v>0</v>
          </cell>
          <cell r="C2115">
            <v>0</v>
          </cell>
        </row>
        <row r="2116">
          <cell r="A2116">
            <v>0</v>
          </cell>
          <cell r="B2116">
            <v>0</v>
          </cell>
          <cell r="C2116">
            <v>0</v>
          </cell>
        </row>
        <row r="2117">
          <cell r="A2117">
            <v>0</v>
          </cell>
          <cell r="B2117">
            <v>0</v>
          </cell>
          <cell r="C2117">
            <v>0</v>
          </cell>
        </row>
        <row r="2118">
          <cell r="A2118">
            <v>0</v>
          </cell>
          <cell r="B2118">
            <v>0</v>
          </cell>
          <cell r="C2118">
            <v>0</v>
          </cell>
        </row>
        <row r="2119">
          <cell r="A2119">
            <v>0</v>
          </cell>
          <cell r="B2119">
            <v>0</v>
          </cell>
          <cell r="C2119">
            <v>0</v>
          </cell>
        </row>
        <row r="2120">
          <cell r="A2120">
            <v>0</v>
          </cell>
          <cell r="B2120">
            <v>0</v>
          </cell>
          <cell r="C2120">
            <v>0</v>
          </cell>
        </row>
        <row r="2121">
          <cell r="A2121">
            <v>0</v>
          </cell>
          <cell r="B2121">
            <v>0</v>
          </cell>
          <cell r="C2121">
            <v>0</v>
          </cell>
        </row>
        <row r="2122">
          <cell r="A2122">
            <v>0</v>
          </cell>
          <cell r="B2122">
            <v>0</v>
          </cell>
          <cell r="C2122">
            <v>0</v>
          </cell>
        </row>
        <row r="2123">
          <cell r="A2123">
            <v>0</v>
          </cell>
          <cell r="B2123">
            <v>0</v>
          </cell>
          <cell r="C2123">
            <v>0</v>
          </cell>
        </row>
        <row r="2124">
          <cell r="A2124">
            <v>0</v>
          </cell>
          <cell r="B2124">
            <v>0</v>
          </cell>
          <cell r="C2124">
            <v>0</v>
          </cell>
        </row>
        <row r="2125">
          <cell r="A2125">
            <v>0</v>
          </cell>
          <cell r="B2125">
            <v>0</v>
          </cell>
          <cell r="C2125">
            <v>0</v>
          </cell>
        </row>
        <row r="2126">
          <cell r="A2126">
            <v>0</v>
          </cell>
          <cell r="B2126">
            <v>0</v>
          </cell>
          <cell r="C2126">
            <v>0</v>
          </cell>
        </row>
        <row r="2127">
          <cell r="A2127">
            <v>0</v>
          </cell>
          <cell r="B2127">
            <v>0</v>
          </cell>
          <cell r="C2127">
            <v>0</v>
          </cell>
        </row>
        <row r="2128">
          <cell r="A2128">
            <v>0</v>
          </cell>
          <cell r="B2128">
            <v>0</v>
          </cell>
          <cell r="C2128">
            <v>0</v>
          </cell>
        </row>
        <row r="2129">
          <cell r="A2129">
            <v>0</v>
          </cell>
          <cell r="B2129">
            <v>0</v>
          </cell>
          <cell r="C2129">
            <v>0</v>
          </cell>
        </row>
        <row r="2130">
          <cell r="A2130">
            <v>0</v>
          </cell>
          <cell r="B2130">
            <v>0</v>
          </cell>
          <cell r="C2130">
            <v>0</v>
          </cell>
        </row>
        <row r="2131">
          <cell r="A2131">
            <v>0</v>
          </cell>
          <cell r="B2131">
            <v>0</v>
          </cell>
          <cell r="C2131">
            <v>0</v>
          </cell>
        </row>
        <row r="2132">
          <cell r="A2132">
            <v>0</v>
          </cell>
          <cell r="B2132">
            <v>0</v>
          </cell>
          <cell r="C2132">
            <v>0</v>
          </cell>
        </row>
        <row r="2133">
          <cell r="A2133">
            <v>0</v>
          </cell>
          <cell r="B2133">
            <v>0</v>
          </cell>
          <cell r="C2133">
            <v>0</v>
          </cell>
        </row>
        <row r="2134">
          <cell r="A2134">
            <v>0</v>
          </cell>
          <cell r="B2134">
            <v>0</v>
          </cell>
          <cell r="C2134">
            <v>0</v>
          </cell>
        </row>
        <row r="2135">
          <cell r="A2135">
            <v>0</v>
          </cell>
          <cell r="B2135">
            <v>0</v>
          </cell>
          <cell r="C2135">
            <v>0</v>
          </cell>
        </row>
        <row r="2136">
          <cell r="A2136">
            <v>0</v>
          </cell>
          <cell r="B2136">
            <v>0</v>
          </cell>
          <cell r="C2136">
            <v>0</v>
          </cell>
        </row>
        <row r="2137">
          <cell r="A2137">
            <v>0</v>
          </cell>
          <cell r="B2137">
            <v>0</v>
          </cell>
          <cell r="C2137">
            <v>0</v>
          </cell>
        </row>
        <row r="2138">
          <cell r="A2138">
            <v>0</v>
          </cell>
          <cell r="B2138">
            <v>0</v>
          </cell>
          <cell r="C2138">
            <v>0</v>
          </cell>
        </row>
        <row r="2139">
          <cell r="A2139">
            <v>0</v>
          </cell>
          <cell r="B2139">
            <v>0</v>
          </cell>
          <cell r="C2139">
            <v>0</v>
          </cell>
        </row>
        <row r="2140">
          <cell r="A2140">
            <v>0</v>
          </cell>
          <cell r="B2140">
            <v>0</v>
          </cell>
          <cell r="C2140">
            <v>0</v>
          </cell>
        </row>
        <row r="2141">
          <cell r="A2141">
            <v>0</v>
          </cell>
          <cell r="B2141">
            <v>0</v>
          </cell>
          <cell r="C2141">
            <v>0</v>
          </cell>
        </row>
        <row r="2142">
          <cell r="A2142">
            <v>0</v>
          </cell>
          <cell r="B2142">
            <v>0</v>
          </cell>
          <cell r="C2142">
            <v>0</v>
          </cell>
        </row>
        <row r="2143">
          <cell r="A2143">
            <v>0</v>
          </cell>
          <cell r="B2143">
            <v>0</v>
          </cell>
          <cell r="C2143">
            <v>0</v>
          </cell>
        </row>
        <row r="2144">
          <cell r="A2144">
            <v>0</v>
          </cell>
          <cell r="B2144">
            <v>0</v>
          </cell>
          <cell r="C2144">
            <v>0</v>
          </cell>
        </row>
        <row r="2145">
          <cell r="A2145">
            <v>0</v>
          </cell>
          <cell r="B2145">
            <v>0</v>
          </cell>
          <cell r="C2145">
            <v>0</v>
          </cell>
        </row>
        <row r="2146">
          <cell r="A2146">
            <v>0</v>
          </cell>
          <cell r="B2146">
            <v>0</v>
          </cell>
          <cell r="C2146">
            <v>0</v>
          </cell>
        </row>
        <row r="2147">
          <cell r="A2147">
            <v>0</v>
          </cell>
          <cell r="B2147">
            <v>0</v>
          </cell>
          <cell r="C2147">
            <v>0</v>
          </cell>
        </row>
        <row r="2148">
          <cell r="A2148">
            <v>0</v>
          </cell>
          <cell r="B2148">
            <v>0</v>
          </cell>
          <cell r="C2148">
            <v>0</v>
          </cell>
        </row>
        <row r="2149">
          <cell r="A2149">
            <v>0</v>
          </cell>
          <cell r="B2149">
            <v>0</v>
          </cell>
          <cell r="C2149">
            <v>0</v>
          </cell>
        </row>
        <row r="2150">
          <cell r="A2150">
            <v>0</v>
          </cell>
          <cell r="B2150">
            <v>0</v>
          </cell>
          <cell r="C2150">
            <v>0</v>
          </cell>
        </row>
        <row r="2151">
          <cell r="A2151">
            <v>0</v>
          </cell>
          <cell r="B2151">
            <v>0</v>
          </cell>
          <cell r="C2151">
            <v>0</v>
          </cell>
        </row>
        <row r="2152">
          <cell r="A2152">
            <v>0</v>
          </cell>
          <cell r="B2152">
            <v>0</v>
          </cell>
          <cell r="C2152">
            <v>0</v>
          </cell>
        </row>
        <row r="2153">
          <cell r="A2153">
            <v>0</v>
          </cell>
          <cell r="B2153">
            <v>0</v>
          </cell>
          <cell r="C2153">
            <v>0</v>
          </cell>
        </row>
        <row r="2154">
          <cell r="A2154">
            <v>0</v>
          </cell>
          <cell r="B2154">
            <v>0</v>
          </cell>
          <cell r="C2154">
            <v>0</v>
          </cell>
        </row>
        <row r="2155">
          <cell r="A2155">
            <v>0</v>
          </cell>
          <cell r="B2155">
            <v>0</v>
          </cell>
          <cell r="C2155">
            <v>0</v>
          </cell>
        </row>
        <row r="2156">
          <cell r="A2156">
            <v>0</v>
          </cell>
          <cell r="B2156">
            <v>0</v>
          </cell>
          <cell r="C2156">
            <v>0</v>
          </cell>
        </row>
        <row r="2157">
          <cell r="A2157">
            <v>0</v>
          </cell>
          <cell r="B2157">
            <v>0</v>
          </cell>
          <cell r="C2157">
            <v>0</v>
          </cell>
        </row>
        <row r="2158">
          <cell r="A2158">
            <v>0</v>
          </cell>
          <cell r="B2158">
            <v>0</v>
          </cell>
          <cell r="C2158">
            <v>0</v>
          </cell>
        </row>
        <row r="2159">
          <cell r="A2159">
            <v>0</v>
          </cell>
          <cell r="B2159">
            <v>0</v>
          </cell>
          <cell r="C2159">
            <v>0</v>
          </cell>
        </row>
        <row r="2160">
          <cell r="A2160">
            <v>0</v>
          </cell>
          <cell r="B2160">
            <v>0</v>
          </cell>
          <cell r="C2160">
            <v>0</v>
          </cell>
        </row>
        <row r="2161">
          <cell r="A2161">
            <v>0</v>
          </cell>
          <cell r="B2161">
            <v>0</v>
          </cell>
          <cell r="C2161">
            <v>0</v>
          </cell>
        </row>
        <row r="2162">
          <cell r="A2162">
            <v>0</v>
          </cell>
          <cell r="B2162">
            <v>0</v>
          </cell>
          <cell r="C2162">
            <v>0</v>
          </cell>
        </row>
        <row r="2163">
          <cell r="A2163">
            <v>0</v>
          </cell>
          <cell r="B2163">
            <v>0</v>
          </cell>
          <cell r="C2163">
            <v>0</v>
          </cell>
        </row>
        <row r="2164">
          <cell r="A2164">
            <v>0</v>
          </cell>
          <cell r="B2164">
            <v>0</v>
          </cell>
          <cell r="C2164">
            <v>0</v>
          </cell>
        </row>
        <row r="2165">
          <cell r="A2165">
            <v>0</v>
          </cell>
          <cell r="B2165">
            <v>0</v>
          </cell>
          <cell r="C2165">
            <v>0</v>
          </cell>
        </row>
        <row r="2166">
          <cell r="A2166">
            <v>0</v>
          </cell>
          <cell r="B2166">
            <v>0</v>
          </cell>
          <cell r="C2166">
            <v>0</v>
          </cell>
        </row>
        <row r="2167">
          <cell r="A2167">
            <v>0</v>
          </cell>
          <cell r="B2167">
            <v>0</v>
          </cell>
          <cell r="C2167">
            <v>0</v>
          </cell>
        </row>
        <row r="2168">
          <cell r="A2168">
            <v>0</v>
          </cell>
          <cell r="B2168">
            <v>0</v>
          </cell>
          <cell r="C2168">
            <v>0</v>
          </cell>
        </row>
        <row r="2169">
          <cell r="A2169">
            <v>0</v>
          </cell>
          <cell r="B2169">
            <v>0</v>
          </cell>
          <cell r="C2169">
            <v>0</v>
          </cell>
        </row>
        <row r="2170">
          <cell r="A2170">
            <v>0</v>
          </cell>
          <cell r="B2170">
            <v>0</v>
          </cell>
          <cell r="C2170">
            <v>0</v>
          </cell>
        </row>
        <row r="2171">
          <cell r="A2171">
            <v>0</v>
          </cell>
          <cell r="B2171">
            <v>0</v>
          </cell>
          <cell r="C2171">
            <v>0</v>
          </cell>
        </row>
        <row r="2172">
          <cell r="A2172">
            <v>0</v>
          </cell>
          <cell r="B2172">
            <v>0</v>
          </cell>
          <cell r="C2172">
            <v>0</v>
          </cell>
        </row>
        <row r="2173">
          <cell r="A2173">
            <v>0</v>
          </cell>
          <cell r="B2173">
            <v>0</v>
          </cell>
          <cell r="C2173">
            <v>0</v>
          </cell>
        </row>
        <row r="2174">
          <cell r="A2174">
            <v>0</v>
          </cell>
          <cell r="B2174">
            <v>0</v>
          </cell>
          <cell r="C2174">
            <v>0</v>
          </cell>
        </row>
        <row r="2175">
          <cell r="A2175">
            <v>0</v>
          </cell>
          <cell r="B2175">
            <v>0</v>
          </cell>
          <cell r="C2175">
            <v>0</v>
          </cell>
        </row>
        <row r="2176">
          <cell r="A2176">
            <v>0</v>
          </cell>
          <cell r="B2176">
            <v>0</v>
          </cell>
          <cell r="C2176">
            <v>0</v>
          </cell>
        </row>
        <row r="2177">
          <cell r="A2177">
            <v>0</v>
          </cell>
          <cell r="B2177">
            <v>0</v>
          </cell>
          <cell r="C2177">
            <v>0</v>
          </cell>
        </row>
        <row r="2178">
          <cell r="A2178">
            <v>0</v>
          </cell>
          <cell r="B2178">
            <v>0</v>
          </cell>
          <cell r="C2178">
            <v>0</v>
          </cell>
        </row>
        <row r="2179">
          <cell r="A2179">
            <v>0</v>
          </cell>
          <cell r="B2179">
            <v>0</v>
          </cell>
          <cell r="C2179">
            <v>0</v>
          </cell>
        </row>
        <row r="2180">
          <cell r="A2180">
            <v>0</v>
          </cell>
          <cell r="B2180">
            <v>0</v>
          </cell>
          <cell r="C2180">
            <v>0</v>
          </cell>
        </row>
        <row r="2181">
          <cell r="A2181">
            <v>0</v>
          </cell>
          <cell r="B2181">
            <v>0</v>
          </cell>
          <cell r="C2181">
            <v>0</v>
          </cell>
        </row>
        <row r="2182">
          <cell r="A2182">
            <v>0</v>
          </cell>
          <cell r="B2182">
            <v>0</v>
          </cell>
          <cell r="C2182">
            <v>0</v>
          </cell>
        </row>
        <row r="2183">
          <cell r="A2183">
            <v>0</v>
          </cell>
          <cell r="B2183">
            <v>0</v>
          </cell>
          <cell r="C2183">
            <v>0</v>
          </cell>
        </row>
        <row r="2184">
          <cell r="A2184">
            <v>0</v>
          </cell>
          <cell r="B2184">
            <v>0</v>
          </cell>
          <cell r="C2184">
            <v>0</v>
          </cell>
        </row>
        <row r="2185">
          <cell r="A2185">
            <v>0</v>
          </cell>
          <cell r="B2185">
            <v>0</v>
          </cell>
          <cell r="C2185">
            <v>0</v>
          </cell>
        </row>
        <row r="2186">
          <cell r="A2186">
            <v>0</v>
          </cell>
          <cell r="B2186">
            <v>0</v>
          </cell>
          <cell r="C2186">
            <v>0</v>
          </cell>
        </row>
        <row r="2187">
          <cell r="A2187">
            <v>0</v>
          </cell>
          <cell r="B2187">
            <v>0</v>
          </cell>
          <cell r="C2187">
            <v>0</v>
          </cell>
        </row>
        <row r="2188">
          <cell r="A2188">
            <v>0</v>
          </cell>
          <cell r="B2188">
            <v>0</v>
          </cell>
          <cell r="C2188">
            <v>0</v>
          </cell>
        </row>
        <row r="2189">
          <cell r="A2189">
            <v>0</v>
          </cell>
          <cell r="B2189">
            <v>0</v>
          </cell>
          <cell r="C2189">
            <v>0</v>
          </cell>
        </row>
        <row r="2190">
          <cell r="A2190">
            <v>0</v>
          </cell>
          <cell r="B2190">
            <v>0</v>
          </cell>
          <cell r="C2190">
            <v>0</v>
          </cell>
        </row>
        <row r="2191">
          <cell r="A2191">
            <v>0</v>
          </cell>
          <cell r="B2191">
            <v>0</v>
          </cell>
          <cell r="C2191">
            <v>0</v>
          </cell>
        </row>
        <row r="2192">
          <cell r="A2192">
            <v>0</v>
          </cell>
          <cell r="B2192">
            <v>0</v>
          </cell>
          <cell r="C2192">
            <v>0</v>
          </cell>
        </row>
        <row r="2193">
          <cell r="A2193">
            <v>0</v>
          </cell>
          <cell r="B2193">
            <v>0</v>
          </cell>
          <cell r="C2193">
            <v>0</v>
          </cell>
        </row>
        <row r="2194">
          <cell r="A2194">
            <v>0</v>
          </cell>
          <cell r="B2194">
            <v>0</v>
          </cell>
          <cell r="C2194">
            <v>0</v>
          </cell>
        </row>
        <row r="2195">
          <cell r="A2195">
            <v>0</v>
          </cell>
          <cell r="B2195">
            <v>0</v>
          </cell>
          <cell r="C2195">
            <v>0</v>
          </cell>
        </row>
        <row r="2196">
          <cell r="A2196">
            <v>0</v>
          </cell>
          <cell r="B2196">
            <v>0</v>
          </cell>
          <cell r="C2196">
            <v>0</v>
          </cell>
        </row>
        <row r="2197">
          <cell r="A2197">
            <v>0</v>
          </cell>
          <cell r="B2197">
            <v>0</v>
          </cell>
          <cell r="C2197">
            <v>0</v>
          </cell>
        </row>
        <row r="2198">
          <cell r="A2198">
            <v>0</v>
          </cell>
          <cell r="B2198">
            <v>0</v>
          </cell>
          <cell r="C2198">
            <v>0</v>
          </cell>
        </row>
        <row r="2199">
          <cell r="A2199">
            <v>0</v>
          </cell>
          <cell r="B2199">
            <v>0</v>
          </cell>
          <cell r="C2199">
            <v>0</v>
          </cell>
        </row>
        <row r="2200">
          <cell r="A2200">
            <v>0</v>
          </cell>
          <cell r="B2200">
            <v>0</v>
          </cell>
          <cell r="C2200">
            <v>0</v>
          </cell>
        </row>
        <row r="2201">
          <cell r="A2201">
            <v>0</v>
          </cell>
          <cell r="B2201">
            <v>0</v>
          </cell>
          <cell r="C2201">
            <v>0</v>
          </cell>
        </row>
        <row r="2202">
          <cell r="A2202">
            <v>0</v>
          </cell>
          <cell r="B2202">
            <v>0</v>
          </cell>
          <cell r="C2202">
            <v>0</v>
          </cell>
        </row>
        <row r="2203">
          <cell r="A2203">
            <v>0</v>
          </cell>
          <cell r="B2203">
            <v>0</v>
          </cell>
          <cell r="C2203">
            <v>0</v>
          </cell>
        </row>
        <row r="2204">
          <cell r="A2204">
            <v>0</v>
          </cell>
          <cell r="B2204">
            <v>0</v>
          </cell>
          <cell r="C2204">
            <v>0</v>
          </cell>
        </row>
        <row r="2205">
          <cell r="A2205">
            <v>0</v>
          </cell>
          <cell r="B2205">
            <v>0</v>
          </cell>
          <cell r="C2205">
            <v>0</v>
          </cell>
        </row>
        <row r="2206">
          <cell r="A2206">
            <v>0</v>
          </cell>
          <cell r="B2206">
            <v>0</v>
          </cell>
          <cell r="C2206">
            <v>0</v>
          </cell>
        </row>
        <row r="2207">
          <cell r="A2207">
            <v>0</v>
          </cell>
          <cell r="B2207">
            <v>0</v>
          </cell>
          <cell r="C2207">
            <v>0</v>
          </cell>
        </row>
        <row r="2208">
          <cell r="A2208">
            <v>0</v>
          </cell>
          <cell r="B2208">
            <v>0</v>
          </cell>
          <cell r="C2208">
            <v>0</v>
          </cell>
        </row>
        <row r="2209">
          <cell r="A2209">
            <v>0</v>
          </cell>
          <cell r="B2209">
            <v>0</v>
          </cell>
          <cell r="C2209">
            <v>0</v>
          </cell>
        </row>
        <row r="2210">
          <cell r="A2210">
            <v>0</v>
          </cell>
          <cell r="B2210">
            <v>0</v>
          </cell>
          <cell r="C2210">
            <v>0</v>
          </cell>
        </row>
        <row r="2211">
          <cell r="A2211">
            <v>0</v>
          </cell>
          <cell r="B2211">
            <v>0</v>
          </cell>
          <cell r="C2211">
            <v>0</v>
          </cell>
        </row>
        <row r="2212">
          <cell r="A2212">
            <v>0</v>
          </cell>
          <cell r="B2212">
            <v>0</v>
          </cell>
          <cell r="C2212">
            <v>0</v>
          </cell>
        </row>
        <row r="2213">
          <cell r="A2213">
            <v>0</v>
          </cell>
          <cell r="B2213">
            <v>0</v>
          </cell>
          <cell r="C2213">
            <v>0</v>
          </cell>
        </row>
        <row r="2214">
          <cell r="A2214">
            <v>0</v>
          </cell>
          <cell r="B2214">
            <v>0</v>
          </cell>
          <cell r="C2214">
            <v>0</v>
          </cell>
        </row>
        <row r="2215">
          <cell r="A2215">
            <v>0</v>
          </cell>
          <cell r="B2215">
            <v>0</v>
          </cell>
          <cell r="C2215">
            <v>0</v>
          </cell>
        </row>
        <row r="2216">
          <cell r="A2216">
            <v>0</v>
          </cell>
          <cell r="B2216">
            <v>0</v>
          </cell>
          <cell r="C2216">
            <v>0</v>
          </cell>
        </row>
        <row r="2217">
          <cell r="A2217">
            <v>0</v>
          </cell>
          <cell r="B2217">
            <v>0</v>
          </cell>
          <cell r="C2217">
            <v>0</v>
          </cell>
        </row>
        <row r="2218">
          <cell r="A2218">
            <v>0</v>
          </cell>
          <cell r="B2218">
            <v>0</v>
          </cell>
          <cell r="C2218">
            <v>0</v>
          </cell>
        </row>
        <row r="2219">
          <cell r="A2219">
            <v>0</v>
          </cell>
          <cell r="B2219">
            <v>0</v>
          </cell>
          <cell r="C2219">
            <v>0</v>
          </cell>
        </row>
        <row r="2220">
          <cell r="A2220">
            <v>0</v>
          </cell>
          <cell r="B2220">
            <v>0</v>
          </cell>
          <cell r="C2220">
            <v>0</v>
          </cell>
        </row>
        <row r="2221">
          <cell r="A2221">
            <v>0</v>
          </cell>
          <cell r="B2221">
            <v>0</v>
          </cell>
          <cell r="C2221">
            <v>0</v>
          </cell>
        </row>
        <row r="2222">
          <cell r="A2222">
            <v>0</v>
          </cell>
          <cell r="B2222">
            <v>0</v>
          </cell>
          <cell r="C2222">
            <v>0</v>
          </cell>
        </row>
        <row r="2223">
          <cell r="A2223">
            <v>0</v>
          </cell>
          <cell r="B2223">
            <v>0</v>
          </cell>
          <cell r="C2223">
            <v>0</v>
          </cell>
        </row>
        <row r="2224">
          <cell r="A2224">
            <v>0</v>
          </cell>
          <cell r="B2224">
            <v>0</v>
          </cell>
          <cell r="C2224">
            <v>0</v>
          </cell>
        </row>
        <row r="2225">
          <cell r="A2225">
            <v>0</v>
          </cell>
          <cell r="B2225">
            <v>0</v>
          </cell>
          <cell r="C2225">
            <v>0</v>
          </cell>
        </row>
        <row r="2226">
          <cell r="A2226">
            <v>0</v>
          </cell>
          <cell r="B2226">
            <v>0</v>
          </cell>
          <cell r="C2226">
            <v>0</v>
          </cell>
        </row>
        <row r="2227">
          <cell r="A2227">
            <v>0</v>
          </cell>
          <cell r="B2227">
            <v>0</v>
          </cell>
          <cell r="C2227">
            <v>0</v>
          </cell>
        </row>
        <row r="2228">
          <cell r="A2228">
            <v>0</v>
          </cell>
          <cell r="B2228">
            <v>0</v>
          </cell>
          <cell r="C2228">
            <v>0</v>
          </cell>
        </row>
        <row r="2229">
          <cell r="A2229">
            <v>0</v>
          </cell>
          <cell r="B2229">
            <v>0</v>
          </cell>
          <cell r="C2229">
            <v>0</v>
          </cell>
        </row>
        <row r="2230">
          <cell r="A2230">
            <v>0</v>
          </cell>
          <cell r="B2230">
            <v>0</v>
          </cell>
          <cell r="C2230">
            <v>0</v>
          </cell>
        </row>
        <row r="2231">
          <cell r="A2231">
            <v>0</v>
          </cell>
          <cell r="B2231">
            <v>0</v>
          </cell>
          <cell r="C2231">
            <v>0</v>
          </cell>
        </row>
        <row r="2232">
          <cell r="A2232">
            <v>0</v>
          </cell>
          <cell r="B2232">
            <v>0</v>
          </cell>
          <cell r="C2232">
            <v>0</v>
          </cell>
        </row>
        <row r="2233">
          <cell r="A2233">
            <v>0</v>
          </cell>
          <cell r="B2233">
            <v>0</v>
          </cell>
          <cell r="C2233">
            <v>0</v>
          </cell>
        </row>
        <row r="2234">
          <cell r="A2234">
            <v>0</v>
          </cell>
          <cell r="B2234">
            <v>0</v>
          </cell>
          <cell r="C2234">
            <v>0</v>
          </cell>
        </row>
        <row r="2235">
          <cell r="A2235">
            <v>0</v>
          </cell>
          <cell r="B2235">
            <v>0</v>
          </cell>
          <cell r="C2235">
            <v>0</v>
          </cell>
        </row>
        <row r="2236">
          <cell r="A2236">
            <v>0</v>
          </cell>
          <cell r="B2236">
            <v>0</v>
          </cell>
          <cell r="C2236">
            <v>0</v>
          </cell>
        </row>
        <row r="2237">
          <cell r="A2237">
            <v>0</v>
          </cell>
          <cell r="B2237">
            <v>0</v>
          </cell>
          <cell r="C2237">
            <v>0</v>
          </cell>
        </row>
        <row r="2238">
          <cell r="A2238">
            <v>0</v>
          </cell>
          <cell r="B2238">
            <v>0</v>
          </cell>
          <cell r="C2238">
            <v>0</v>
          </cell>
        </row>
        <row r="2239">
          <cell r="A2239">
            <v>0</v>
          </cell>
          <cell r="B2239">
            <v>0</v>
          </cell>
          <cell r="C2239">
            <v>0</v>
          </cell>
        </row>
        <row r="2240">
          <cell r="A2240">
            <v>0</v>
          </cell>
          <cell r="B2240">
            <v>0</v>
          </cell>
          <cell r="C2240">
            <v>0</v>
          </cell>
        </row>
        <row r="2241">
          <cell r="A2241">
            <v>0</v>
          </cell>
          <cell r="B2241">
            <v>0</v>
          </cell>
          <cell r="C2241">
            <v>0</v>
          </cell>
        </row>
        <row r="2242">
          <cell r="A2242">
            <v>0</v>
          </cell>
          <cell r="B2242">
            <v>0</v>
          </cell>
          <cell r="C2242">
            <v>0</v>
          </cell>
        </row>
        <row r="2243">
          <cell r="A2243">
            <v>0</v>
          </cell>
          <cell r="B2243">
            <v>0</v>
          </cell>
          <cell r="C2243">
            <v>0</v>
          </cell>
        </row>
        <row r="2244">
          <cell r="A2244">
            <v>0</v>
          </cell>
          <cell r="B2244">
            <v>0</v>
          </cell>
          <cell r="C2244">
            <v>0</v>
          </cell>
        </row>
        <row r="2245">
          <cell r="A2245">
            <v>0</v>
          </cell>
          <cell r="B2245">
            <v>0</v>
          </cell>
          <cell r="C2245">
            <v>0</v>
          </cell>
        </row>
        <row r="2246">
          <cell r="A2246">
            <v>0</v>
          </cell>
          <cell r="B2246">
            <v>0</v>
          </cell>
          <cell r="C2246">
            <v>0</v>
          </cell>
        </row>
        <row r="2247">
          <cell r="A2247">
            <v>0</v>
          </cell>
          <cell r="B2247">
            <v>0</v>
          </cell>
          <cell r="C2247">
            <v>0</v>
          </cell>
        </row>
        <row r="2248">
          <cell r="A2248">
            <v>0</v>
          </cell>
          <cell r="B2248">
            <v>0</v>
          </cell>
          <cell r="C2248">
            <v>0</v>
          </cell>
        </row>
        <row r="2249">
          <cell r="A2249">
            <v>0</v>
          </cell>
          <cell r="B2249">
            <v>0</v>
          </cell>
          <cell r="C2249">
            <v>0</v>
          </cell>
        </row>
        <row r="2250">
          <cell r="A2250">
            <v>0</v>
          </cell>
          <cell r="B2250">
            <v>0</v>
          </cell>
          <cell r="C2250">
            <v>0</v>
          </cell>
        </row>
        <row r="2251">
          <cell r="A2251">
            <v>0</v>
          </cell>
          <cell r="B2251">
            <v>0</v>
          </cell>
          <cell r="C2251">
            <v>0</v>
          </cell>
        </row>
        <row r="2252">
          <cell r="A2252">
            <v>0</v>
          </cell>
          <cell r="B2252">
            <v>0</v>
          </cell>
          <cell r="C2252">
            <v>0</v>
          </cell>
        </row>
        <row r="2253">
          <cell r="A2253">
            <v>0</v>
          </cell>
          <cell r="B2253">
            <v>0</v>
          </cell>
          <cell r="C2253">
            <v>0</v>
          </cell>
        </row>
        <row r="2254">
          <cell r="A2254">
            <v>0</v>
          </cell>
          <cell r="B2254">
            <v>0</v>
          </cell>
          <cell r="C2254">
            <v>0</v>
          </cell>
        </row>
        <row r="2255">
          <cell r="A2255">
            <v>0</v>
          </cell>
          <cell r="B2255">
            <v>0</v>
          </cell>
          <cell r="C2255">
            <v>0</v>
          </cell>
        </row>
        <row r="2256">
          <cell r="A2256">
            <v>0</v>
          </cell>
          <cell r="B2256">
            <v>0</v>
          </cell>
          <cell r="C2256">
            <v>0</v>
          </cell>
        </row>
        <row r="2257">
          <cell r="A2257">
            <v>0</v>
          </cell>
          <cell r="B2257">
            <v>0</v>
          </cell>
          <cell r="C2257">
            <v>0</v>
          </cell>
        </row>
        <row r="2258">
          <cell r="A2258">
            <v>0</v>
          </cell>
          <cell r="B2258">
            <v>0</v>
          </cell>
          <cell r="C2258">
            <v>0</v>
          </cell>
        </row>
        <row r="2259">
          <cell r="A2259">
            <v>0</v>
          </cell>
          <cell r="B2259">
            <v>0</v>
          </cell>
          <cell r="C2259">
            <v>0</v>
          </cell>
        </row>
        <row r="2260">
          <cell r="A2260">
            <v>0</v>
          </cell>
          <cell r="B2260">
            <v>0</v>
          </cell>
          <cell r="C2260">
            <v>0</v>
          </cell>
        </row>
        <row r="2261">
          <cell r="A2261">
            <v>0</v>
          </cell>
          <cell r="B2261">
            <v>0</v>
          </cell>
          <cell r="C2261">
            <v>0</v>
          </cell>
        </row>
        <row r="2262">
          <cell r="A2262">
            <v>0</v>
          </cell>
          <cell r="B2262">
            <v>0</v>
          </cell>
          <cell r="C2262">
            <v>0</v>
          </cell>
        </row>
        <row r="2263">
          <cell r="A2263">
            <v>0</v>
          </cell>
          <cell r="B2263">
            <v>0</v>
          </cell>
          <cell r="C2263">
            <v>0</v>
          </cell>
        </row>
        <row r="2264">
          <cell r="A2264">
            <v>0</v>
          </cell>
          <cell r="B2264">
            <v>0</v>
          </cell>
          <cell r="C2264">
            <v>0</v>
          </cell>
        </row>
        <row r="2265">
          <cell r="A2265">
            <v>0</v>
          </cell>
          <cell r="B2265">
            <v>0</v>
          </cell>
          <cell r="C2265">
            <v>0</v>
          </cell>
        </row>
        <row r="2266">
          <cell r="A2266">
            <v>0</v>
          </cell>
          <cell r="B2266">
            <v>0</v>
          </cell>
          <cell r="C2266">
            <v>0</v>
          </cell>
        </row>
        <row r="2267">
          <cell r="A2267">
            <v>0</v>
          </cell>
          <cell r="B2267">
            <v>0</v>
          </cell>
          <cell r="C2267">
            <v>0</v>
          </cell>
        </row>
        <row r="2268">
          <cell r="A2268">
            <v>0</v>
          </cell>
          <cell r="B2268">
            <v>0</v>
          </cell>
          <cell r="C2268">
            <v>0</v>
          </cell>
        </row>
        <row r="2269">
          <cell r="A2269">
            <v>0</v>
          </cell>
          <cell r="B2269">
            <v>0</v>
          </cell>
          <cell r="C2269">
            <v>0</v>
          </cell>
        </row>
        <row r="2270">
          <cell r="A2270">
            <v>0</v>
          </cell>
          <cell r="B2270">
            <v>0</v>
          </cell>
          <cell r="C2270">
            <v>0</v>
          </cell>
        </row>
        <row r="2271">
          <cell r="A2271">
            <v>0</v>
          </cell>
          <cell r="B2271">
            <v>0</v>
          </cell>
          <cell r="C2271">
            <v>0</v>
          </cell>
        </row>
        <row r="2272">
          <cell r="A2272">
            <v>0</v>
          </cell>
          <cell r="B2272">
            <v>0</v>
          </cell>
          <cell r="C2272">
            <v>0</v>
          </cell>
        </row>
        <row r="2273">
          <cell r="A2273">
            <v>0</v>
          </cell>
          <cell r="B2273">
            <v>0</v>
          </cell>
          <cell r="C2273">
            <v>0</v>
          </cell>
        </row>
        <row r="2274">
          <cell r="A2274">
            <v>0</v>
          </cell>
          <cell r="B2274">
            <v>0</v>
          </cell>
          <cell r="C2274">
            <v>0</v>
          </cell>
        </row>
        <row r="2275">
          <cell r="A2275">
            <v>0</v>
          </cell>
          <cell r="B2275">
            <v>0</v>
          </cell>
          <cell r="C2275">
            <v>0</v>
          </cell>
        </row>
        <row r="2276">
          <cell r="A2276">
            <v>0</v>
          </cell>
          <cell r="B2276">
            <v>0</v>
          </cell>
          <cell r="C2276">
            <v>0</v>
          </cell>
        </row>
        <row r="2277">
          <cell r="A2277">
            <v>0</v>
          </cell>
          <cell r="B2277">
            <v>0</v>
          </cell>
          <cell r="C2277">
            <v>0</v>
          </cell>
        </row>
        <row r="2278">
          <cell r="A2278">
            <v>0</v>
          </cell>
          <cell r="B2278">
            <v>0</v>
          </cell>
          <cell r="C2278">
            <v>0</v>
          </cell>
        </row>
        <row r="2279">
          <cell r="A2279">
            <v>0</v>
          </cell>
          <cell r="B2279">
            <v>0</v>
          </cell>
          <cell r="C2279">
            <v>0</v>
          </cell>
        </row>
        <row r="2280">
          <cell r="A2280">
            <v>0</v>
          </cell>
          <cell r="B2280">
            <v>0</v>
          </cell>
          <cell r="C2280">
            <v>0</v>
          </cell>
        </row>
        <row r="2281">
          <cell r="A2281">
            <v>0</v>
          </cell>
          <cell r="B2281">
            <v>0</v>
          </cell>
          <cell r="C2281">
            <v>0</v>
          </cell>
        </row>
        <row r="2282">
          <cell r="A2282">
            <v>0</v>
          </cell>
          <cell r="B2282">
            <v>0</v>
          </cell>
          <cell r="C2282">
            <v>0</v>
          </cell>
        </row>
        <row r="2283">
          <cell r="A2283">
            <v>0</v>
          </cell>
          <cell r="B2283">
            <v>0</v>
          </cell>
          <cell r="C2283">
            <v>0</v>
          </cell>
        </row>
        <row r="2284">
          <cell r="A2284">
            <v>0</v>
          </cell>
          <cell r="B2284">
            <v>0</v>
          </cell>
          <cell r="C2284">
            <v>0</v>
          </cell>
        </row>
        <row r="2285">
          <cell r="A2285">
            <v>0</v>
          </cell>
          <cell r="B2285">
            <v>0</v>
          </cell>
          <cell r="C2285">
            <v>0</v>
          </cell>
        </row>
        <row r="2286">
          <cell r="A2286">
            <v>0</v>
          </cell>
          <cell r="B2286">
            <v>0</v>
          </cell>
          <cell r="C2286">
            <v>0</v>
          </cell>
        </row>
        <row r="2287">
          <cell r="A2287">
            <v>0</v>
          </cell>
          <cell r="B2287">
            <v>0</v>
          </cell>
          <cell r="C2287">
            <v>0</v>
          </cell>
        </row>
        <row r="2288">
          <cell r="A2288">
            <v>0</v>
          </cell>
          <cell r="B2288">
            <v>0</v>
          </cell>
          <cell r="C2288">
            <v>0</v>
          </cell>
        </row>
        <row r="2289">
          <cell r="A2289">
            <v>0</v>
          </cell>
          <cell r="B2289">
            <v>0</v>
          </cell>
          <cell r="C2289">
            <v>0</v>
          </cell>
        </row>
        <row r="2290">
          <cell r="A2290">
            <v>0</v>
          </cell>
          <cell r="B2290">
            <v>0</v>
          </cell>
          <cell r="C2290">
            <v>0</v>
          </cell>
        </row>
        <row r="2291">
          <cell r="A2291">
            <v>0</v>
          </cell>
          <cell r="B2291">
            <v>0</v>
          </cell>
          <cell r="C2291">
            <v>0</v>
          </cell>
        </row>
        <row r="2292">
          <cell r="A2292">
            <v>0</v>
          </cell>
          <cell r="B2292">
            <v>0</v>
          </cell>
          <cell r="C2292">
            <v>0</v>
          </cell>
        </row>
        <row r="2293">
          <cell r="A2293">
            <v>0</v>
          </cell>
          <cell r="B2293">
            <v>0</v>
          </cell>
          <cell r="C2293">
            <v>0</v>
          </cell>
        </row>
        <row r="2294">
          <cell r="A2294">
            <v>0</v>
          </cell>
          <cell r="B2294">
            <v>0</v>
          </cell>
          <cell r="C2294">
            <v>0</v>
          </cell>
        </row>
        <row r="2295">
          <cell r="A2295">
            <v>0</v>
          </cell>
          <cell r="B2295">
            <v>0</v>
          </cell>
          <cell r="C2295">
            <v>0</v>
          </cell>
        </row>
        <row r="2296">
          <cell r="A2296">
            <v>0</v>
          </cell>
          <cell r="B2296">
            <v>0</v>
          </cell>
          <cell r="C2296">
            <v>0</v>
          </cell>
        </row>
        <row r="2297">
          <cell r="A2297">
            <v>0</v>
          </cell>
          <cell r="B2297">
            <v>0</v>
          </cell>
          <cell r="C2297">
            <v>0</v>
          </cell>
        </row>
        <row r="2298">
          <cell r="A2298">
            <v>0</v>
          </cell>
          <cell r="B2298">
            <v>0</v>
          </cell>
          <cell r="C2298">
            <v>0</v>
          </cell>
        </row>
        <row r="2299">
          <cell r="A2299">
            <v>0</v>
          </cell>
          <cell r="B2299">
            <v>0</v>
          </cell>
          <cell r="C2299">
            <v>0</v>
          </cell>
        </row>
        <row r="2300">
          <cell r="A2300">
            <v>0</v>
          </cell>
          <cell r="B2300">
            <v>0</v>
          </cell>
          <cell r="C2300">
            <v>0</v>
          </cell>
        </row>
        <row r="2301">
          <cell r="A2301">
            <v>0</v>
          </cell>
          <cell r="B2301">
            <v>0</v>
          </cell>
          <cell r="C2301">
            <v>0</v>
          </cell>
        </row>
        <row r="2302">
          <cell r="A2302">
            <v>0</v>
          </cell>
          <cell r="B2302">
            <v>0</v>
          </cell>
          <cell r="C2302">
            <v>0</v>
          </cell>
        </row>
        <row r="2303">
          <cell r="A2303">
            <v>0</v>
          </cell>
          <cell r="B2303">
            <v>0</v>
          </cell>
          <cell r="C2303">
            <v>0</v>
          </cell>
        </row>
        <row r="2304">
          <cell r="A2304">
            <v>0</v>
          </cell>
          <cell r="B2304">
            <v>0</v>
          </cell>
          <cell r="C2304">
            <v>0</v>
          </cell>
        </row>
        <row r="2305">
          <cell r="A2305">
            <v>0</v>
          </cell>
          <cell r="B2305">
            <v>0</v>
          </cell>
          <cell r="C2305">
            <v>0</v>
          </cell>
        </row>
        <row r="2306">
          <cell r="A2306">
            <v>0</v>
          </cell>
          <cell r="B2306">
            <v>0</v>
          </cell>
          <cell r="C2306">
            <v>0</v>
          </cell>
        </row>
        <row r="2307">
          <cell r="A2307">
            <v>0</v>
          </cell>
          <cell r="B2307">
            <v>0</v>
          </cell>
          <cell r="C2307">
            <v>0</v>
          </cell>
        </row>
        <row r="2308">
          <cell r="A2308">
            <v>0</v>
          </cell>
          <cell r="B2308">
            <v>0</v>
          </cell>
          <cell r="C2308">
            <v>0</v>
          </cell>
        </row>
        <row r="2309">
          <cell r="A2309">
            <v>0</v>
          </cell>
          <cell r="B2309">
            <v>0</v>
          </cell>
          <cell r="C2309">
            <v>0</v>
          </cell>
        </row>
        <row r="2310">
          <cell r="A2310">
            <v>0</v>
          </cell>
          <cell r="B2310">
            <v>0</v>
          </cell>
          <cell r="C2310">
            <v>0</v>
          </cell>
        </row>
        <row r="2311">
          <cell r="A2311">
            <v>0</v>
          </cell>
          <cell r="B2311">
            <v>0</v>
          </cell>
          <cell r="C2311">
            <v>0</v>
          </cell>
        </row>
        <row r="2312">
          <cell r="A2312">
            <v>0</v>
          </cell>
          <cell r="B2312">
            <v>0</v>
          </cell>
          <cell r="C2312">
            <v>0</v>
          </cell>
        </row>
        <row r="2313">
          <cell r="A2313">
            <v>0</v>
          </cell>
          <cell r="B2313">
            <v>0</v>
          </cell>
          <cell r="C2313">
            <v>0</v>
          </cell>
        </row>
        <row r="2314">
          <cell r="A2314">
            <v>0</v>
          </cell>
          <cell r="B2314">
            <v>0</v>
          </cell>
          <cell r="C2314">
            <v>0</v>
          </cell>
        </row>
        <row r="2315">
          <cell r="A2315">
            <v>0</v>
          </cell>
          <cell r="B2315">
            <v>0</v>
          </cell>
          <cell r="C2315">
            <v>0</v>
          </cell>
        </row>
        <row r="2316">
          <cell r="A2316">
            <v>0</v>
          </cell>
          <cell r="B2316">
            <v>0</v>
          </cell>
          <cell r="C2316">
            <v>0</v>
          </cell>
        </row>
        <row r="2317">
          <cell r="A2317">
            <v>0</v>
          </cell>
          <cell r="B2317">
            <v>0</v>
          </cell>
          <cell r="C2317">
            <v>0</v>
          </cell>
        </row>
        <row r="2318">
          <cell r="A2318">
            <v>0</v>
          </cell>
          <cell r="B2318">
            <v>0</v>
          </cell>
          <cell r="C2318">
            <v>0</v>
          </cell>
        </row>
        <row r="2319">
          <cell r="A2319">
            <v>0</v>
          </cell>
          <cell r="B2319">
            <v>0</v>
          </cell>
          <cell r="C2319">
            <v>0</v>
          </cell>
        </row>
        <row r="2320">
          <cell r="A2320">
            <v>0</v>
          </cell>
          <cell r="B2320">
            <v>0</v>
          </cell>
          <cell r="C2320">
            <v>0</v>
          </cell>
        </row>
        <row r="2321">
          <cell r="A2321">
            <v>0</v>
          </cell>
          <cell r="B2321">
            <v>0</v>
          </cell>
          <cell r="C2321">
            <v>0</v>
          </cell>
        </row>
        <row r="2322">
          <cell r="A2322">
            <v>0</v>
          </cell>
          <cell r="B2322">
            <v>0</v>
          </cell>
          <cell r="C2322">
            <v>0</v>
          </cell>
        </row>
        <row r="2323">
          <cell r="A2323">
            <v>0</v>
          </cell>
          <cell r="B2323">
            <v>0</v>
          </cell>
          <cell r="C2323">
            <v>0</v>
          </cell>
        </row>
        <row r="2324">
          <cell r="A2324">
            <v>0</v>
          </cell>
          <cell r="B2324">
            <v>0</v>
          </cell>
          <cell r="C2324">
            <v>0</v>
          </cell>
        </row>
        <row r="2325">
          <cell r="A2325">
            <v>0</v>
          </cell>
          <cell r="B2325">
            <v>0</v>
          </cell>
          <cell r="C2325">
            <v>0</v>
          </cell>
        </row>
        <row r="2326">
          <cell r="A2326">
            <v>0</v>
          </cell>
          <cell r="B2326">
            <v>0</v>
          </cell>
          <cell r="C2326">
            <v>0</v>
          </cell>
        </row>
        <row r="2327">
          <cell r="A2327">
            <v>0</v>
          </cell>
          <cell r="B2327">
            <v>0</v>
          </cell>
          <cell r="C2327">
            <v>0</v>
          </cell>
        </row>
        <row r="2328">
          <cell r="A2328">
            <v>0</v>
          </cell>
          <cell r="B2328">
            <v>0</v>
          </cell>
          <cell r="C2328">
            <v>0</v>
          </cell>
        </row>
        <row r="2329">
          <cell r="A2329">
            <v>0</v>
          </cell>
          <cell r="B2329">
            <v>0</v>
          </cell>
          <cell r="C2329">
            <v>0</v>
          </cell>
        </row>
        <row r="2330">
          <cell r="A2330">
            <v>0</v>
          </cell>
          <cell r="B2330">
            <v>0</v>
          </cell>
          <cell r="C2330">
            <v>0</v>
          </cell>
        </row>
        <row r="2331">
          <cell r="A2331">
            <v>0</v>
          </cell>
          <cell r="B2331">
            <v>0</v>
          </cell>
          <cell r="C2331">
            <v>0</v>
          </cell>
        </row>
        <row r="2332">
          <cell r="A2332">
            <v>0</v>
          </cell>
          <cell r="B2332">
            <v>0</v>
          </cell>
          <cell r="C2332">
            <v>0</v>
          </cell>
        </row>
        <row r="2333">
          <cell r="A2333">
            <v>0</v>
          </cell>
          <cell r="B2333">
            <v>0</v>
          </cell>
          <cell r="C2333">
            <v>0</v>
          </cell>
        </row>
        <row r="2334">
          <cell r="A2334">
            <v>0</v>
          </cell>
          <cell r="B2334">
            <v>0</v>
          </cell>
          <cell r="C2334">
            <v>0</v>
          </cell>
        </row>
        <row r="2335">
          <cell r="A2335">
            <v>0</v>
          </cell>
          <cell r="B2335">
            <v>0</v>
          </cell>
          <cell r="C2335">
            <v>0</v>
          </cell>
        </row>
        <row r="2336">
          <cell r="A2336">
            <v>0</v>
          </cell>
          <cell r="B2336">
            <v>0</v>
          </cell>
          <cell r="C2336">
            <v>0</v>
          </cell>
        </row>
        <row r="2337">
          <cell r="A2337">
            <v>0</v>
          </cell>
          <cell r="B2337">
            <v>0</v>
          </cell>
          <cell r="C2337">
            <v>0</v>
          </cell>
        </row>
        <row r="2338">
          <cell r="A2338">
            <v>0</v>
          </cell>
          <cell r="B2338">
            <v>0</v>
          </cell>
          <cell r="C2338">
            <v>0</v>
          </cell>
        </row>
        <row r="2339">
          <cell r="A2339">
            <v>0</v>
          </cell>
          <cell r="B2339">
            <v>0</v>
          </cell>
          <cell r="C2339">
            <v>0</v>
          </cell>
        </row>
        <row r="2340">
          <cell r="A2340">
            <v>0</v>
          </cell>
          <cell r="B2340">
            <v>0</v>
          </cell>
          <cell r="C2340">
            <v>0</v>
          </cell>
        </row>
        <row r="2341">
          <cell r="A2341">
            <v>0</v>
          </cell>
          <cell r="B2341">
            <v>0</v>
          </cell>
          <cell r="C2341">
            <v>0</v>
          </cell>
        </row>
        <row r="2342">
          <cell r="A2342">
            <v>0</v>
          </cell>
          <cell r="B2342">
            <v>0</v>
          </cell>
          <cell r="C2342">
            <v>0</v>
          </cell>
        </row>
        <row r="2343">
          <cell r="A2343">
            <v>0</v>
          </cell>
          <cell r="B2343">
            <v>0</v>
          </cell>
          <cell r="C2343">
            <v>0</v>
          </cell>
        </row>
        <row r="2344">
          <cell r="A2344">
            <v>0</v>
          </cell>
          <cell r="B2344">
            <v>0</v>
          </cell>
          <cell r="C2344">
            <v>0</v>
          </cell>
        </row>
        <row r="2345">
          <cell r="A2345">
            <v>0</v>
          </cell>
          <cell r="B2345">
            <v>0</v>
          </cell>
          <cell r="C2345">
            <v>0</v>
          </cell>
        </row>
        <row r="2346">
          <cell r="A2346">
            <v>0</v>
          </cell>
          <cell r="B2346">
            <v>0</v>
          </cell>
          <cell r="C2346">
            <v>0</v>
          </cell>
        </row>
        <row r="2347">
          <cell r="A2347">
            <v>0</v>
          </cell>
          <cell r="B2347">
            <v>0</v>
          </cell>
          <cell r="C2347">
            <v>0</v>
          </cell>
        </row>
        <row r="2348">
          <cell r="A2348">
            <v>0</v>
          </cell>
          <cell r="B2348">
            <v>0</v>
          </cell>
          <cell r="C2348">
            <v>0</v>
          </cell>
        </row>
        <row r="2349">
          <cell r="A2349">
            <v>0</v>
          </cell>
          <cell r="B2349">
            <v>0</v>
          </cell>
          <cell r="C2349">
            <v>0</v>
          </cell>
        </row>
        <row r="2350">
          <cell r="A2350">
            <v>0</v>
          </cell>
          <cell r="B2350">
            <v>0</v>
          </cell>
          <cell r="C2350">
            <v>0</v>
          </cell>
        </row>
        <row r="2351">
          <cell r="A2351">
            <v>0</v>
          </cell>
          <cell r="B2351">
            <v>0</v>
          </cell>
          <cell r="C2351">
            <v>0</v>
          </cell>
        </row>
        <row r="2352">
          <cell r="A2352">
            <v>0</v>
          </cell>
          <cell r="B2352">
            <v>0</v>
          </cell>
          <cell r="C2352">
            <v>0</v>
          </cell>
        </row>
        <row r="2353">
          <cell r="A2353">
            <v>0</v>
          </cell>
          <cell r="B2353">
            <v>0</v>
          </cell>
          <cell r="C2353">
            <v>0</v>
          </cell>
        </row>
        <row r="2354">
          <cell r="A2354">
            <v>0</v>
          </cell>
          <cell r="B2354">
            <v>0</v>
          </cell>
          <cell r="C2354">
            <v>0</v>
          </cell>
        </row>
        <row r="2355">
          <cell r="A2355">
            <v>0</v>
          </cell>
          <cell r="B2355">
            <v>0</v>
          </cell>
          <cell r="C2355">
            <v>0</v>
          </cell>
        </row>
        <row r="2356">
          <cell r="A2356">
            <v>0</v>
          </cell>
          <cell r="B2356">
            <v>0</v>
          </cell>
          <cell r="C2356">
            <v>0</v>
          </cell>
        </row>
        <row r="2357">
          <cell r="A2357">
            <v>0</v>
          </cell>
          <cell r="B2357">
            <v>0</v>
          </cell>
          <cell r="C2357">
            <v>0</v>
          </cell>
        </row>
        <row r="2358">
          <cell r="A2358">
            <v>0</v>
          </cell>
          <cell r="B2358">
            <v>0</v>
          </cell>
          <cell r="C2358">
            <v>0</v>
          </cell>
        </row>
        <row r="2359">
          <cell r="A2359">
            <v>0</v>
          </cell>
          <cell r="B2359">
            <v>0</v>
          </cell>
          <cell r="C2359">
            <v>0</v>
          </cell>
        </row>
        <row r="2360">
          <cell r="A2360">
            <v>0</v>
          </cell>
          <cell r="B2360">
            <v>0</v>
          </cell>
          <cell r="C2360">
            <v>0</v>
          </cell>
        </row>
        <row r="2361">
          <cell r="A2361">
            <v>0</v>
          </cell>
          <cell r="B2361">
            <v>0</v>
          </cell>
          <cell r="C2361">
            <v>0</v>
          </cell>
        </row>
        <row r="2362">
          <cell r="A2362">
            <v>0</v>
          </cell>
          <cell r="B2362">
            <v>0</v>
          </cell>
          <cell r="C2362">
            <v>0</v>
          </cell>
        </row>
        <row r="2363">
          <cell r="A2363">
            <v>0</v>
          </cell>
          <cell r="B2363">
            <v>0</v>
          </cell>
          <cell r="C2363">
            <v>0</v>
          </cell>
        </row>
        <row r="2364">
          <cell r="A2364">
            <v>0</v>
          </cell>
          <cell r="B2364">
            <v>0</v>
          </cell>
          <cell r="C2364">
            <v>0</v>
          </cell>
        </row>
        <row r="2365">
          <cell r="A2365">
            <v>0</v>
          </cell>
          <cell r="B2365">
            <v>0</v>
          </cell>
          <cell r="C2365">
            <v>0</v>
          </cell>
        </row>
        <row r="2366">
          <cell r="A2366">
            <v>0</v>
          </cell>
          <cell r="B2366">
            <v>0</v>
          </cell>
          <cell r="C2366">
            <v>0</v>
          </cell>
        </row>
        <row r="2367">
          <cell r="A2367">
            <v>0</v>
          </cell>
          <cell r="B2367">
            <v>0</v>
          </cell>
          <cell r="C2367">
            <v>0</v>
          </cell>
        </row>
        <row r="2368">
          <cell r="A2368">
            <v>0</v>
          </cell>
          <cell r="B2368">
            <v>0</v>
          </cell>
          <cell r="C2368">
            <v>0</v>
          </cell>
        </row>
        <row r="2369">
          <cell r="A2369">
            <v>0</v>
          </cell>
          <cell r="B2369">
            <v>0</v>
          </cell>
          <cell r="C2369">
            <v>0</v>
          </cell>
        </row>
        <row r="2370">
          <cell r="A2370">
            <v>0</v>
          </cell>
          <cell r="B2370">
            <v>0</v>
          </cell>
          <cell r="C2370">
            <v>0</v>
          </cell>
        </row>
        <row r="2371">
          <cell r="A2371">
            <v>0</v>
          </cell>
          <cell r="B2371">
            <v>0</v>
          </cell>
          <cell r="C2371">
            <v>0</v>
          </cell>
        </row>
        <row r="2372">
          <cell r="A2372">
            <v>0</v>
          </cell>
          <cell r="B2372">
            <v>0</v>
          </cell>
          <cell r="C2372">
            <v>0</v>
          </cell>
        </row>
        <row r="2373">
          <cell r="A2373">
            <v>0</v>
          </cell>
          <cell r="B2373">
            <v>0</v>
          </cell>
          <cell r="C2373">
            <v>0</v>
          </cell>
        </row>
        <row r="2374">
          <cell r="A2374">
            <v>0</v>
          </cell>
          <cell r="B2374">
            <v>0</v>
          </cell>
          <cell r="C2374">
            <v>0</v>
          </cell>
        </row>
        <row r="2375">
          <cell r="A2375">
            <v>0</v>
          </cell>
          <cell r="B2375">
            <v>0</v>
          </cell>
          <cell r="C2375">
            <v>0</v>
          </cell>
        </row>
        <row r="2376">
          <cell r="A2376">
            <v>0</v>
          </cell>
          <cell r="B2376">
            <v>0</v>
          </cell>
          <cell r="C2376">
            <v>0</v>
          </cell>
        </row>
        <row r="2377">
          <cell r="A2377">
            <v>0</v>
          </cell>
          <cell r="B2377">
            <v>0</v>
          </cell>
          <cell r="C2377">
            <v>0</v>
          </cell>
        </row>
        <row r="2378">
          <cell r="A2378">
            <v>0</v>
          </cell>
          <cell r="B2378">
            <v>0</v>
          </cell>
          <cell r="C2378">
            <v>0</v>
          </cell>
        </row>
        <row r="2379">
          <cell r="A2379">
            <v>0</v>
          </cell>
          <cell r="B2379">
            <v>0</v>
          </cell>
          <cell r="C2379">
            <v>0</v>
          </cell>
        </row>
        <row r="2380">
          <cell r="A2380">
            <v>0</v>
          </cell>
          <cell r="B2380">
            <v>0</v>
          </cell>
          <cell r="C2380">
            <v>0</v>
          </cell>
        </row>
        <row r="2381">
          <cell r="A2381">
            <v>0</v>
          </cell>
          <cell r="B2381">
            <v>0</v>
          </cell>
          <cell r="C2381">
            <v>0</v>
          </cell>
        </row>
        <row r="2382">
          <cell r="A2382">
            <v>0</v>
          </cell>
          <cell r="B2382">
            <v>0</v>
          </cell>
          <cell r="C2382">
            <v>0</v>
          </cell>
        </row>
        <row r="2383">
          <cell r="A2383">
            <v>0</v>
          </cell>
          <cell r="B2383">
            <v>0</v>
          </cell>
          <cell r="C2383">
            <v>0</v>
          </cell>
        </row>
        <row r="2384">
          <cell r="A2384">
            <v>0</v>
          </cell>
          <cell r="B2384">
            <v>0</v>
          </cell>
          <cell r="C2384">
            <v>0</v>
          </cell>
        </row>
        <row r="2385">
          <cell r="A2385">
            <v>0</v>
          </cell>
          <cell r="B2385">
            <v>0</v>
          </cell>
          <cell r="C2385">
            <v>0</v>
          </cell>
        </row>
        <row r="2386">
          <cell r="A2386">
            <v>0</v>
          </cell>
          <cell r="B2386">
            <v>0</v>
          </cell>
          <cell r="C2386">
            <v>0</v>
          </cell>
        </row>
        <row r="2387">
          <cell r="A2387">
            <v>0</v>
          </cell>
          <cell r="B2387">
            <v>0</v>
          </cell>
          <cell r="C2387">
            <v>0</v>
          </cell>
        </row>
        <row r="2388">
          <cell r="A2388">
            <v>0</v>
          </cell>
          <cell r="B2388">
            <v>0</v>
          </cell>
          <cell r="C2388">
            <v>0</v>
          </cell>
        </row>
        <row r="2389">
          <cell r="A2389">
            <v>0</v>
          </cell>
          <cell r="B2389">
            <v>0</v>
          </cell>
          <cell r="C2389">
            <v>0</v>
          </cell>
        </row>
        <row r="2390">
          <cell r="A2390">
            <v>0</v>
          </cell>
          <cell r="B2390">
            <v>0</v>
          </cell>
          <cell r="C2390">
            <v>0</v>
          </cell>
        </row>
        <row r="2391">
          <cell r="A2391">
            <v>0</v>
          </cell>
          <cell r="B2391">
            <v>0</v>
          </cell>
          <cell r="C2391">
            <v>0</v>
          </cell>
        </row>
        <row r="2392">
          <cell r="A2392">
            <v>0</v>
          </cell>
          <cell r="B2392">
            <v>0</v>
          </cell>
          <cell r="C2392">
            <v>0</v>
          </cell>
        </row>
        <row r="2393">
          <cell r="A2393">
            <v>0</v>
          </cell>
          <cell r="B2393">
            <v>0</v>
          </cell>
          <cell r="C2393">
            <v>0</v>
          </cell>
        </row>
        <row r="2394">
          <cell r="A2394">
            <v>0</v>
          </cell>
          <cell r="B2394">
            <v>0</v>
          </cell>
          <cell r="C2394">
            <v>0</v>
          </cell>
        </row>
        <row r="2395">
          <cell r="A2395">
            <v>0</v>
          </cell>
          <cell r="B2395">
            <v>0</v>
          </cell>
          <cell r="C2395">
            <v>0</v>
          </cell>
        </row>
        <row r="2396">
          <cell r="A2396">
            <v>0</v>
          </cell>
          <cell r="B2396">
            <v>0</v>
          </cell>
          <cell r="C2396">
            <v>0</v>
          </cell>
        </row>
        <row r="2397">
          <cell r="A2397">
            <v>0</v>
          </cell>
          <cell r="B2397">
            <v>0</v>
          </cell>
          <cell r="C2397">
            <v>0</v>
          </cell>
        </row>
        <row r="2398">
          <cell r="A2398">
            <v>0</v>
          </cell>
          <cell r="B2398">
            <v>0</v>
          </cell>
          <cell r="C2398">
            <v>0</v>
          </cell>
        </row>
        <row r="2399">
          <cell r="A2399">
            <v>0</v>
          </cell>
          <cell r="B2399">
            <v>0</v>
          </cell>
          <cell r="C2399">
            <v>0</v>
          </cell>
        </row>
        <row r="2400">
          <cell r="A2400">
            <v>0</v>
          </cell>
          <cell r="B2400">
            <v>0</v>
          </cell>
          <cell r="C2400">
            <v>0</v>
          </cell>
        </row>
        <row r="2401">
          <cell r="A2401">
            <v>0</v>
          </cell>
          <cell r="B2401">
            <v>0</v>
          </cell>
          <cell r="C2401">
            <v>0</v>
          </cell>
        </row>
        <row r="2402">
          <cell r="A2402">
            <v>0</v>
          </cell>
          <cell r="B2402">
            <v>0</v>
          </cell>
          <cell r="C2402">
            <v>0</v>
          </cell>
        </row>
        <row r="2403">
          <cell r="A2403">
            <v>0</v>
          </cell>
          <cell r="B2403">
            <v>0</v>
          </cell>
          <cell r="C2403">
            <v>0</v>
          </cell>
        </row>
        <row r="2404">
          <cell r="A2404">
            <v>0</v>
          </cell>
          <cell r="B2404">
            <v>0</v>
          </cell>
          <cell r="C2404">
            <v>0</v>
          </cell>
        </row>
        <row r="2405">
          <cell r="A2405">
            <v>0</v>
          </cell>
          <cell r="B2405">
            <v>0</v>
          </cell>
          <cell r="C2405">
            <v>0</v>
          </cell>
        </row>
        <row r="2406">
          <cell r="A2406">
            <v>0</v>
          </cell>
          <cell r="B2406">
            <v>0</v>
          </cell>
          <cell r="C2406">
            <v>0</v>
          </cell>
        </row>
        <row r="2407">
          <cell r="A2407">
            <v>0</v>
          </cell>
          <cell r="B2407">
            <v>0</v>
          </cell>
          <cell r="C2407">
            <v>0</v>
          </cell>
        </row>
        <row r="2408">
          <cell r="A2408">
            <v>0</v>
          </cell>
          <cell r="B2408">
            <v>0</v>
          </cell>
          <cell r="C2408">
            <v>0</v>
          </cell>
        </row>
        <row r="2409">
          <cell r="A2409">
            <v>0</v>
          </cell>
          <cell r="B2409">
            <v>0</v>
          </cell>
          <cell r="C2409">
            <v>0</v>
          </cell>
        </row>
        <row r="2410">
          <cell r="A2410">
            <v>0</v>
          </cell>
          <cell r="B2410">
            <v>0</v>
          </cell>
          <cell r="C2410">
            <v>0</v>
          </cell>
        </row>
        <row r="2411">
          <cell r="A2411">
            <v>0</v>
          </cell>
          <cell r="B2411">
            <v>0</v>
          </cell>
          <cell r="C2411">
            <v>0</v>
          </cell>
        </row>
        <row r="2412">
          <cell r="A2412">
            <v>0</v>
          </cell>
          <cell r="B2412">
            <v>0</v>
          </cell>
          <cell r="C2412">
            <v>0</v>
          </cell>
        </row>
        <row r="2413">
          <cell r="A2413">
            <v>0</v>
          </cell>
          <cell r="B2413">
            <v>0</v>
          </cell>
          <cell r="C2413">
            <v>0</v>
          </cell>
        </row>
        <row r="2414">
          <cell r="A2414">
            <v>0</v>
          </cell>
          <cell r="B2414">
            <v>0</v>
          </cell>
          <cell r="C2414">
            <v>0</v>
          </cell>
        </row>
        <row r="2415">
          <cell r="A2415">
            <v>0</v>
          </cell>
          <cell r="B2415">
            <v>0</v>
          </cell>
          <cell r="C2415">
            <v>0</v>
          </cell>
        </row>
        <row r="2416">
          <cell r="A2416">
            <v>0</v>
          </cell>
          <cell r="B2416">
            <v>0</v>
          </cell>
          <cell r="C2416">
            <v>0</v>
          </cell>
        </row>
        <row r="2417">
          <cell r="A2417">
            <v>0</v>
          </cell>
          <cell r="B2417">
            <v>0</v>
          </cell>
          <cell r="C2417">
            <v>0</v>
          </cell>
        </row>
        <row r="2418">
          <cell r="A2418">
            <v>0</v>
          </cell>
          <cell r="B2418">
            <v>0</v>
          </cell>
          <cell r="C2418">
            <v>0</v>
          </cell>
        </row>
        <row r="2419">
          <cell r="A2419">
            <v>0</v>
          </cell>
          <cell r="B2419">
            <v>0</v>
          </cell>
          <cell r="C2419">
            <v>0</v>
          </cell>
        </row>
        <row r="2420">
          <cell r="A2420">
            <v>0</v>
          </cell>
          <cell r="B2420">
            <v>0</v>
          </cell>
          <cell r="C2420">
            <v>0</v>
          </cell>
        </row>
        <row r="2421">
          <cell r="A2421">
            <v>0</v>
          </cell>
          <cell r="B2421">
            <v>0</v>
          </cell>
          <cell r="C2421">
            <v>0</v>
          </cell>
        </row>
        <row r="2422">
          <cell r="A2422">
            <v>0</v>
          </cell>
          <cell r="B2422">
            <v>0</v>
          </cell>
          <cell r="C2422">
            <v>0</v>
          </cell>
        </row>
        <row r="2423">
          <cell r="A2423">
            <v>0</v>
          </cell>
          <cell r="B2423">
            <v>0</v>
          </cell>
          <cell r="C2423">
            <v>0</v>
          </cell>
        </row>
        <row r="2424">
          <cell r="A2424">
            <v>0</v>
          </cell>
          <cell r="B2424">
            <v>0</v>
          </cell>
          <cell r="C2424">
            <v>0</v>
          </cell>
        </row>
        <row r="2425">
          <cell r="A2425">
            <v>0</v>
          </cell>
          <cell r="B2425">
            <v>0</v>
          </cell>
          <cell r="C2425">
            <v>0</v>
          </cell>
        </row>
        <row r="2426">
          <cell r="A2426">
            <v>0</v>
          </cell>
          <cell r="B2426">
            <v>0</v>
          </cell>
          <cell r="C2426">
            <v>0</v>
          </cell>
        </row>
        <row r="2427">
          <cell r="A2427">
            <v>0</v>
          </cell>
          <cell r="B2427">
            <v>0</v>
          </cell>
          <cell r="C2427">
            <v>0</v>
          </cell>
        </row>
        <row r="2428">
          <cell r="A2428">
            <v>0</v>
          </cell>
          <cell r="B2428">
            <v>0</v>
          </cell>
          <cell r="C2428">
            <v>0</v>
          </cell>
        </row>
        <row r="2429">
          <cell r="A2429">
            <v>0</v>
          </cell>
          <cell r="B2429">
            <v>0</v>
          </cell>
          <cell r="C2429">
            <v>0</v>
          </cell>
        </row>
        <row r="2430">
          <cell r="A2430">
            <v>0</v>
          </cell>
          <cell r="B2430">
            <v>0</v>
          </cell>
          <cell r="C2430">
            <v>0</v>
          </cell>
        </row>
        <row r="2431">
          <cell r="A2431">
            <v>0</v>
          </cell>
          <cell r="B2431">
            <v>0</v>
          </cell>
          <cell r="C2431">
            <v>0</v>
          </cell>
        </row>
        <row r="2432">
          <cell r="A2432">
            <v>0</v>
          </cell>
          <cell r="B2432">
            <v>0</v>
          </cell>
          <cell r="C2432">
            <v>0</v>
          </cell>
        </row>
        <row r="2433">
          <cell r="A2433">
            <v>0</v>
          </cell>
          <cell r="B2433">
            <v>0</v>
          </cell>
          <cell r="C2433">
            <v>0</v>
          </cell>
        </row>
        <row r="2434">
          <cell r="A2434">
            <v>0</v>
          </cell>
          <cell r="B2434">
            <v>0</v>
          </cell>
          <cell r="C2434">
            <v>0</v>
          </cell>
        </row>
        <row r="2435">
          <cell r="A2435">
            <v>0</v>
          </cell>
          <cell r="B2435">
            <v>0</v>
          </cell>
          <cell r="C2435">
            <v>0</v>
          </cell>
        </row>
        <row r="2436">
          <cell r="A2436">
            <v>0</v>
          </cell>
          <cell r="B2436">
            <v>0</v>
          </cell>
          <cell r="C2436">
            <v>0</v>
          </cell>
        </row>
        <row r="2437">
          <cell r="A2437">
            <v>0</v>
          </cell>
          <cell r="B2437">
            <v>0</v>
          </cell>
          <cell r="C2437">
            <v>0</v>
          </cell>
        </row>
        <row r="2438">
          <cell r="A2438">
            <v>0</v>
          </cell>
          <cell r="B2438">
            <v>0</v>
          </cell>
          <cell r="C2438">
            <v>0</v>
          </cell>
        </row>
        <row r="2439">
          <cell r="A2439">
            <v>0</v>
          </cell>
          <cell r="B2439">
            <v>0</v>
          </cell>
          <cell r="C2439">
            <v>0</v>
          </cell>
        </row>
        <row r="2440">
          <cell r="A2440">
            <v>0</v>
          </cell>
          <cell r="B2440">
            <v>0</v>
          </cell>
          <cell r="C2440">
            <v>0</v>
          </cell>
        </row>
        <row r="2441">
          <cell r="A2441">
            <v>0</v>
          </cell>
          <cell r="B2441">
            <v>0</v>
          </cell>
          <cell r="C2441">
            <v>0</v>
          </cell>
        </row>
        <row r="2442">
          <cell r="A2442">
            <v>0</v>
          </cell>
          <cell r="B2442">
            <v>0</v>
          </cell>
          <cell r="C2442">
            <v>0</v>
          </cell>
        </row>
        <row r="2443">
          <cell r="A2443">
            <v>0</v>
          </cell>
          <cell r="B2443">
            <v>0</v>
          </cell>
          <cell r="C2443">
            <v>0</v>
          </cell>
        </row>
        <row r="2444">
          <cell r="A2444">
            <v>0</v>
          </cell>
          <cell r="B2444">
            <v>0</v>
          </cell>
          <cell r="C2444">
            <v>0</v>
          </cell>
        </row>
        <row r="2445">
          <cell r="A2445">
            <v>0</v>
          </cell>
          <cell r="B2445">
            <v>0</v>
          </cell>
          <cell r="C2445">
            <v>0</v>
          </cell>
        </row>
        <row r="2446">
          <cell r="A2446">
            <v>0</v>
          </cell>
          <cell r="B2446">
            <v>0</v>
          </cell>
          <cell r="C2446">
            <v>0</v>
          </cell>
        </row>
        <row r="2447">
          <cell r="A2447">
            <v>0</v>
          </cell>
          <cell r="B2447">
            <v>0</v>
          </cell>
          <cell r="C2447">
            <v>0</v>
          </cell>
        </row>
        <row r="2448">
          <cell r="A2448">
            <v>0</v>
          </cell>
          <cell r="B2448">
            <v>0</v>
          </cell>
          <cell r="C2448">
            <v>0</v>
          </cell>
        </row>
        <row r="2449">
          <cell r="A2449">
            <v>0</v>
          </cell>
          <cell r="B2449">
            <v>0</v>
          </cell>
          <cell r="C2449">
            <v>0</v>
          </cell>
        </row>
        <row r="2450">
          <cell r="A2450">
            <v>0</v>
          </cell>
          <cell r="B2450">
            <v>0</v>
          </cell>
          <cell r="C2450">
            <v>0</v>
          </cell>
        </row>
        <row r="2451">
          <cell r="A2451">
            <v>0</v>
          </cell>
          <cell r="B2451">
            <v>0</v>
          </cell>
          <cell r="C2451">
            <v>0</v>
          </cell>
        </row>
        <row r="2452">
          <cell r="A2452">
            <v>0</v>
          </cell>
          <cell r="B2452">
            <v>0</v>
          </cell>
          <cell r="C2452">
            <v>0</v>
          </cell>
        </row>
        <row r="2453">
          <cell r="A2453">
            <v>0</v>
          </cell>
          <cell r="B2453">
            <v>0</v>
          </cell>
          <cell r="C2453">
            <v>0</v>
          </cell>
        </row>
        <row r="2454">
          <cell r="A2454">
            <v>0</v>
          </cell>
          <cell r="B2454">
            <v>0</v>
          </cell>
          <cell r="C2454">
            <v>0</v>
          </cell>
        </row>
        <row r="2455">
          <cell r="A2455">
            <v>0</v>
          </cell>
          <cell r="B2455">
            <v>0</v>
          </cell>
          <cell r="C2455">
            <v>0</v>
          </cell>
        </row>
        <row r="2456">
          <cell r="A2456">
            <v>0</v>
          </cell>
          <cell r="B2456">
            <v>0</v>
          </cell>
          <cell r="C2456">
            <v>0</v>
          </cell>
        </row>
        <row r="2457">
          <cell r="A2457">
            <v>0</v>
          </cell>
          <cell r="B2457">
            <v>0</v>
          </cell>
          <cell r="C2457">
            <v>0</v>
          </cell>
        </row>
        <row r="2458">
          <cell r="A2458">
            <v>0</v>
          </cell>
          <cell r="B2458">
            <v>0</v>
          </cell>
          <cell r="C2458">
            <v>0</v>
          </cell>
        </row>
        <row r="2459">
          <cell r="A2459">
            <v>0</v>
          </cell>
          <cell r="B2459">
            <v>0</v>
          </cell>
          <cell r="C2459">
            <v>0</v>
          </cell>
        </row>
        <row r="2460">
          <cell r="A2460">
            <v>0</v>
          </cell>
          <cell r="B2460">
            <v>0</v>
          </cell>
          <cell r="C2460">
            <v>0</v>
          </cell>
        </row>
        <row r="2461">
          <cell r="A2461">
            <v>0</v>
          </cell>
          <cell r="B2461">
            <v>0</v>
          </cell>
          <cell r="C2461">
            <v>0</v>
          </cell>
        </row>
        <row r="2462">
          <cell r="A2462">
            <v>0</v>
          </cell>
          <cell r="B2462">
            <v>0</v>
          </cell>
          <cell r="C2462">
            <v>0</v>
          </cell>
        </row>
        <row r="2463">
          <cell r="A2463">
            <v>0</v>
          </cell>
          <cell r="B2463">
            <v>0</v>
          </cell>
          <cell r="C2463">
            <v>0</v>
          </cell>
        </row>
        <row r="2464">
          <cell r="A2464">
            <v>0</v>
          </cell>
          <cell r="B2464">
            <v>0</v>
          </cell>
          <cell r="C2464">
            <v>0</v>
          </cell>
        </row>
        <row r="2465">
          <cell r="A2465">
            <v>0</v>
          </cell>
          <cell r="B2465">
            <v>0</v>
          </cell>
          <cell r="C2465">
            <v>0</v>
          </cell>
        </row>
        <row r="2466">
          <cell r="A2466">
            <v>0</v>
          </cell>
          <cell r="B2466">
            <v>0</v>
          </cell>
          <cell r="C2466">
            <v>0</v>
          </cell>
        </row>
        <row r="2467">
          <cell r="A2467">
            <v>0</v>
          </cell>
          <cell r="B2467">
            <v>0</v>
          </cell>
          <cell r="C2467">
            <v>0</v>
          </cell>
        </row>
        <row r="2468">
          <cell r="A2468">
            <v>0</v>
          </cell>
          <cell r="B2468">
            <v>0</v>
          </cell>
          <cell r="C2468">
            <v>0</v>
          </cell>
        </row>
        <row r="2469">
          <cell r="A2469">
            <v>0</v>
          </cell>
          <cell r="B2469">
            <v>0</v>
          </cell>
          <cell r="C2469">
            <v>0</v>
          </cell>
        </row>
        <row r="2470">
          <cell r="A2470">
            <v>0</v>
          </cell>
          <cell r="B2470">
            <v>0</v>
          </cell>
          <cell r="C2470">
            <v>0</v>
          </cell>
        </row>
        <row r="2471">
          <cell r="A2471">
            <v>0</v>
          </cell>
          <cell r="B2471">
            <v>0</v>
          </cell>
          <cell r="C2471">
            <v>0</v>
          </cell>
        </row>
        <row r="2472">
          <cell r="A2472">
            <v>0</v>
          </cell>
          <cell r="B2472">
            <v>0</v>
          </cell>
          <cell r="C2472">
            <v>0</v>
          </cell>
        </row>
        <row r="2473">
          <cell r="A2473">
            <v>0</v>
          </cell>
          <cell r="B2473">
            <v>0</v>
          </cell>
          <cell r="C2473">
            <v>0</v>
          </cell>
        </row>
        <row r="2474">
          <cell r="A2474">
            <v>0</v>
          </cell>
          <cell r="B2474">
            <v>0</v>
          </cell>
          <cell r="C2474">
            <v>0</v>
          </cell>
        </row>
        <row r="2475">
          <cell r="A2475">
            <v>0</v>
          </cell>
          <cell r="B2475">
            <v>0</v>
          </cell>
          <cell r="C2475">
            <v>0</v>
          </cell>
        </row>
        <row r="2476">
          <cell r="A2476">
            <v>0</v>
          </cell>
          <cell r="B2476">
            <v>0</v>
          </cell>
          <cell r="C2476">
            <v>0</v>
          </cell>
        </row>
        <row r="2477">
          <cell r="A2477">
            <v>0</v>
          </cell>
          <cell r="B2477">
            <v>0</v>
          </cell>
          <cell r="C2477">
            <v>0</v>
          </cell>
        </row>
        <row r="2478">
          <cell r="A2478">
            <v>0</v>
          </cell>
          <cell r="B2478">
            <v>0</v>
          </cell>
          <cell r="C2478">
            <v>0</v>
          </cell>
        </row>
        <row r="2479">
          <cell r="A2479">
            <v>0</v>
          </cell>
          <cell r="B2479">
            <v>0</v>
          </cell>
          <cell r="C2479">
            <v>0</v>
          </cell>
        </row>
        <row r="2480">
          <cell r="A2480">
            <v>0</v>
          </cell>
          <cell r="B2480">
            <v>0</v>
          </cell>
          <cell r="C2480">
            <v>0</v>
          </cell>
        </row>
        <row r="2481">
          <cell r="A2481">
            <v>0</v>
          </cell>
          <cell r="B2481">
            <v>0</v>
          </cell>
          <cell r="C2481">
            <v>0</v>
          </cell>
        </row>
        <row r="2482">
          <cell r="A2482">
            <v>0</v>
          </cell>
          <cell r="B2482">
            <v>0</v>
          </cell>
          <cell r="C2482">
            <v>0</v>
          </cell>
        </row>
        <row r="2483">
          <cell r="A2483">
            <v>0</v>
          </cell>
          <cell r="B2483">
            <v>0</v>
          </cell>
          <cell r="C2483">
            <v>0</v>
          </cell>
        </row>
        <row r="2484">
          <cell r="A2484">
            <v>0</v>
          </cell>
          <cell r="B2484">
            <v>0</v>
          </cell>
          <cell r="C2484">
            <v>0</v>
          </cell>
        </row>
        <row r="2485">
          <cell r="A2485">
            <v>0</v>
          </cell>
          <cell r="B2485">
            <v>0</v>
          </cell>
          <cell r="C2485">
            <v>0</v>
          </cell>
        </row>
        <row r="2486">
          <cell r="A2486">
            <v>0</v>
          </cell>
          <cell r="B2486">
            <v>0</v>
          </cell>
          <cell r="C2486">
            <v>0</v>
          </cell>
        </row>
        <row r="2487">
          <cell r="A2487">
            <v>0</v>
          </cell>
          <cell r="B2487">
            <v>0</v>
          </cell>
          <cell r="C2487">
            <v>0</v>
          </cell>
        </row>
        <row r="2488">
          <cell r="A2488">
            <v>0</v>
          </cell>
          <cell r="B2488">
            <v>0</v>
          </cell>
          <cell r="C2488">
            <v>0</v>
          </cell>
        </row>
        <row r="2489">
          <cell r="A2489">
            <v>0</v>
          </cell>
          <cell r="B2489">
            <v>0</v>
          </cell>
          <cell r="C2489">
            <v>0</v>
          </cell>
        </row>
        <row r="2490">
          <cell r="A2490">
            <v>0</v>
          </cell>
          <cell r="B2490">
            <v>0</v>
          </cell>
          <cell r="C2490">
            <v>0</v>
          </cell>
        </row>
        <row r="2491">
          <cell r="A2491">
            <v>0</v>
          </cell>
          <cell r="B2491">
            <v>0</v>
          </cell>
          <cell r="C2491">
            <v>0</v>
          </cell>
        </row>
        <row r="2492">
          <cell r="A2492">
            <v>0</v>
          </cell>
          <cell r="B2492">
            <v>0</v>
          </cell>
          <cell r="C2492">
            <v>0</v>
          </cell>
        </row>
        <row r="2493">
          <cell r="A2493">
            <v>0</v>
          </cell>
          <cell r="B2493">
            <v>0</v>
          </cell>
          <cell r="C2493">
            <v>0</v>
          </cell>
        </row>
        <row r="2494">
          <cell r="A2494">
            <v>0</v>
          </cell>
          <cell r="B2494">
            <v>0</v>
          </cell>
          <cell r="C2494">
            <v>0</v>
          </cell>
        </row>
        <row r="2495">
          <cell r="A2495">
            <v>0</v>
          </cell>
          <cell r="B2495">
            <v>0</v>
          </cell>
          <cell r="C2495">
            <v>0</v>
          </cell>
        </row>
        <row r="2496">
          <cell r="A2496">
            <v>0</v>
          </cell>
          <cell r="B2496">
            <v>0</v>
          </cell>
          <cell r="C2496">
            <v>0</v>
          </cell>
        </row>
        <row r="2497">
          <cell r="A2497">
            <v>0</v>
          </cell>
          <cell r="B2497">
            <v>0</v>
          </cell>
          <cell r="C2497">
            <v>0</v>
          </cell>
        </row>
        <row r="2498">
          <cell r="A2498">
            <v>0</v>
          </cell>
          <cell r="B2498">
            <v>0</v>
          </cell>
          <cell r="C2498">
            <v>0</v>
          </cell>
        </row>
        <row r="2499">
          <cell r="A2499">
            <v>0</v>
          </cell>
          <cell r="B2499">
            <v>0</v>
          </cell>
          <cell r="C2499">
            <v>0</v>
          </cell>
        </row>
        <row r="2500">
          <cell r="A2500">
            <v>0</v>
          </cell>
          <cell r="B2500">
            <v>0</v>
          </cell>
          <cell r="C2500">
            <v>0</v>
          </cell>
        </row>
        <row r="2501">
          <cell r="A2501">
            <v>0</v>
          </cell>
          <cell r="B2501">
            <v>0</v>
          </cell>
          <cell r="C2501">
            <v>0</v>
          </cell>
        </row>
        <row r="2502">
          <cell r="A2502">
            <v>0</v>
          </cell>
          <cell r="B2502">
            <v>0</v>
          </cell>
          <cell r="C2502">
            <v>0</v>
          </cell>
        </row>
        <row r="2503">
          <cell r="A2503">
            <v>0</v>
          </cell>
          <cell r="B2503">
            <v>0</v>
          </cell>
          <cell r="C2503">
            <v>0</v>
          </cell>
        </row>
        <row r="2504">
          <cell r="A2504">
            <v>0</v>
          </cell>
          <cell r="B2504">
            <v>0</v>
          </cell>
          <cell r="C2504">
            <v>0</v>
          </cell>
        </row>
        <row r="2505">
          <cell r="A2505">
            <v>0</v>
          </cell>
          <cell r="B2505">
            <v>0</v>
          </cell>
          <cell r="C2505">
            <v>0</v>
          </cell>
        </row>
        <row r="2506">
          <cell r="A2506">
            <v>0</v>
          </cell>
          <cell r="B2506">
            <v>0</v>
          </cell>
          <cell r="C2506">
            <v>0</v>
          </cell>
        </row>
        <row r="2507">
          <cell r="A2507">
            <v>0</v>
          </cell>
          <cell r="B2507">
            <v>0</v>
          </cell>
          <cell r="C2507">
            <v>0</v>
          </cell>
        </row>
        <row r="2508">
          <cell r="A2508">
            <v>0</v>
          </cell>
          <cell r="B2508">
            <v>0</v>
          </cell>
          <cell r="C2508">
            <v>0</v>
          </cell>
        </row>
        <row r="2509">
          <cell r="A2509">
            <v>0</v>
          </cell>
          <cell r="B2509">
            <v>0</v>
          </cell>
          <cell r="C2509">
            <v>0</v>
          </cell>
        </row>
        <row r="2510">
          <cell r="A2510">
            <v>0</v>
          </cell>
          <cell r="B2510">
            <v>0</v>
          </cell>
          <cell r="C2510">
            <v>0</v>
          </cell>
        </row>
        <row r="2511">
          <cell r="A2511">
            <v>0</v>
          </cell>
          <cell r="B2511">
            <v>0</v>
          </cell>
          <cell r="C2511">
            <v>0</v>
          </cell>
        </row>
        <row r="2512">
          <cell r="A2512">
            <v>0</v>
          </cell>
          <cell r="B2512">
            <v>0</v>
          </cell>
          <cell r="C2512">
            <v>0</v>
          </cell>
        </row>
        <row r="2513">
          <cell r="A2513">
            <v>0</v>
          </cell>
          <cell r="B2513">
            <v>0</v>
          </cell>
          <cell r="C2513">
            <v>0</v>
          </cell>
        </row>
        <row r="2514">
          <cell r="A2514">
            <v>0</v>
          </cell>
          <cell r="B2514">
            <v>0</v>
          </cell>
          <cell r="C2514">
            <v>0</v>
          </cell>
        </row>
        <row r="2515">
          <cell r="A2515">
            <v>0</v>
          </cell>
          <cell r="B2515">
            <v>0</v>
          </cell>
          <cell r="C2515">
            <v>0</v>
          </cell>
        </row>
        <row r="2516">
          <cell r="A2516">
            <v>0</v>
          </cell>
          <cell r="B2516">
            <v>0</v>
          </cell>
          <cell r="C2516">
            <v>0</v>
          </cell>
        </row>
        <row r="2517">
          <cell r="A2517">
            <v>0</v>
          </cell>
          <cell r="B2517">
            <v>0</v>
          </cell>
          <cell r="C2517">
            <v>0</v>
          </cell>
        </row>
        <row r="2518">
          <cell r="A2518">
            <v>0</v>
          </cell>
          <cell r="B2518">
            <v>0</v>
          </cell>
          <cell r="C2518">
            <v>0</v>
          </cell>
        </row>
        <row r="2519">
          <cell r="A2519">
            <v>0</v>
          </cell>
          <cell r="B2519">
            <v>0</v>
          </cell>
          <cell r="C2519">
            <v>0</v>
          </cell>
        </row>
        <row r="2520">
          <cell r="A2520">
            <v>0</v>
          </cell>
          <cell r="B2520">
            <v>0</v>
          </cell>
          <cell r="C2520">
            <v>0</v>
          </cell>
        </row>
        <row r="2521">
          <cell r="A2521">
            <v>0</v>
          </cell>
          <cell r="B2521">
            <v>0</v>
          </cell>
          <cell r="C2521">
            <v>0</v>
          </cell>
        </row>
        <row r="2522">
          <cell r="A2522">
            <v>0</v>
          </cell>
          <cell r="B2522">
            <v>0</v>
          </cell>
          <cell r="C2522">
            <v>0</v>
          </cell>
        </row>
        <row r="2523">
          <cell r="A2523">
            <v>0</v>
          </cell>
          <cell r="B2523">
            <v>0</v>
          </cell>
          <cell r="C2523">
            <v>0</v>
          </cell>
        </row>
        <row r="2524">
          <cell r="A2524">
            <v>0</v>
          </cell>
          <cell r="B2524">
            <v>0</v>
          </cell>
          <cell r="C2524">
            <v>0</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Niples"/>
      <sheetName val="Lista Base"/>
      <sheetName val="Ins_MO"/>
      <sheetName val="Ins_TR"/>
      <sheetName val="Ins_Mat"/>
      <sheetName val="Clasif_Mat"/>
      <sheetName val="Ins_EH"/>
      <sheetName val="Print"/>
      <sheetName val="1.1.1"/>
      <sheetName val="1.1.2"/>
      <sheetName val="1.1.7"/>
      <sheetName val="1.1.8"/>
      <sheetName val="1.1.9"/>
      <sheetName val="1.1.11"/>
      <sheetName val="1.1.12"/>
      <sheetName val="1.1.12A"/>
      <sheetName val="1.1.13"/>
      <sheetName val="1.1.14"/>
      <sheetName val="1.1.15"/>
      <sheetName val="1.1.16"/>
      <sheetName val="1.1.17"/>
      <sheetName val="1.1.18"/>
      <sheetName val="1.1.24"/>
      <sheetName val="1.1.25"/>
      <sheetName val="1.1.26"/>
      <sheetName val="1.1.27"/>
      <sheetName val="1.1.28"/>
      <sheetName val="1.1.29"/>
      <sheetName val="1.1.32"/>
      <sheetName val="1.1.33"/>
      <sheetName val="1.1.35"/>
      <sheetName val="1.1.36"/>
      <sheetName val="1.1.37"/>
      <sheetName val="1.1.40"/>
      <sheetName val="1.1.41"/>
      <sheetName val="1.1.42"/>
      <sheetName val="1.1.43"/>
      <sheetName val="1.1.44"/>
      <sheetName val="1.1.45"/>
      <sheetName val="1.1.46"/>
      <sheetName val="1.1.47"/>
      <sheetName val="1.1.48"/>
      <sheetName val="1.1.49"/>
      <sheetName val="1.1.50"/>
      <sheetName val="1.1.51"/>
      <sheetName val="1.1.52"/>
      <sheetName val="1.1.53"/>
      <sheetName val="1.1.54"/>
      <sheetName val="1.1.55"/>
      <sheetName val="1.1.58"/>
      <sheetName val="1.1.59"/>
      <sheetName val="1.1.60"/>
      <sheetName val="1.1.61"/>
      <sheetName val="1.1.62"/>
      <sheetName val="1.1.63"/>
      <sheetName val="1.1.64"/>
      <sheetName val="1.1.65"/>
      <sheetName val="1.1.66"/>
      <sheetName val="1.1.70"/>
      <sheetName val="1.1.71"/>
      <sheetName val="1.1.74"/>
      <sheetName val="1.1.75"/>
      <sheetName val="1.1.76"/>
      <sheetName val="1.1.78"/>
      <sheetName val="1.1.79"/>
      <sheetName val="1.1.80"/>
      <sheetName val="1.1.81"/>
      <sheetName val="1.1.82"/>
      <sheetName val="1.1.83"/>
      <sheetName val="1.1.83A"/>
      <sheetName val="1.1.84"/>
      <sheetName val="1.1.85"/>
      <sheetName val="1.1.86"/>
      <sheetName val="1.2.1"/>
      <sheetName val="1.2.2"/>
      <sheetName val="1.2.3"/>
      <sheetName val="1.2.4"/>
      <sheetName val="1.2.5"/>
      <sheetName val="1.2.6"/>
      <sheetName val="1.2.7"/>
      <sheetName val="1.2.8"/>
      <sheetName val="1.2.9"/>
      <sheetName val="1.2.10"/>
      <sheetName val="1.2.11"/>
      <sheetName val="1.2.12"/>
      <sheetName val="1.2.13"/>
      <sheetName val="1.2.14"/>
      <sheetName val="1.2.15"/>
      <sheetName val="1.2.16"/>
      <sheetName val="1.2.17"/>
      <sheetName val="1.2.18"/>
      <sheetName val="1.2.19"/>
      <sheetName val="1.2.20"/>
      <sheetName val="1.2.21"/>
      <sheetName val="1.2.22"/>
      <sheetName val="1.2.23"/>
      <sheetName val="1.2.24"/>
      <sheetName val="1.2.25"/>
      <sheetName val="1.2.26"/>
      <sheetName val="1.2.27"/>
      <sheetName val="1.2.28"/>
      <sheetName val="1.2.29"/>
      <sheetName val="1.2.30"/>
      <sheetName val="1.2.31"/>
      <sheetName val="1.2.32"/>
      <sheetName val="1.2.33"/>
      <sheetName val="1.2.34"/>
      <sheetName val="1.2.35"/>
      <sheetName val="1.2.36"/>
      <sheetName val="1.2.37"/>
      <sheetName val="1.2.38"/>
      <sheetName val="1.2.39"/>
      <sheetName val="1.2.40"/>
      <sheetName val="1.2.41"/>
      <sheetName val="1.2.42"/>
      <sheetName val="1.2.43"/>
      <sheetName val="1.2.44"/>
      <sheetName val="1.2.45"/>
      <sheetName val="1.2.46"/>
      <sheetName val="1.2.47"/>
      <sheetName val="1.2.48"/>
      <sheetName val="1.2.49"/>
      <sheetName val="1.2.50"/>
      <sheetName val="1.2.51"/>
      <sheetName val="1.2.52"/>
      <sheetName val="1.2.53"/>
      <sheetName val="1.2.54"/>
      <sheetName val="1.2.55"/>
      <sheetName val="1.2.56"/>
      <sheetName val="1.2.57"/>
      <sheetName val="1.2.58"/>
      <sheetName val="1.2.59"/>
      <sheetName val="1.3.1"/>
      <sheetName val="1.3.2"/>
      <sheetName val="1.3.3"/>
      <sheetName val="1.3.4"/>
      <sheetName val="1.3.5"/>
      <sheetName val="1.3.6"/>
      <sheetName val="1.3.7"/>
      <sheetName val="1.3.8"/>
      <sheetName val="1.3.9"/>
      <sheetName val="1.3.10"/>
      <sheetName val="1.3.11"/>
      <sheetName val="1.3.12"/>
      <sheetName val="1.3.13"/>
      <sheetName val="1.3.14"/>
      <sheetName val="1.3.15"/>
      <sheetName val="1.3.16"/>
      <sheetName val="1.3.17"/>
      <sheetName val="1.3.18"/>
      <sheetName val="1.3.19"/>
      <sheetName val="1.3.20"/>
      <sheetName val="1.3.21"/>
      <sheetName val="1.3.22"/>
      <sheetName val="1.3.23"/>
      <sheetName val="1.3.24"/>
      <sheetName val="1.3.25"/>
      <sheetName val="1.4.4"/>
      <sheetName val="1.4.5"/>
      <sheetName val="1.4.6"/>
      <sheetName val="1.4.7"/>
      <sheetName val="1.4.8"/>
      <sheetName val="1.4.9"/>
      <sheetName val="1.4.10"/>
      <sheetName val="1.4.11"/>
      <sheetName val="1.4.12"/>
      <sheetName val="1.4.13"/>
      <sheetName val="1.4.14"/>
      <sheetName val="1.4.15"/>
      <sheetName val="1.4.16"/>
      <sheetName val="1.4.17"/>
      <sheetName val="1.4.18"/>
      <sheetName val="1.4.19"/>
      <sheetName val="1.4.20"/>
      <sheetName val="1.4.21"/>
      <sheetName val="1.4.22"/>
      <sheetName val="1.4.23"/>
      <sheetName val="1.4.24"/>
      <sheetName val="1.4.25"/>
      <sheetName val="1.4.26"/>
      <sheetName val="1.4.27"/>
      <sheetName val="1.4.28"/>
      <sheetName val="1.4.29"/>
      <sheetName val="1.4.30"/>
      <sheetName val="1.4.31"/>
      <sheetName val="1.4.32"/>
      <sheetName val="1.4.33"/>
      <sheetName val="1.4.34"/>
      <sheetName val="1.4.35"/>
      <sheetName val="1.4.36"/>
      <sheetName val="1.4.37"/>
      <sheetName val="1.4.38"/>
      <sheetName val="1.4.39"/>
      <sheetName val="1.5.1"/>
      <sheetName val="1.5.2"/>
      <sheetName val="1.5.3"/>
      <sheetName val="1.5.4"/>
      <sheetName val="1.5.5"/>
      <sheetName val="1.5.6"/>
      <sheetName val="1.5.7"/>
      <sheetName val="1.5.8"/>
      <sheetName val="1.5.9"/>
      <sheetName val="1.5.10"/>
      <sheetName val="1.5.11"/>
      <sheetName val="1.5.12"/>
      <sheetName val="1.5.13"/>
      <sheetName val="1.5.14"/>
      <sheetName val="1.5.15"/>
      <sheetName val="1.5.16"/>
      <sheetName val="1.5.17"/>
      <sheetName val="1.5.18"/>
      <sheetName val="1.6.1"/>
      <sheetName val="1.6.2"/>
      <sheetName val="1.6.3"/>
      <sheetName val="1.6.4"/>
      <sheetName val="1.6.5"/>
      <sheetName val="1.6.6"/>
      <sheetName val="1.6.7"/>
      <sheetName val="1.6.8"/>
      <sheetName val="1.6.9"/>
      <sheetName val="1.6.10"/>
      <sheetName val="1.6.11"/>
      <sheetName val="1.6.12"/>
      <sheetName val="1.6.13"/>
      <sheetName val="1.6.14"/>
      <sheetName val="1.6.15"/>
      <sheetName val="1.6.16"/>
      <sheetName val="1.6.17"/>
      <sheetName val="1.6.18"/>
      <sheetName val="1.6.19"/>
      <sheetName val="1.6.20"/>
      <sheetName val="1.6.21"/>
      <sheetName val="1.6.22"/>
      <sheetName val="1.6.23"/>
      <sheetName val="1.6.24"/>
      <sheetName val="1.6.25"/>
      <sheetName val="1.6.28"/>
      <sheetName val="1.6.29"/>
      <sheetName val="1.6.30"/>
      <sheetName val="1.6.31"/>
      <sheetName val="1.6.32"/>
      <sheetName val="1.6.33"/>
      <sheetName val="1.6.34"/>
      <sheetName val="1.6.35"/>
      <sheetName val="1.6.36"/>
      <sheetName val="1.6.37"/>
      <sheetName val="1.6.38"/>
      <sheetName val="1.6.39"/>
      <sheetName val="1.6.40"/>
      <sheetName val="1.6.41"/>
      <sheetName val="1.6.42"/>
      <sheetName val="1.9.1"/>
      <sheetName val="1.9.2"/>
      <sheetName val="1.9.3"/>
      <sheetName val="1.9.4"/>
      <sheetName val="1.9.5"/>
      <sheetName val="1.9.6"/>
      <sheetName val="1.9.7"/>
      <sheetName val="1.9.8"/>
      <sheetName val="1.9.9"/>
      <sheetName val="1.9.10"/>
      <sheetName val="1.9.11"/>
      <sheetName val="1.9.12"/>
      <sheetName val="1.9.13"/>
      <sheetName val="1.9.14"/>
      <sheetName val="1.9.15"/>
      <sheetName val="1.9.16"/>
      <sheetName val="1.9.17"/>
      <sheetName val="1.9.18"/>
      <sheetName val="1.9.19"/>
      <sheetName val="1.9.20"/>
      <sheetName val="1.9.21"/>
      <sheetName val="1.9.22"/>
      <sheetName val="1.9.23"/>
      <sheetName val="1.10.1"/>
      <sheetName val="1.10.2"/>
      <sheetName val="1.10.3"/>
      <sheetName val="1.10.4"/>
      <sheetName val="1.10.5"/>
      <sheetName val="1.10.6"/>
      <sheetName val="1.10.7"/>
      <sheetName val="1.10.8"/>
      <sheetName val="1.10.9"/>
      <sheetName val="1.10.10"/>
      <sheetName val="1.10.11"/>
      <sheetName val="1.10.14"/>
      <sheetName val="1.10.15"/>
      <sheetName val="1.10.16"/>
      <sheetName val="1.10.17"/>
      <sheetName val="1.10.18"/>
      <sheetName val="1.10.19"/>
      <sheetName val="1.10.20"/>
      <sheetName val="1.10.21"/>
      <sheetName val="1.10.22"/>
      <sheetName val="1.11.1"/>
      <sheetName val="1.11.2"/>
      <sheetName val="1.11.3"/>
      <sheetName val="1.11.4"/>
      <sheetName val="1.11.5"/>
      <sheetName val="1.11.6"/>
      <sheetName val="1.11.7"/>
      <sheetName val="1.11.8"/>
      <sheetName val="1.11.9"/>
      <sheetName val="1.11.10"/>
      <sheetName val="1.11.11"/>
      <sheetName val="1.11.12"/>
      <sheetName val="1.11.13"/>
      <sheetName val="1.11.14"/>
      <sheetName val="1.11.15"/>
      <sheetName val="1.11.16"/>
      <sheetName val="1.11.17"/>
      <sheetName val="1.11.18"/>
      <sheetName val="1.11.19"/>
      <sheetName val="1.11.20"/>
      <sheetName val="1.11.21"/>
      <sheetName val="1.11.22"/>
      <sheetName val="1.11.23"/>
      <sheetName val="1.11.24"/>
      <sheetName val="1.11.25"/>
      <sheetName val="1.11.26"/>
      <sheetName val="1.11.27"/>
      <sheetName val="1.11.28"/>
      <sheetName val="1.11.29"/>
      <sheetName val="1.11.30"/>
      <sheetName val="1.11.31"/>
      <sheetName val="1.11.32"/>
      <sheetName val="1.11.33"/>
      <sheetName val="1.11.34"/>
      <sheetName val="1.11.35"/>
      <sheetName val="1.11.36"/>
      <sheetName val="1.11.37"/>
      <sheetName val="1.11.38"/>
      <sheetName val="1.11.39"/>
      <sheetName val="1.11.40"/>
      <sheetName val="1.11.41"/>
      <sheetName val="1.11.42"/>
      <sheetName val="1.11.43"/>
      <sheetName val="1.11.44"/>
      <sheetName val="1.11.45"/>
      <sheetName val="1.12 CUBIERTAS"/>
      <sheetName val="1.12.1"/>
      <sheetName val="1.12.2"/>
      <sheetName val="1.12.3"/>
      <sheetName val="1.12.4"/>
      <sheetName val="1.12.5"/>
      <sheetName val="1.12.6"/>
      <sheetName val="1.12.7"/>
      <sheetName val="1.12.8"/>
      <sheetName val="1.12.9"/>
      <sheetName val="1.12.10"/>
      <sheetName val="1.12.11"/>
      <sheetName val="1.12.12"/>
      <sheetName val="1.12.13"/>
      <sheetName val="1.12.14"/>
      <sheetName val="1.12.15"/>
      <sheetName val="1.12.16"/>
      <sheetName val="1.12.17"/>
      <sheetName val="1.12.18"/>
      <sheetName val="1.12.19"/>
      <sheetName val="1.12.20"/>
      <sheetName val="1.12.21"/>
      <sheetName val="1.12.22"/>
      <sheetName val="1.12.23"/>
      <sheetName val="1.12.24"/>
      <sheetName val="1.12.25"/>
      <sheetName val="1.12.26"/>
      <sheetName val="1.12.27"/>
      <sheetName val="1.12.28"/>
      <sheetName val="1.12.29"/>
      <sheetName val="1.12.30"/>
      <sheetName val="1.12.31"/>
      <sheetName val="1.12.32"/>
      <sheetName val="1.12.33"/>
      <sheetName val="1.12.34"/>
      <sheetName val="1.12.35"/>
      <sheetName val="1.12.36"/>
      <sheetName val="1.12.37"/>
      <sheetName val="1.12.38"/>
      <sheetName val="1.12.39"/>
      <sheetName val="1.12.40"/>
      <sheetName val="1.12.41"/>
      <sheetName val="1.12.42"/>
      <sheetName val="1.12.43"/>
      <sheetName val="1.12.44"/>
      <sheetName val="1.12.45"/>
      <sheetName val="1.12.46"/>
      <sheetName val="1.12.47"/>
      <sheetName val="1.12.48"/>
      <sheetName val="1.12.49"/>
      <sheetName val="1.12.50"/>
      <sheetName val="1.12.51"/>
      <sheetName val="1.12.52"/>
      <sheetName val="1.12.53"/>
      <sheetName val="1.12.58"/>
      <sheetName val="1.15 CARPINTERIA METALICA"/>
      <sheetName val="1.15.1"/>
      <sheetName val="1.15.2"/>
      <sheetName val="1.15.3"/>
      <sheetName val="1.15.4"/>
      <sheetName val="1.15.5"/>
      <sheetName val="1.15.6"/>
      <sheetName val="1.15.7"/>
      <sheetName val="1.15.8"/>
      <sheetName val="1.15.9"/>
      <sheetName val="1.15.10"/>
      <sheetName val="1.15.11"/>
      <sheetName val="1.15.12"/>
      <sheetName val="1.15.13"/>
      <sheetName val="1.15.14"/>
      <sheetName val="1.15.15"/>
      <sheetName val="1.15.16"/>
      <sheetName val="1.16 APARATOS SANITARIOS"/>
      <sheetName val="1.16.1"/>
      <sheetName val="1.16.2"/>
      <sheetName val="1.16.3"/>
      <sheetName val="1.16.4"/>
      <sheetName val="1.16.5"/>
      <sheetName val="1.16.6"/>
      <sheetName val="1.16.7"/>
      <sheetName val="1.16.8"/>
      <sheetName val="1.16.9"/>
      <sheetName val="1.16.10"/>
      <sheetName val="1.16.11"/>
      <sheetName val="1.16.12"/>
      <sheetName val="1.16.13"/>
      <sheetName val="1.16.14"/>
      <sheetName val="1.16.15"/>
      <sheetName val="1.16.16"/>
      <sheetName val="1.17 VIDRIOS Y CERRADURAS"/>
      <sheetName val="1.17.1"/>
      <sheetName val="1.17.2"/>
      <sheetName val="1.17.3"/>
      <sheetName val="1.17.4"/>
      <sheetName val="1.17.5"/>
      <sheetName val="1.17.6"/>
      <sheetName val="1.18 OBRAS EXTERIORES"/>
      <sheetName val="1.18.1"/>
      <sheetName val="1.18.2"/>
      <sheetName val="1.18.3"/>
      <sheetName val="1.18.4"/>
      <sheetName val="1.18.5"/>
      <sheetName val="1.18.6"/>
      <sheetName val="1.18.7"/>
      <sheetName val="1.18.8"/>
      <sheetName val="1.18.9"/>
      <sheetName val="1.18.10"/>
      <sheetName val="1.20 OTROS"/>
      <sheetName val="1.20.1"/>
      <sheetName val="1.20.2"/>
      <sheetName val="1.20.3"/>
      <sheetName val="1.20.4"/>
      <sheetName val="1.20.5"/>
      <sheetName val="1.20.6"/>
      <sheetName val="1.20.7"/>
      <sheetName val="1.20.8"/>
      <sheetName val="1.20.9"/>
      <sheetName val="1.20.10"/>
      <sheetName val="1.20.11"/>
      <sheetName val="2.1 TUBERIA PVC - ACUEDUCTO"/>
      <sheetName val="2.1.1"/>
      <sheetName val="2.1.2"/>
      <sheetName val="2.1.3"/>
      <sheetName val="2.1.4"/>
      <sheetName val="2.1.5"/>
      <sheetName val="2.1.6"/>
      <sheetName val="2.1.7"/>
      <sheetName val="2.1.8"/>
      <sheetName val="2.1.9"/>
      <sheetName val="2.1.10"/>
      <sheetName val="2.1.11"/>
      <sheetName val="2.1.12"/>
      <sheetName val="2.1.13"/>
      <sheetName val="2.1.14"/>
      <sheetName val="2.1.15"/>
      <sheetName val="2.1.16"/>
      <sheetName val="2.1.17"/>
      <sheetName val="2.1.18"/>
      <sheetName val="2.1.19"/>
      <sheetName val="2.1.20"/>
      <sheetName val="2.1.21"/>
      <sheetName val="2.1.22"/>
      <sheetName val="2.1.23"/>
      <sheetName val="2.1.24"/>
      <sheetName val="2.1.25"/>
      <sheetName val="2.1.26"/>
      <sheetName val="2.1.27"/>
      <sheetName val="2.1.28"/>
      <sheetName val="2.1.29"/>
      <sheetName val="2.1.29A "/>
      <sheetName val="2.1.29B"/>
      <sheetName val="2.1.30"/>
      <sheetName val="2.1.31"/>
      <sheetName val="2.1.32"/>
      <sheetName val="2.1.33"/>
      <sheetName val="2.1.33A"/>
      <sheetName val="2.1.33B"/>
      <sheetName val="2.1.34"/>
      <sheetName val="2.1.35"/>
      <sheetName val="2.1.36"/>
      <sheetName val="2.1.37"/>
      <sheetName val="2.1.38"/>
      <sheetName val="2.1.38A"/>
      <sheetName val="2.1.38B"/>
      <sheetName val="2.1.39"/>
      <sheetName val="2.1.40"/>
      <sheetName val="2.1.41"/>
      <sheetName val="2.1.42"/>
      <sheetName val="2.1.43"/>
      <sheetName val="2.1.44"/>
      <sheetName val="2.1.45"/>
      <sheetName val="2.1.46"/>
      <sheetName val="2.1.47"/>
      <sheetName val="2.1.48"/>
      <sheetName val="2.1.49"/>
      <sheetName val="2.1.50"/>
      <sheetName val="2.1.51"/>
      <sheetName val="2.1.52"/>
      <sheetName val="2.2 TUBERIA POLIETILENO PE 100 "/>
      <sheetName val="2.2.1"/>
      <sheetName val="2.2.2"/>
      <sheetName val="2.2.3"/>
      <sheetName val="2.2.4"/>
      <sheetName val="2.2.5"/>
      <sheetName val="2.2.6"/>
      <sheetName val="2.2.7"/>
      <sheetName val="2.2.8"/>
      <sheetName val="2.2.9"/>
      <sheetName val="2.2.10"/>
      <sheetName val="2.3 TUBERIA HG - ACUEDUCTO"/>
      <sheetName val="2.3.1"/>
      <sheetName val="2.3.2"/>
      <sheetName val="2.3.3"/>
      <sheetName val="2.3.4"/>
      <sheetName val="2.3.5"/>
      <sheetName val="2.3.6"/>
      <sheetName val="2.4 ACCESORIOS DE ACUEDUCTOS"/>
      <sheetName val="2.4.1"/>
      <sheetName val="2.4.2"/>
      <sheetName val="2.4.3"/>
      <sheetName val="2.4.4"/>
      <sheetName val="2.4.5"/>
      <sheetName val="2.4.6"/>
      <sheetName val="2.4.7"/>
      <sheetName val="2.4.8"/>
      <sheetName val="2.4.9"/>
      <sheetName val="2.4.10"/>
      <sheetName val="2.4.11"/>
      <sheetName val="2.4.12"/>
      <sheetName val="2.4.13"/>
      <sheetName val="2.4.16"/>
      <sheetName val="2.4.17"/>
      <sheetName val="2.4.18"/>
      <sheetName val="2.4.19"/>
      <sheetName val="2.4.20"/>
      <sheetName val="2.4.21"/>
      <sheetName val="2.4.22"/>
      <sheetName val="2.4.23"/>
      <sheetName val="2.4.24"/>
      <sheetName val="2.4.25"/>
      <sheetName val="2.4.26"/>
      <sheetName val="2.4.27"/>
      <sheetName val="2.4.28"/>
      <sheetName val="2.4.29"/>
      <sheetName val="2.4.30"/>
      <sheetName val="2.4.31"/>
      <sheetName val="2.4.32"/>
      <sheetName val="2.4.33"/>
      <sheetName val="2.4.34"/>
      <sheetName val="2.4.35"/>
      <sheetName val="2.4.36"/>
      <sheetName val="2.4.37"/>
      <sheetName val="2.4.38"/>
      <sheetName val="2.4.39"/>
      <sheetName val="2.4.40"/>
      <sheetName val="2.4.41"/>
      <sheetName val="2.4.42"/>
      <sheetName val="2.4.43"/>
      <sheetName val="2.4.44"/>
      <sheetName val="2.4.45"/>
      <sheetName val="2.4.46"/>
      <sheetName val="2.4.47"/>
      <sheetName val="2.4.48"/>
      <sheetName val="2.4.49"/>
      <sheetName val="2.4.50"/>
      <sheetName val="2.4.51"/>
      <sheetName val="2.4.52"/>
      <sheetName val="2.4.53"/>
      <sheetName val="2.4.54"/>
      <sheetName val="2.4.55"/>
      <sheetName val="2.4.56"/>
      <sheetName val="2.4.57"/>
      <sheetName val="2.4.58"/>
      <sheetName val="2.4.59"/>
      <sheetName val="2.4.60"/>
      <sheetName val="2.4.61"/>
      <sheetName val="2.4.62"/>
      <sheetName val="2.4.63"/>
      <sheetName val="2.4.64"/>
      <sheetName val="2.4.65"/>
      <sheetName val="2.4.66"/>
      <sheetName val="2.4.67"/>
      <sheetName val="2.4.68"/>
      <sheetName val="2.4.69"/>
      <sheetName val="2.4.70"/>
      <sheetName val="2.4.71"/>
      <sheetName val="2.4.72"/>
      <sheetName val="2.4.73"/>
      <sheetName val="2.4.74"/>
      <sheetName val="2.4.75"/>
      <sheetName val="2.4.76"/>
      <sheetName val="2.4.77"/>
      <sheetName val="2.4.78"/>
      <sheetName val="2.4.79"/>
      <sheetName val="2.4.80"/>
      <sheetName val="2.4.81"/>
      <sheetName val="2.4.82"/>
      <sheetName val="2.4.83"/>
      <sheetName val="2.4.84"/>
      <sheetName val="2.4.85"/>
      <sheetName val="2.4.86"/>
      <sheetName val="2.4.87"/>
      <sheetName val="2.4.88"/>
      <sheetName val="2.4.89"/>
      <sheetName val="2.4.90"/>
      <sheetName val="2.4.91"/>
      <sheetName val="2.4.92"/>
      <sheetName val="2.4.93"/>
      <sheetName val="2.4.94"/>
      <sheetName val="2.4.95"/>
      <sheetName val="2.4.96"/>
      <sheetName val="2.4.97"/>
      <sheetName val="2.4.98"/>
      <sheetName val="2.4.99"/>
      <sheetName val="2.4.100"/>
      <sheetName val="2.4.118"/>
      <sheetName val="2.4.119"/>
      <sheetName val="2.2.49"/>
      <sheetName val="2.4.120"/>
      <sheetName val="2.4.121"/>
      <sheetName val="2.4.122"/>
      <sheetName val="2.4.123"/>
      <sheetName val="2.4.124"/>
      <sheetName val="2.4.125"/>
      <sheetName val="2.4.126"/>
      <sheetName val="2.4.127"/>
      <sheetName val="2.4.128"/>
      <sheetName val="2.4.129"/>
      <sheetName val="2.4.130"/>
      <sheetName val="2.4.131"/>
      <sheetName val="2.4.132"/>
      <sheetName val="2.4.133"/>
      <sheetName val="2.4.134"/>
      <sheetName val="2.4.135"/>
      <sheetName val="2.4.136"/>
      <sheetName val="2.4.137"/>
      <sheetName val="2.4.138"/>
      <sheetName val="2.4.139"/>
      <sheetName val="2.4.140"/>
      <sheetName val="2.4.141"/>
      <sheetName val="2.4.142"/>
      <sheetName val="2.4.143"/>
      <sheetName val="2.4.144"/>
      <sheetName val="2.4.145"/>
      <sheetName val="2.4.146"/>
      <sheetName val="2.4.147"/>
      <sheetName val="2.4.148"/>
      <sheetName val="2.4.149"/>
      <sheetName val="2.4.150"/>
      <sheetName val="2.4.151"/>
      <sheetName val="2.4.152"/>
      <sheetName val="2.4.153"/>
      <sheetName val="2.4.154"/>
      <sheetName val="2.4.155"/>
      <sheetName val="2.4.156"/>
      <sheetName val="2.4.157"/>
      <sheetName val="2.4.158"/>
      <sheetName val="2.4.159"/>
      <sheetName val="2.4.160"/>
      <sheetName val="2.4.161"/>
      <sheetName val="2.4.162"/>
      <sheetName val="2.4.163"/>
      <sheetName val="2.4.164"/>
      <sheetName val="2.4.165"/>
      <sheetName val="2.4.166"/>
      <sheetName val="2.4.167"/>
      <sheetName val="2.4.168"/>
      <sheetName val="2.4.169"/>
      <sheetName val="2.4.169A"/>
      <sheetName val="2.4.170"/>
      <sheetName val="2.4.171"/>
      <sheetName val="2.4.172"/>
      <sheetName val="2.4.172A"/>
      <sheetName val="2.4.173"/>
      <sheetName val="2.4.174"/>
      <sheetName val="2.4.175"/>
      <sheetName val="2.4.177"/>
      <sheetName val="2.4.178"/>
      <sheetName val="2.4.181"/>
      <sheetName val="2.4.182"/>
      <sheetName val="2.4.183"/>
      <sheetName val="2.4.184"/>
      <sheetName val="2.4.185"/>
      <sheetName val="2.4.186"/>
      <sheetName val="2.4.187"/>
      <sheetName val="2.4.188"/>
      <sheetName val="2.4.176"/>
      <sheetName val="2.4.179"/>
      <sheetName val="2.4.180"/>
      <sheetName val="2.4.189"/>
      <sheetName val="2.4.190"/>
      <sheetName val="2.4.191"/>
      <sheetName val="2.4.192"/>
      <sheetName val="2.4.193"/>
      <sheetName val="2.4.194"/>
      <sheetName val="2.4.195"/>
      <sheetName val="2.4.196"/>
      <sheetName val="2.4.197"/>
      <sheetName val="2.4.198"/>
      <sheetName val="2.4.199"/>
      <sheetName val="2.4.200"/>
      <sheetName val="2.4.201"/>
      <sheetName val="2.4.202"/>
      <sheetName val="2.4.203"/>
      <sheetName val="2.4.204"/>
      <sheetName val="2.4.205"/>
      <sheetName val="2.4.206"/>
      <sheetName val="2.4.207"/>
      <sheetName val="2.4.208"/>
      <sheetName val="2.4.209"/>
      <sheetName val="2.4.210"/>
      <sheetName val="2.4.211"/>
      <sheetName val="2.4.212"/>
      <sheetName val="2.4.213"/>
      <sheetName val="2.4.214"/>
      <sheetName val="2.4.215"/>
      <sheetName val="2.4.216"/>
      <sheetName val="2.4.217"/>
      <sheetName val="2.4.218"/>
      <sheetName val="2.4.219"/>
      <sheetName val="2.4.220"/>
      <sheetName val="2.4.221"/>
      <sheetName val="2.4.222"/>
      <sheetName val="2.4.223"/>
      <sheetName val="2.4.224"/>
      <sheetName val="2.4.225"/>
      <sheetName val="2.4.226"/>
      <sheetName val="2.4.227"/>
      <sheetName val="2.4.228"/>
      <sheetName val="2.4.229"/>
      <sheetName val="2.4.230"/>
      <sheetName val="2.4.231"/>
      <sheetName val="2.4.232"/>
      <sheetName val="2.4.233"/>
      <sheetName val="2.4.234"/>
      <sheetName val="2.4.235"/>
      <sheetName val="2.4.236"/>
      <sheetName val="2.4.237"/>
      <sheetName val="2.4.238"/>
      <sheetName val="2.4.239"/>
      <sheetName val="2.4.240"/>
      <sheetName val="2.4.241"/>
      <sheetName val="2.4.242"/>
      <sheetName val="2.4.243"/>
      <sheetName val="2.4.244"/>
      <sheetName val="2.4.245"/>
      <sheetName val="2.4.246"/>
      <sheetName val="2.4.247"/>
      <sheetName val="2.4.248"/>
      <sheetName val="2.4.249"/>
      <sheetName val="2.4.250"/>
      <sheetName val="2.4.251"/>
      <sheetName val="2.4.252"/>
      <sheetName val="2.4.253"/>
      <sheetName val="2.4.254"/>
      <sheetName val="2.4.255"/>
      <sheetName val="2.4.256"/>
      <sheetName val="2.4.257"/>
      <sheetName val="2.4.258"/>
      <sheetName val="2.4.258A"/>
      <sheetName val="2.4.259"/>
      <sheetName val="2.4.260"/>
      <sheetName val="2.4.261"/>
      <sheetName val="2.4.262"/>
      <sheetName val="2.5.1"/>
      <sheetName val="2.5.2"/>
      <sheetName val="2.5.3"/>
      <sheetName val="2.5.4"/>
      <sheetName val="2.5.5"/>
      <sheetName val="2.5.6"/>
      <sheetName val="2.5.7"/>
      <sheetName val="2.5.8"/>
      <sheetName val="2.5.9"/>
      <sheetName val="2.5.10"/>
      <sheetName val="2.5.11"/>
      <sheetName val="2.5.12"/>
      <sheetName val="2.5.13"/>
      <sheetName val="2.5.14"/>
      <sheetName val="2.5.15"/>
      <sheetName val="2.5.16"/>
      <sheetName val="2.5.17"/>
      <sheetName val="2.5.18"/>
      <sheetName val="2.5.19"/>
      <sheetName val="2.5.20"/>
      <sheetName val="2.5.21"/>
      <sheetName val="2.5.22"/>
      <sheetName val="2.5.23"/>
      <sheetName val="2.5.24"/>
      <sheetName val="2.5.25"/>
      <sheetName val="2.5.26"/>
      <sheetName val="2.5.27"/>
      <sheetName val="2.5.28"/>
      <sheetName val="2.5.29"/>
      <sheetName val="2.5.30"/>
      <sheetName val="2.5.31"/>
      <sheetName val="2.5.32"/>
      <sheetName val="2.5.33"/>
      <sheetName val="2.5.34"/>
      <sheetName val="2.5.35"/>
      <sheetName val="2.5.36"/>
      <sheetName val="2.5.37"/>
      <sheetName val="2.5.38"/>
      <sheetName val="2.5.39"/>
      <sheetName val="2.5.40"/>
      <sheetName val="2.5.41"/>
      <sheetName val="2.5.42"/>
      <sheetName val="2.5.43"/>
      <sheetName val="2.5.44"/>
      <sheetName val="2.5.45"/>
      <sheetName val="2.5.46"/>
      <sheetName val="2.5.47"/>
      <sheetName val="2.5.48"/>
      <sheetName val="2.6.1"/>
      <sheetName val="2.6.2"/>
      <sheetName val="2.6.3"/>
      <sheetName val="2.6.4"/>
      <sheetName val="2.6.5"/>
      <sheetName val="2.6.6"/>
      <sheetName val="2.6.7"/>
      <sheetName val="2.6.8"/>
      <sheetName val="2.6.9"/>
      <sheetName val="2.6.10"/>
      <sheetName val="2.6.11"/>
      <sheetName val="2.6.12"/>
      <sheetName val="2.6.13"/>
      <sheetName val="2.6.14"/>
      <sheetName val="2.6.15"/>
      <sheetName val="2.6.16"/>
      <sheetName val="2.6.17"/>
      <sheetName val="2.6.18"/>
      <sheetName val="2.6.19"/>
      <sheetName val="2.6.20"/>
      <sheetName val="2.6.21"/>
      <sheetName val="2.6.22"/>
      <sheetName val="2.6.23"/>
      <sheetName val="2.6.24"/>
      <sheetName val="2.6.25"/>
      <sheetName val="2.6.26"/>
      <sheetName val="2.6.27"/>
      <sheetName val="2.6.28"/>
      <sheetName val="2.6.29"/>
      <sheetName val="2.6.30"/>
      <sheetName val="2.6.31"/>
      <sheetName val="2.6.32"/>
      <sheetName val="2.6.33"/>
      <sheetName val="2.6.34"/>
      <sheetName val="2.6.35"/>
      <sheetName val="2.6.36"/>
      <sheetName val="2.6.37"/>
      <sheetName val="2.6.38"/>
      <sheetName val="2.6.39"/>
      <sheetName val="2.6.40"/>
      <sheetName val="2.6.41"/>
      <sheetName val="2.6.42"/>
      <sheetName val="2.6.43"/>
      <sheetName val="2.6.44"/>
      <sheetName val="2.6.45"/>
      <sheetName val="2.6.46"/>
      <sheetName val="2.6.47"/>
      <sheetName val="2.6.48"/>
      <sheetName val="2.6.49"/>
      <sheetName val="2.6.50"/>
      <sheetName val="2.6.51"/>
      <sheetName val="2.6.52"/>
      <sheetName val="2.6.53"/>
      <sheetName val="2.6.54"/>
      <sheetName val="2.7.1"/>
      <sheetName val="2.7.2"/>
      <sheetName val="2.7.3"/>
      <sheetName val="2.7.4"/>
      <sheetName val="2.7.5"/>
      <sheetName val="2.7.6"/>
      <sheetName val="2.7.7"/>
      <sheetName val="2.7.8"/>
      <sheetName val="2.7.9"/>
      <sheetName val="2.7.10"/>
      <sheetName val="2.7.11"/>
      <sheetName val="2.8.1"/>
      <sheetName val="2.8.2"/>
      <sheetName val="2.8.3"/>
      <sheetName val="2.9.1"/>
      <sheetName val="2.9.2"/>
      <sheetName val="2.9.3"/>
      <sheetName val="2.10.1"/>
      <sheetName val="2.10.2"/>
      <sheetName val="2.10.3"/>
      <sheetName val="2.10.4"/>
      <sheetName val="2.11.1"/>
      <sheetName val="2.11.2"/>
      <sheetName val="2.11.3"/>
      <sheetName val="2.11.4"/>
      <sheetName val="2.12.1"/>
      <sheetName val="3.1.8"/>
      <sheetName val="3.1.13"/>
      <sheetName val="3.3.1"/>
      <sheetName val="3.3.7"/>
      <sheetName val="3.3.25"/>
      <sheetName val="3.15.43"/>
      <sheetName val="6.3.2"/>
      <sheetName val="6.2.1"/>
      <sheetName val="PRUEBA"/>
      <sheetName val="6.4.2.2"/>
      <sheetName val="6.4.2.3"/>
      <sheetName val="6.4.2.4"/>
      <sheetName val="6.4.2.5"/>
      <sheetName val="6.4.2.6"/>
      <sheetName val="6.4.2.7"/>
      <sheetName val="6.4.2.8"/>
      <sheetName val="6.4.2.9"/>
      <sheetName val="6.4.2.10"/>
      <sheetName val="6.4.2.11"/>
      <sheetName val="6.4.2.12"/>
      <sheetName val="6.4.2.13"/>
      <sheetName val="6.4.2.14"/>
      <sheetName val="6.4.2.15"/>
      <sheetName val="6.4.2.15A"/>
      <sheetName val="6.4.2.16"/>
      <sheetName val="6.4.2.17"/>
      <sheetName val="6.4.2.18"/>
      <sheetName val="6.4.2.19"/>
      <sheetName val="6.4.2.20"/>
      <sheetName val="6.4.2.21"/>
      <sheetName val="6.4.2.22"/>
      <sheetName val="6.4.2.23"/>
      <sheetName val="6.4.2.24"/>
      <sheetName val="6.4.2.25"/>
      <sheetName val="6.4.2.26"/>
      <sheetName val="6.4.2.28"/>
      <sheetName val="6.4.2.29"/>
      <sheetName val="6.4.2.30"/>
      <sheetName val="6.4.2.31"/>
      <sheetName val="6.4.2.32"/>
      <sheetName val="6.4.2.33"/>
      <sheetName val="6.4.2.34"/>
      <sheetName val="6.4.2.35"/>
      <sheetName val="6.4.2.36"/>
      <sheetName val="6.4.2.37"/>
      <sheetName val="6.4.2.38"/>
      <sheetName val="6.4.2.39"/>
      <sheetName val="6.4.2.39A"/>
      <sheetName val="6.4.2.40"/>
      <sheetName val="6.4.2.41"/>
      <sheetName val="6.4.2.43"/>
      <sheetName val="6.4.2.43A"/>
      <sheetName val="6.4.2.44"/>
      <sheetName val="6.4.2.45"/>
      <sheetName val="6.4.2.46"/>
      <sheetName val="3.3.17"/>
      <sheetName val="3.3.18"/>
      <sheetName val="6.4.2.52"/>
      <sheetName val="6.4.2.53"/>
      <sheetName val="6.4.2.54"/>
      <sheetName val="6.4.2.55"/>
      <sheetName val="6.4.2.56"/>
      <sheetName val="6.4.2.57"/>
      <sheetName val="6.4.2.58"/>
      <sheetName val="6.4.2.59"/>
      <sheetName val="6.4.2.60"/>
      <sheetName val="6.4.2.61"/>
      <sheetName val="6.4.2.62"/>
      <sheetName val="6.4.2.63"/>
      <sheetName val="6.4.2.64"/>
      <sheetName val="6.4.2.65"/>
      <sheetName val="6.4.2.66"/>
      <sheetName val="6.4.2.67"/>
      <sheetName val="6.4.2.69"/>
      <sheetName val="6.4.2.70"/>
      <sheetName val="6.4.2.71"/>
      <sheetName val="6.4.2.72"/>
      <sheetName val="6.4.2.73"/>
      <sheetName val="6.4.2.74"/>
      <sheetName val="6.4.2.75"/>
      <sheetName val="6.4.2.76"/>
      <sheetName val="1.7.46"/>
      <sheetName val="6.4.2.78"/>
      <sheetName val="2.1.32A"/>
      <sheetName val="2.1.32B"/>
      <sheetName val="2.1.28A"/>
      <sheetName val="6.4.2.79"/>
      <sheetName val="6.4.2.80"/>
      <sheetName val="6.4.2.81"/>
      <sheetName val="3.3.13"/>
      <sheetName val="6.4.2.82"/>
      <sheetName val="6.4.2.83"/>
      <sheetName val="6.4.2.84"/>
      <sheetName val="6.4.2.85"/>
      <sheetName val="6.4.2.86"/>
      <sheetName val="6.4.2.87"/>
      <sheetName val="6.4.2.88"/>
      <sheetName val="6.4.2.89"/>
      <sheetName val="3.3.5"/>
      <sheetName val="6.4.2.90"/>
      <sheetName val="6.4.2.91"/>
      <sheetName val="6.4.2.92"/>
      <sheetName val="6.4.2.93"/>
      <sheetName val="6.4.2.94"/>
      <sheetName val="3.3.3"/>
      <sheetName val="6.4.2.95"/>
      <sheetName val="6.4.2.95A"/>
      <sheetName val="6.4.2.96"/>
      <sheetName val="3.1.1"/>
      <sheetName val="6.4.2.97"/>
      <sheetName val="6.4.2.98"/>
      <sheetName val="6.4.2.99"/>
      <sheetName val="6.4.2.100"/>
      <sheetName val="2.4.14"/>
      <sheetName val="6.4.2.101"/>
      <sheetName val="3.5.2"/>
      <sheetName val="6.4.2.102"/>
      <sheetName val="6.4.2.105"/>
      <sheetName val="6.4.2.106"/>
      <sheetName val="3.9.21"/>
      <sheetName val="6.4.2.108"/>
      <sheetName val="3.15.42"/>
      <sheetName val="3.3.26"/>
      <sheetName val="3.15.87"/>
      <sheetName val="3.3.2"/>
      <sheetName val="1.12.54"/>
      <sheetName val="6.4.2.114"/>
      <sheetName val="6.4.2.115"/>
      <sheetName val="6.4.2.116"/>
      <sheetName val="6.4.2.117"/>
      <sheetName val="6.4.2.118"/>
      <sheetName val="6.4.2.119"/>
      <sheetName val="6.4.2.120"/>
      <sheetName val="6.4.2.121"/>
      <sheetName val="6.4.2.122"/>
      <sheetName val="6.4.2.123"/>
      <sheetName val="6.4.2.124"/>
      <sheetName val="6.4.2.125"/>
      <sheetName val="6.4.2.126"/>
      <sheetName val="6.4.2.127"/>
      <sheetName val="6.4.2.128"/>
      <sheetName val="6.4.2.129"/>
      <sheetName val="6.4.2.130"/>
      <sheetName val="6.4.2.131"/>
      <sheetName val="6.4.2.132"/>
      <sheetName val="6.4.2.133"/>
      <sheetName val="6.4.2.134"/>
      <sheetName val="6.4.2.135"/>
      <sheetName val="6.4.2.136"/>
      <sheetName val="6.4.2.137"/>
      <sheetName val="6.4.2.138"/>
      <sheetName val="6.4.2.139"/>
      <sheetName val="6.4.2.140"/>
      <sheetName val="6.4.2.141"/>
      <sheetName val="6.4.2.142"/>
      <sheetName val="6.4.2.143"/>
      <sheetName val="6.4.2.144"/>
      <sheetName val="6.4.2.145"/>
      <sheetName val="6.4.2.146"/>
      <sheetName val="6.4.2.147"/>
      <sheetName val="6.4.2.148"/>
      <sheetName val="6.4.2.149"/>
      <sheetName val="6.4.2.150"/>
      <sheetName val="6.4.2.151"/>
      <sheetName val="3.15.15A"/>
      <sheetName val="6.2.4"/>
      <sheetName val="6.2.2"/>
      <sheetName val="13.1.1"/>
      <sheetName val="6.4.2.152"/>
      <sheetName val="6.4.2.153"/>
      <sheetName val="6.4.2.154"/>
      <sheetName val="6.4.2.155"/>
      <sheetName val="6.4.2.156"/>
      <sheetName val="6.4.2.157"/>
      <sheetName val="6.4.2.158"/>
      <sheetName val="6.4.2.159"/>
      <sheetName val="6.4.2.160"/>
      <sheetName val="6.4.2.161"/>
      <sheetName val="6.4.2.162"/>
      <sheetName val="6.4.2.163"/>
      <sheetName val="6.4.2.164"/>
      <sheetName val="6.4.2.165"/>
      <sheetName val="6.4.2.166"/>
      <sheetName val="6.4.2.167"/>
      <sheetName val="6.4.2.168"/>
      <sheetName val="6.4.2.169"/>
      <sheetName val="6.4.2.170"/>
      <sheetName val="6.4.2.171"/>
      <sheetName val="6.4.2.172"/>
      <sheetName val="6.4.2.173"/>
      <sheetName val="6.4.2.174"/>
      <sheetName val="6.4.2.175"/>
      <sheetName val="6.4.2.176"/>
      <sheetName val="6.4.2.177"/>
      <sheetName val="6.4.2.178"/>
      <sheetName val="6.4.2.179"/>
      <sheetName val="6.4.2.180"/>
      <sheetName val="6.4.2.181"/>
      <sheetName val="6.4.2.182"/>
      <sheetName val="6.4.2.183"/>
      <sheetName val="6.4.2.184"/>
      <sheetName val="6.4.2.185"/>
      <sheetName val="6.4.2.186"/>
      <sheetName val="6.4.2.187"/>
      <sheetName val="6.4.2.188"/>
      <sheetName val="6.4.2.189"/>
      <sheetName val="6.4.2.190"/>
      <sheetName val="6.4.2.191"/>
      <sheetName val="6.4.2.192"/>
      <sheetName val="6.4.2.193"/>
      <sheetName val="6.4.2.194"/>
      <sheetName val="6.4.2.195"/>
      <sheetName val="6.4.2.196"/>
      <sheetName val="6.4.2.197"/>
      <sheetName val="6.4.2.198"/>
      <sheetName val="6.4.2.199"/>
      <sheetName val="6.4.2.200"/>
      <sheetName val="6.4.2.201"/>
      <sheetName val="6.4.2.202"/>
      <sheetName val="6.4.2.203"/>
      <sheetName val="6.4.2.204"/>
      <sheetName val="6.4.2.205"/>
      <sheetName val="6.4.2.206"/>
      <sheetName val="6.4.2.207"/>
      <sheetName val="6.4.2.208"/>
      <sheetName val="6.4.2.209"/>
      <sheetName val="6.4.2.210"/>
      <sheetName val="6.4.2.211"/>
      <sheetName val="6.4.2.212"/>
      <sheetName val="6.4.2.213"/>
      <sheetName val="6.4.2.214"/>
      <sheetName val="6.4.2.215"/>
      <sheetName val="6.4.2.216"/>
      <sheetName val="6.4.2.217"/>
      <sheetName val="6.4.2.218"/>
      <sheetName val="6.4.2.219"/>
      <sheetName val="6.4.2.220"/>
      <sheetName val="6.4.2.221"/>
      <sheetName val="3.17.3"/>
      <sheetName val="3.17.10A"/>
      <sheetName val="3.17.10B"/>
      <sheetName val="3.11.2"/>
      <sheetName val="3.5.1"/>
      <sheetName val="3.3.4"/>
      <sheetName val="Hoja1"/>
    </sheetNames>
    <sheetDataSet>
      <sheetData sheetId="0"/>
      <sheetData sheetId="1">
        <row r="3">
          <cell r="J3" t="str">
            <v>Pasamuro</v>
          </cell>
        </row>
      </sheetData>
      <sheetData sheetId="2">
        <row r="4">
          <cell r="A4" t="str">
            <v>1.1.7</v>
          </cell>
          <cell r="B4" t="str">
            <v>LOCALIZACION Y REPLANTEO OBRA ARQUITECTONICA (ESTRUCTURAS)</v>
          </cell>
          <cell r="C4" t="str">
            <v>M²</v>
          </cell>
          <cell r="D4">
            <v>3248.5</v>
          </cell>
        </row>
        <row r="5">
          <cell r="A5" t="str">
            <v>1.1.27</v>
          </cell>
          <cell r="B5" t="str">
            <v>Desmonte de Adoquin prefabricado</v>
          </cell>
          <cell r="C5" t="str">
            <v>M²</v>
          </cell>
          <cell r="D5">
            <v>2432.23</v>
          </cell>
        </row>
        <row r="6">
          <cell r="A6" t="str">
            <v>1.1.86</v>
          </cell>
          <cell r="B6" t="str">
            <v>RETIRO MATERIAL SOBRANTE INCLUYE CARGUE</v>
          </cell>
          <cell r="C6" t="str">
            <v>M³</v>
          </cell>
          <cell r="D6">
            <v>13408.78</v>
          </cell>
        </row>
        <row r="7">
          <cell r="A7" t="str">
            <v>2.1.33</v>
          </cell>
          <cell r="B7" t="str">
            <v>Suministro e instalacion de tuberia PVC  RDE 21   1.1/2"</v>
          </cell>
          <cell r="C7" t="str">
            <v>ML</v>
          </cell>
          <cell r="D7">
            <v>9662.92</v>
          </cell>
        </row>
        <row r="8">
          <cell r="A8" t="str">
            <v xml:space="preserve">2.1.33A  </v>
          </cell>
          <cell r="B8" t="str">
            <v>SUMINISTRO TUBERÍA  PVC. D = 1½"  RDE 21  E.L.</v>
          </cell>
          <cell r="C8" t="str">
            <v>ML</v>
          </cell>
          <cell r="D8">
            <v>7427</v>
          </cell>
        </row>
        <row r="9">
          <cell r="A9" t="str">
            <v xml:space="preserve">2.1.33B  </v>
          </cell>
          <cell r="B9" t="str">
            <v>INSTALACIÓN TUBERÍA  PVC. D = 1½"  RDE 21  E.L.</v>
          </cell>
          <cell r="C9" t="str">
            <v>ML</v>
          </cell>
          <cell r="D9">
            <v>2321.92</v>
          </cell>
        </row>
        <row r="10">
          <cell r="A10" t="str">
            <v>2.1.35</v>
          </cell>
          <cell r="B10" t="str">
            <v>Suministro e instalación de Tuberia PVC D=2" RDE 21 E.L.</v>
          </cell>
          <cell r="C10" t="str">
            <v>ML</v>
          </cell>
          <cell r="D10">
            <v>13860.26</v>
          </cell>
        </row>
        <row r="11">
          <cell r="A11" t="str">
            <v>2.1.38</v>
          </cell>
          <cell r="B11" t="str">
            <v>Suministro e instalación Tubería PVC. D = 4"  RDE 21 Union Mecanica</v>
          </cell>
          <cell r="C11" t="str">
            <v>ML</v>
          </cell>
          <cell r="D11">
            <v>30239.7</v>
          </cell>
        </row>
        <row r="12">
          <cell r="A12" t="str">
            <v>2.1.38A</v>
          </cell>
          <cell r="B12" t="str">
            <v>Suministro Tubería PVC. D = 4"  RDE 21 Union Mecanica</v>
          </cell>
          <cell r="C12" t="str">
            <v>ML</v>
          </cell>
          <cell r="D12">
            <v>0</v>
          </cell>
        </row>
        <row r="13">
          <cell r="A13" t="str">
            <v>2.1.38B</v>
          </cell>
          <cell r="B13" t="str">
            <v>Instalación Tubería PVC. D = 4"  RDE 21 Union Mecanica</v>
          </cell>
          <cell r="C13" t="str">
            <v>ML</v>
          </cell>
          <cell r="D13">
            <v>0</v>
          </cell>
        </row>
        <row r="14">
          <cell r="A14" t="str">
            <v>2.1.40</v>
          </cell>
          <cell r="B14" t="str">
            <v>Suministro e instalación de Tuberia Union Mecánica  PVC 8" RDE 21</v>
          </cell>
          <cell r="C14" t="str">
            <v>ML</v>
          </cell>
          <cell r="D14">
            <v>97761.7</v>
          </cell>
        </row>
        <row r="15">
          <cell r="A15" t="str">
            <v>2.1.40</v>
          </cell>
          <cell r="B15" t="str">
            <v>Suministro e instalación de Tuberia Union Mecánica  PVC 8" RDE 21</v>
          </cell>
          <cell r="C15" t="str">
            <v>ML</v>
          </cell>
          <cell r="D15">
            <v>24997.53</v>
          </cell>
        </row>
        <row r="16">
          <cell r="A16" t="str">
            <v>2.4.49</v>
          </cell>
          <cell r="B16" t="str">
            <v xml:space="preserve">Suministro e instalación de Codo 90º  Radio Corto Union Platino  PVC D=4" </v>
          </cell>
          <cell r="C16" t="str">
            <v>ML</v>
          </cell>
          <cell r="D16">
            <v>125522.64</v>
          </cell>
        </row>
        <row r="17">
          <cell r="A17" t="str">
            <v>2.4.49</v>
          </cell>
          <cell r="B17" t="str">
            <v xml:space="preserve">Suministro e instalación de Codo 90º  Radio Corto Union Platino  PVC D=4" </v>
          </cell>
          <cell r="C17" t="str">
            <v>ML</v>
          </cell>
          <cell r="D17">
            <v>126751.85</v>
          </cell>
        </row>
        <row r="18">
          <cell r="A18" t="str">
            <v>2.4.16</v>
          </cell>
          <cell r="B18" t="str">
            <v>Suministro e instalación de Codo 90° PVC 8" RDE 21</v>
          </cell>
          <cell r="C18" t="str">
            <v>UN</v>
          </cell>
          <cell r="D18">
            <v>200655.8</v>
          </cell>
        </row>
        <row r="19">
          <cell r="A19" t="str">
            <v>2.4.56</v>
          </cell>
          <cell r="B19" t="str">
            <v xml:space="preserve">Suministro e instalación de Codo 45º  Radio Corto PVC 6" </v>
          </cell>
          <cell r="C19" t="str">
            <v>UN</v>
          </cell>
          <cell r="D19">
            <v>241919.8</v>
          </cell>
        </row>
        <row r="20">
          <cell r="A20" t="str">
            <v>2.4.85</v>
          </cell>
          <cell r="B20" t="str">
            <v xml:space="preserve">Suministro e instalacion Union presion Soldar PVC  1 1/2 </v>
          </cell>
          <cell r="C20" t="str">
            <v>UN</v>
          </cell>
          <cell r="D20">
            <v>2555.56</v>
          </cell>
        </row>
        <row r="21">
          <cell r="A21" t="str">
            <v>2.4.86</v>
          </cell>
          <cell r="B21" t="str">
            <v>Suministro e instalacion de union Mecanica PVC 2"</v>
          </cell>
          <cell r="C21" t="str">
            <v>UN</v>
          </cell>
          <cell r="D21">
            <v>16299.85</v>
          </cell>
        </row>
        <row r="22">
          <cell r="A22" t="str">
            <v>2.4.118</v>
          </cell>
          <cell r="B22" t="str">
            <v>BUJE PVC  SOLDADO D = 3/4" * 1/2"</v>
          </cell>
          <cell r="C22" t="str">
            <v>UN</v>
          </cell>
          <cell r="D22">
            <v>871.78</v>
          </cell>
        </row>
        <row r="23">
          <cell r="A23" t="str">
            <v>2.4.119</v>
          </cell>
          <cell r="B23" t="str">
            <v>BUJE PVC  SOLDADO D = 1" * 1/2"</v>
          </cell>
          <cell r="C23" t="str">
            <v>UN</v>
          </cell>
          <cell r="D23">
            <v>1253.78</v>
          </cell>
        </row>
        <row r="24">
          <cell r="A24" t="str">
            <v>2.4.120</v>
          </cell>
          <cell r="B24" t="str">
            <v xml:space="preserve"> BUJE PVC  SOLDADO D = 1" * 3/4"</v>
          </cell>
          <cell r="C24" t="str">
            <v>UN</v>
          </cell>
          <cell r="D24">
            <v>1353.66</v>
          </cell>
        </row>
        <row r="25">
          <cell r="A25" t="str">
            <v>2.4.121</v>
          </cell>
          <cell r="B25" t="str">
            <v>BUJE PVC  SOLDADO D = 1 1/2" * 1"</v>
          </cell>
          <cell r="C25" t="str">
            <v>UN</v>
          </cell>
          <cell r="D25">
            <v>2760.78</v>
          </cell>
        </row>
        <row r="26">
          <cell r="A26" t="str">
            <v>2.4.122</v>
          </cell>
          <cell r="B26" t="str">
            <v>BUJE PVC  SOLDADO D = 1 1/2" * 1 1/4"</v>
          </cell>
          <cell r="C26" t="str">
            <v>UN</v>
          </cell>
          <cell r="D26">
            <v>2869.6</v>
          </cell>
        </row>
        <row r="27">
          <cell r="A27" t="str">
            <v>2.4.123</v>
          </cell>
          <cell r="B27" t="str">
            <v>BUJE PVC  SOLDADO D = 2" * 1/2"</v>
          </cell>
          <cell r="C27" t="str">
            <v>UN</v>
          </cell>
          <cell r="D27">
            <v>5516.78</v>
          </cell>
        </row>
        <row r="28">
          <cell r="A28" t="str">
            <v>2.4.124</v>
          </cell>
          <cell r="B28" t="str">
            <v>BUJE PVC  SOLDADO D = 2" * 3/4"</v>
          </cell>
          <cell r="C28" t="str">
            <v>UN</v>
          </cell>
          <cell r="D28">
            <v>3961.78</v>
          </cell>
        </row>
        <row r="29">
          <cell r="A29" t="str">
            <v>2.4.125</v>
          </cell>
          <cell r="B29" t="str">
            <v>BUJE PVC  SOLDADO D = 2" * 1"</v>
          </cell>
          <cell r="C29" t="str">
            <v>UN</v>
          </cell>
          <cell r="D29">
            <v>4070.55</v>
          </cell>
        </row>
        <row r="30">
          <cell r="A30" t="str">
            <v>2.4.126</v>
          </cell>
          <cell r="B30" t="str">
            <v>BUJE PVC  SOLDADO D = 2" * 1 1/4"</v>
          </cell>
          <cell r="C30" t="str">
            <v>UN</v>
          </cell>
          <cell r="D30">
            <v>4179.17</v>
          </cell>
        </row>
        <row r="31">
          <cell r="A31" t="str">
            <v>2.4.127</v>
          </cell>
          <cell r="B31" t="str">
            <v>BUJE PVC  SOLDADO D = 2" * 1 1/2"</v>
          </cell>
          <cell r="C31" t="str">
            <v>UN</v>
          </cell>
          <cell r="D31">
            <v>4286.87</v>
          </cell>
        </row>
        <row r="32">
          <cell r="A32" t="str">
            <v>2.4.128</v>
          </cell>
          <cell r="B32" t="str">
            <v>BUJE PVC  SOLDADO D = 2 1/2" * 1 1/2"</v>
          </cell>
          <cell r="C32" t="str">
            <v>UN</v>
          </cell>
          <cell r="D32">
            <v>9204.7800000000007</v>
          </cell>
        </row>
        <row r="33">
          <cell r="A33" t="str">
            <v>2.4.129</v>
          </cell>
          <cell r="B33" t="str">
            <v>BUJE PVC  SOLDADO D = 2 1/2" * 2"</v>
          </cell>
          <cell r="C33" t="str">
            <v>UN</v>
          </cell>
          <cell r="D33">
            <v>9317.9500000000007</v>
          </cell>
        </row>
        <row r="34">
          <cell r="A34" t="str">
            <v>2.4.130</v>
          </cell>
          <cell r="B34" t="str">
            <v>BUJE PVC  SOLDADO D = 3" * 2"</v>
          </cell>
          <cell r="C34" t="str">
            <v>UN</v>
          </cell>
          <cell r="D34">
            <v>13003.78</v>
          </cell>
        </row>
        <row r="35">
          <cell r="A35" t="str">
            <v>2.4.131</v>
          </cell>
          <cell r="B35" t="str">
            <v>BUJE PVC  SOLDADO D = 3" * 2 1/2"</v>
          </cell>
          <cell r="C35" t="str">
            <v>UN</v>
          </cell>
          <cell r="D35">
            <v>13112.66</v>
          </cell>
        </row>
        <row r="36">
          <cell r="A36" t="str">
            <v>2.4.132</v>
          </cell>
          <cell r="B36" t="str">
            <v>BUJE PVC  SOLDADO D = 4" * 2"</v>
          </cell>
          <cell r="C36" t="str">
            <v>UN</v>
          </cell>
          <cell r="D36">
            <v>20227.78</v>
          </cell>
        </row>
        <row r="37">
          <cell r="A37" t="str">
            <v>2.4.133</v>
          </cell>
          <cell r="B37" t="str">
            <v>BUJE PVC  SOLDADO D = 4" * 2 1/2"</v>
          </cell>
          <cell r="C37" t="str">
            <v>UN</v>
          </cell>
          <cell r="D37">
            <v>20330.509999999998</v>
          </cell>
        </row>
        <row r="38">
          <cell r="A38" t="str">
            <v>2.4.134</v>
          </cell>
          <cell r="B38" t="str">
            <v>BUJE PVC  SOLDADO D = 4" * 3"</v>
          </cell>
          <cell r="C38" t="str">
            <v>UN</v>
          </cell>
          <cell r="D38">
            <v>20445.169999999998</v>
          </cell>
        </row>
        <row r="39">
          <cell r="A39" t="str">
            <v>2.4.135</v>
          </cell>
          <cell r="B39" t="str">
            <v>BUJE PVC  ROSCADO    D = 1/2" * 3/8"</v>
          </cell>
          <cell r="C39" t="str">
            <v>UN</v>
          </cell>
          <cell r="D39">
            <v>1254.78</v>
          </cell>
        </row>
        <row r="40">
          <cell r="A40" t="str">
            <v>2.4.136</v>
          </cell>
          <cell r="B40" t="str">
            <v>BUJE PVC  ROSCADO    D = 3/4" * 1/2"</v>
          </cell>
          <cell r="C40" t="str">
            <v>UN</v>
          </cell>
          <cell r="D40">
            <v>1435.78</v>
          </cell>
        </row>
        <row r="41">
          <cell r="A41" t="str">
            <v>2.4.137</v>
          </cell>
          <cell r="B41" t="str">
            <v>BUJE PVC  ROSCADO    D = 1" * 1/2"</v>
          </cell>
          <cell r="C41" t="str">
            <v>UN</v>
          </cell>
          <cell r="D41">
            <v>2100.7800000000002</v>
          </cell>
        </row>
        <row r="42">
          <cell r="A42" t="str">
            <v>2.4.138</v>
          </cell>
          <cell r="B42" t="str">
            <v>BUJE PVC  ROSCADO    D = 1" * 3/4"</v>
          </cell>
          <cell r="C42" t="str">
            <v>UN</v>
          </cell>
          <cell r="D42">
            <v>2235.5300000000002</v>
          </cell>
        </row>
        <row r="43">
          <cell r="A43" t="str">
            <v>2.4.139</v>
          </cell>
          <cell r="B43" t="str">
            <v>BUJE PVC  ROSCADO    D = 1 1/4" * 1/2"</v>
          </cell>
          <cell r="C43" t="str">
            <v>UN</v>
          </cell>
          <cell r="D43">
            <v>3161.78</v>
          </cell>
        </row>
        <row r="44">
          <cell r="A44" t="str">
            <v>2.4.140</v>
          </cell>
          <cell r="B44" t="str">
            <v>BUJE PVC  ROSCADO    D = 1 1/4" * 3/4"</v>
          </cell>
          <cell r="C44" t="str">
            <v>UN</v>
          </cell>
          <cell r="D44">
            <v>3296.51</v>
          </cell>
        </row>
        <row r="45">
          <cell r="A45" t="str">
            <v>2.4.141</v>
          </cell>
          <cell r="B45" t="str">
            <v>BUJE PVC  ROSCADO    D = 1 1/4" * 1"</v>
          </cell>
          <cell r="C45" t="str">
            <v>UN</v>
          </cell>
          <cell r="D45">
            <v>3431.17</v>
          </cell>
        </row>
        <row r="46">
          <cell r="A46" t="str">
            <v>2.4.142</v>
          </cell>
          <cell r="B46" t="str">
            <v>BUJE PVC  ROSCADO    D = 1 1/2" * 1/2"</v>
          </cell>
          <cell r="C46" t="str">
            <v>UN</v>
          </cell>
          <cell r="D46">
            <v>3665.78</v>
          </cell>
        </row>
        <row r="47">
          <cell r="A47" t="str">
            <v>2.4.143</v>
          </cell>
          <cell r="B47" t="str">
            <v>BUJE PVC  ROSCADO    D = 1 1/2" * 3/4"</v>
          </cell>
          <cell r="C47" t="str">
            <v>UN</v>
          </cell>
          <cell r="D47">
            <v>3800.53</v>
          </cell>
        </row>
        <row r="48">
          <cell r="A48" t="str">
            <v>2.4.144</v>
          </cell>
          <cell r="B48" t="str">
            <v>BUJE PVC  ROSCADO    D = 1 1/2" * 1"</v>
          </cell>
          <cell r="C48" t="str">
            <v>UN</v>
          </cell>
          <cell r="D48">
            <v>3935.17</v>
          </cell>
        </row>
        <row r="49">
          <cell r="A49" t="str">
            <v>2.4.145</v>
          </cell>
          <cell r="B49" t="str">
            <v>BUJE PVC  ROSCADO    D = 1 1/2" * 1 1/4"</v>
          </cell>
          <cell r="C49" t="str">
            <v>UN</v>
          </cell>
          <cell r="D49">
            <v>4030</v>
          </cell>
        </row>
        <row r="50">
          <cell r="A50" t="str">
            <v>2.4.146</v>
          </cell>
          <cell r="B50" t="str">
            <v>BUJE PVC  ROSCADO    D = 2" * 1/2"</v>
          </cell>
          <cell r="C50" t="str">
            <v>UN</v>
          </cell>
          <cell r="D50">
            <v>5568.78</v>
          </cell>
        </row>
        <row r="51">
          <cell r="A51" t="str">
            <v>2.4.147</v>
          </cell>
          <cell r="B51" t="str">
            <v>BUJE PVC  ROSCADO    D = 2" * 3/4"</v>
          </cell>
          <cell r="C51" t="str">
            <v>UN</v>
          </cell>
          <cell r="D51">
            <v>5703.48</v>
          </cell>
        </row>
        <row r="52">
          <cell r="A52" t="str">
            <v>2.4.148</v>
          </cell>
          <cell r="B52" t="str">
            <v>BUJE PVC  ROSCADO    D = 2" * 1"</v>
          </cell>
          <cell r="C52" t="str">
            <v>UN</v>
          </cell>
          <cell r="D52">
            <v>5803.17</v>
          </cell>
        </row>
        <row r="53">
          <cell r="A53" t="str">
            <v>2.4.149</v>
          </cell>
          <cell r="B53" t="str">
            <v>BUJE PVC  ROSCADO    D = 2" * 1 1/4"</v>
          </cell>
          <cell r="C53" t="str">
            <v>UN</v>
          </cell>
          <cell r="D53">
            <v>5877.41</v>
          </cell>
        </row>
        <row r="54">
          <cell r="A54" t="str">
            <v>2.4.150</v>
          </cell>
          <cell r="B54" t="str">
            <v>BUJE PVC  ROSCADO    D = 2" * 1 1/2"</v>
          </cell>
          <cell r="C54" t="str">
            <v>UN</v>
          </cell>
          <cell r="D54">
            <v>5937.87</v>
          </cell>
        </row>
        <row r="55">
          <cell r="A55" t="str">
            <v>2.4.151</v>
          </cell>
          <cell r="B55" t="str">
            <v>BUJE PVC  ROSCADO    D = 3" * 2"</v>
          </cell>
          <cell r="C55" t="str">
            <v>UN</v>
          </cell>
          <cell r="D55">
            <v>22630.78</v>
          </cell>
        </row>
        <row r="56">
          <cell r="A56" t="str">
            <v>2.4.152</v>
          </cell>
          <cell r="B56" t="str">
            <v xml:space="preserve">SUMINISTRO E INSTALACIÓN VÁLVULA CHEQUE H.F   D = 2" EXTREMO LISO  </v>
          </cell>
          <cell r="C56" t="str">
            <v>UN</v>
          </cell>
          <cell r="D56">
            <v>493502</v>
          </cell>
        </row>
        <row r="57">
          <cell r="A57" t="str">
            <v>2.4.153</v>
          </cell>
          <cell r="B57" t="str">
            <v xml:space="preserve">SUMINISTRO E INSTALACIÓN VÁLVULA CHEQUE H.F   D = 3" EXTREMO LISO </v>
          </cell>
          <cell r="C57" t="str">
            <v>UN</v>
          </cell>
          <cell r="D57">
            <v>621102</v>
          </cell>
        </row>
        <row r="58">
          <cell r="A58" t="str">
            <v>2.4.154</v>
          </cell>
          <cell r="B58" t="str">
            <v>SUMINISTRO E INSTALACIÓN VÁLVULA CHEQUE H.F   D = 4" EXTREMO LISO</v>
          </cell>
          <cell r="C58" t="str">
            <v>UN</v>
          </cell>
          <cell r="D58">
            <v>742902</v>
          </cell>
        </row>
        <row r="59">
          <cell r="A59" t="str">
            <v>2.4.155</v>
          </cell>
          <cell r="B59" t="str">
            <v xml:space="preserve">SUMINISTRO E INSTALACIÓN VÁLVULA CHEQUE H.F   D = 6" EXTREMO LISO  </v>
          </cell>
          <cell r="C59" t="str">
            <v>UN</v>
          </cell>
          <cell r="D59">
            <v>1169782</v>
          </cell>
        </row>
        <row r="60">
          <cell r="A60" t="str">
            <v>2.4.156</v>
          </cell>
          <cell r="B60" t="str">
            <v xml:space="preserve">SUMINISTRO E INSTALCIÓN VENTOSA DE DOBLE ACCIÓN  D =  1"  </v>
          </cell>
          <cell r="C60" t="str">
            <v>UN</v>
          </cell>
          <cell r="D60">
            <v>258299.18</v>
          </cell>
        </row>
        <row r="61">
          <cell r="A61" t="str">
            <v>2.4.157</v>
          </cell>
          <cell r="B61" t="str">
            <v xml:space="preserve">SUMINISTRO E INSTALCIÓN VÁLVULA DE PURGA D=1/2"  </v>
          </cell>
          <cell r="C61" t="str">
            <v>UN</v>
          </cell>
          <cell r="D61">
            <v>42024.58</v>
          </cell>
        </row>
        <row r="62">
          <cell r="A62" t="str">
            <v>2.4.158</v>
          </cell>
          <cell r="B62" t="str">
            <v xml:space="preserve">SUMINISTRO E INSTALCIÓN VÁLVULA DE PURGA D=1"  </v>
          </cell>
          <cell r="C62" t="str">
            <v>UN</v>
          </cell>
          <cell r="D62">
            <v>49912.4</v>
          </cell>
        </row>
        <row r="63">
          <cell r="A63" t="str">
            <v>2.4.159</v>
          </cell>
          <cell r="B63" t="str">
            <v xml:space="preserve">SUMINISTRO E INSTALCIÓN VÁLVULA DE PURGA D=2"  </v>
          </cell>
          <cell r="C63" t="str">
            <v>UN</v>
          </cell>
          <cell r="D63">
            <v>75316.58</v>
          </cell>
        </row>
        <row r="64">
          <cell r="A64" t="str">
            <v>2.4.160</v>
          </cell>
          <cell r="B64" t="str">
            <v xml:space="preserve">SUMINISTRO E INSTALACIÓN VALVULA DE PIE, D= 4" CANASTILLA DE BRONCE HBVP, CUERPO Y CANASTILLA EN HF, ROSCA NPT SELLO DE CAUCHO, TUERCA Y RESORTE EN AI, PRESION DE W 150 PSI  </v>
          </cell>
          <cell r="C64" t="str">
            <v>UN</v>
          </cell>
          <cell r="D64">
            <v>585641</v>
          </cell>
        </row>
        <row r="65">
          <cell r="A65" t="str">
            <v>2.4.161</v>
          </cell>
          <cell r="B65" t="str">
            <v>SUMINISTRO E INSTALACIÓN VÁLVULA DE CONTROL PARA AGUA (PRESIÓN Y CAUDAL) D=2"</v>
          </cell>
          <cell r="C65" t="str">
            <v>UN</v>
          </cell>
          <cell r="D65">
            <v>189085.6</v>
          </cell>
        </row>
        <row r="66">
          <cell r="A66" t="str">
            <v>2.4.162</v>
          </cell>
          <cell r="B66" t="str">
            <v>SUMINISTRO E INSTALACIÓN VÁLVULA DE CONTROL PARA AGUA (PRESIÓN Y CAUDAL) D=3"</v>
          </cell>
          <cell r="C66" t="str">
            <v>UN</v>
          </cell>
          <cell r="D66">
            <v>2232574</v>
          </cell>
        </row>
        <row r="67">
          <cell r="A67" t="str">
            <v>2.4.163</v>
          </cell>
          <cell r="B67" t="str">
            <v>SUMINISTRO E INSTALACIÓN VÁLVULA DE CONTROL PARA AGUA (PRESIÓN Y CAUDAL) D=4"</v>
          </cell>
          <cell r="C67" t="str">
            <v>UN</v>
          </cell>
          <cell r="D67">
            <v>2662238</v>
          </cell>
        </row>
        <row r="68">
          <cell r="A68" t="str">
            <v>2.4.164</v>
          </cell>
          <cell r="B68" t="str">
            <v>SUMINISTRO E INSTALACIÓN VÁLVULA DE CONTROL PARA AGUA (PRESIÓN Y CAUDAL) D=6"</v>
          </cell>
          <cell r="C68" t="str">
            <v>UN</v>
          </cell>
          <cell r="D68">
            <v>4182186</v>
          </cell>
        </row>
        <row r="69">
          <cell r="A69" t="str">
            <v>2.4.165</v>
          </cell>
          <cell r="B69" t="str">
            <v>SUMINISTRO E INSTALACIÓN VÁLVULA MARIPOSA  D=21/2""</v>
          </cell>
          <cell r="C69" t="str">
            <v>UN</v>
          </cell>
          <cell r="D69">
            <v>201903.12</v>
          </cell>
        </row>
        <row r="70">
          <cell r="A70" t="str">
            <v>2.4.166</v>
          </cell>
          <cell r="B70" t="str">
            <v xml:space="preserve"> SUMINISTRO E INSTALACIÓN VÁLVULA MARIPOSA  D=3""</v>
          </cell>
          <cell r="C70" t="str">
            <v>UN</v>
          </cell>
          <cell r="D70">
            <v>236336.5</v>
          </cell>
        </row>
        <row r="71">
          <cell r="A71" t="str">
            <v>2.4.167</v>
          </cell>
          <cell r="B71" t="str">
            <v>SUMINISTRO E INSTALACIÓN VÁLVULA MARIPOSA  D=4""</v>
          </cell>
          <cell r="C71" t="str">
            <v>UN</v>
          </cell>
          <cell r="D71">
            <v>254448.33</v>
          </cell>
        </row>
        <row r="72">
          <cell r="A72" t="str">
            <v>2.4.168</v>
          </cell>
          <cell r="B72" t="str">
            <v>SUMINISTRO E INSTALACIÓN VÁLVULA MARIPOSA  D=6""</v>
          </cell>
          <cell r="C72" t="str">
            <v>UN</v>
          </cell>
          <cell r="D72">
            <v>401913</v>
          </cell>
        </row>
        <row r="73">
          <cell r="A73" t="str">
            <v>2.4.169</v>
          </cell>
          <cell r="B73" t="str">
            <v>GRAVAS PARA LECHO FILTRANTE (1.3 - 4.5 MM) DE CANTO RODADO</v>
          </cell>
          <cell r="C73" t="str">
            <v>M3</v>
          </cell>
          <cell r="D73">
            <v>422607.49</v>
          </cell>
        </row>
        <row r="74">
          <cell r="A74" t="str">
            <v>2.4.170</v>
          </cell>
          <cell r="B74" t="str">
            <v>GRAVAS PARA LECHO FILTRANTE (6 - 15 MM) DE CANTO RODADO</v>
          </cell>
          <cell r="C74" t="str">
            <v>M3</v>
          </cell>
          <cell r="D74">
            <v>445031</v>
          </cell>
        </row>
        <row r="75">
          <cell r="A75" t="str">
            <v>2.4.171</v>
          </cell>
          <cell r="B75" t="str">
            <v>GRAVAS PARA LECHO FILTRANTE (16 - 25 MM) DE CANTO RODADO</v>
          </cell>
          <cell r="C75" t="str">
            <v>M3</v>
          </cell>
          <cell r="D75">
            <v>445260</v>
          </cell>
        </row>
        <row r="76">
          <cell r="A76" t="str">
            <v>2.4.172</v>
          </cell>
          <cell r="B76" t="str">
            <v>ANTRACITA PARA LECHO FILTRANTE 1.09 mm</v>
          </cell>
          <cell r="C76" t="str">
            <v>M3</v>
          </cell>
          <cell r="D76">
            <v>1507531</v>
          </cell>
        </row>
        <row r="77">
          <cell r="A77" t="str">
            <v>2.4.173</v>
          </cell>
          <cell r="B77" t="str">
            <v>SUMINISTRO E INSTALACION TEE PRESION PVC  D=1/2"</v>
          </cell>
          <cell r="C77" t="str">
            <v>UN</v>
          </cell>
          <cell r="D77">
            <v>801.57</v>
          </cell>
        </row>
        <row r="78">
          <cell r="A78" t="str">
            <v>2.4.174</v>
          </cell>
          <cell r="B78" t="str">
            <v>SUMINISTRO E INSTALACION TEE PRESION PVC  D=3/4"</v>
          </cell>
          <cell r="C78" t="str">
            <v>UN</v>
          </cell>
          <cell r="D78">
            <v>1988.95</v>
          </cell>
        </row>
        <row r="79">
          <cell r="A79" t="str">
            <v>2.4.175</v>
          </cell>
          <cell r="B79" t="str">
            <v>SUMINISTRO E INSTALACION TEE PRESION PVC  D=1"</v>
          </cell>
          <cell r="C79" t="str">
            <v>UN</v>
          </cell>
          <cell r="D79">
            <v>2882.95</v>
          </cell>
        </row>
        <row r="80">
          <cell r="A80" t="str">
            <v>2.4.86</v>
          </cell>
          <cell r="B80" t="str">
            <v>Suministro e instalacion de union Mecanica PVC 2"</v>
          </cell>
          <cell r="C80" t="str">
            <v>UN</v>
          </cell>
          <cell r="D80">
            <v>5789.95</v>
          </cell>
        </row>
        <row r="81">
          <cell r="A81" t="str">
            <v>2.4.178</v>
          </cell>
          <cell r="B81" t="str">
            <v>SUMINISTRO E INSTALACION TEE PRESION PVC  D=2"</v>
          </cell>
          <cell r="C81" t="str">
            <v>UN</v>
          </cell>
          <cell r="D81">
            <v>11085.95</v>
          </cell>
        </row>
        <row r="82">
          <cell r="A82" t="str">
            <v>2.4.86</v>
          </cell>
          <cell r="B82" t="str">
            <v>Suministro e instalacion de union Mecanica PVC 2"</v>
          </cell>
          <cell r="C82" t="str">
            <v>UN</v>
          </cell>
          <cell r="D82">
            <v>2058.17</v>
          </cell>
        </row>
        <row r="83">
          <cell r="A83" t="str">
            <v>2.4.182</v>
          </cell>
          <cell r="B83" t="str">
            <v>SUMINISTRO E INSTALACION TEE PRESION PVC REDUCCION  D=1" x 1/2"</v>
          </cell>
          <cell r="C83" t="str">
            <v>UN</v>
          </cell>
          <cell r="D83">
            <v>3372.17</v>
          </cell>
        </row>
        <row r="84">
          <cell r="A84" t="str">
            <v>2.4.183</v>
          </cell>
          <cell r="B84" t="str">
            <v>SUMINISTRO E INSTALACION TEE PRESION PVC REDUCCION  D=1" x 3/4"</v>
          </cell>
          <cell r="C84" t="str">
            <v>UN</v>
          </cell>
          <cell r="D84">
            <v>3372.17</v>
          </cell>
        </row>
        <row r="85">
          <cell r="A85" t="str">
            <v>2.4.184</v>
          </cell>
          <cell r="B85" t="str">
            <v>SUMINISTRO E INSTALACION TEE PVC UM D=2 x2 x2"</v>
          </cell>
          <cell r="C85" t="str">
            <v>UN</v>
          </cell>
          <cell r="D85">
            <v>26453.49</v>
          </cell>
        </row>
        <row r="86">
          <cell r="A86" t="str">
            <v>2.4.185</v>
          </cell>
          <cell r="B86" t="str">
            <v>SUMINISTRO E INSTALACION TEE PVC UM D=2 1/2x2 x2"</v>
          </cell>
          <cell r="C86" t="str">
            <v>UN</v>
          </cell>
          <cell r="D86">
            <v>37667.49</v>
          </cell>
        </row>
        <row r="87">
          <cell r="A87" t="str">
            <v>2.4.186</v>
          </cell>
          <cell r="B87" t="str">
            <v>SUMINISTRO E INSTALACION TEE PVC UM D=2 1/2x2 x2 1/2"</v>
          </cell>
          <cell r="C87" t="str">
            <v>UN</v>
          </cell>
          <cell r="D87">
            <v>36087.49</v>
          </cell>
        </row>
        <row r="88">
          <cell r="A88" t="str">
            <v>2.4.86</v>
          </cell>
          <cell r="B88" t="str">
            <v>Suministro e instalacion de union Mecanica PVC 2"</v>
          </cell>
          <cell r="C88" t="str">
            <v>UN</v>
          </cell>
          <cell r="D88">
            <v>31618.49</v>
          </cell>
        </row>
        <row r="89">
          <cell r="A89" t="str">
            <v>2.4.188</v>
          </cell>
          <cell r="B89" t="str">
            <v>SUMINISTRO E INSTALACION TEE PVC UM D=2 1/2 x 2 1/2" x 2 1/2"</v>
          </cell>
          <cell r="C89" t="str">
            <v>UN</v>
          </cell>
          <cell r="D89">
            <v>34514.49</v>
          </cell>
        </row>
        <row r="90">
          <cell r="A90" t="str">
            <v>2.4.176</v>
          </cell>
          <cell r="B90" t="str">
            <v xml:space="preserve">Suministro e instalación Tee Unión Presión Platino PVC D=1 1/2" </v>
          </cell>
          <cell r="C90" t="str">
            <v>UN</v>
          </cell>
          <cell r="D90">
            <v>7273.95</v>
          </cell>
        </row>
        <row r="91">
          <cell r="A91" t="str">
            <v>2.4.179</v>
          </cell>
          <cell r="B91" t="str">
            <v>Suministro e instalacion Tee  Presion PVC  3"</v>
          </cell>
          <cell r="C91" t="str">
            <v>UN</v>
          </cell>
          <cell r="D91">
            <v>39218.120000000003</v>
          </cell>
        </row>
        <row r="92">
          <cell r="A92" t="str">
            <v>2.4.180</v>
          </cell>
          <cell r="B92" t="str">
            <v>Suministro e instalación tee presion PVC  D=4"</v>
          </cell>
          <cell r="C92" t="str">
            <v>UN</v>
          </cell>
          <cell r="D92">
            <v>84682</v>
          </cell>
        </row>
        <row r="93">
          <cell r="A93" t="str">
            <v>2.4.189</v>
          </cell>
          <cell r="B93" t="str">
            <v>SUMINISTRO E INSTALACION TEE PVC UM D=3" x 2" x 2"</v>
          </cell>
          <cell r="C93" t="str">
            <v>UN</v>
          </cell>
          <cell r="D93">
            <v>42078.49</v>
          </cell>
        </row>
        <row r="94">
          <cell r="A94" t="str">
            <v>2.4.190</v>
          </cell>
          <cell r="B94" t="str">
            <v>SUMINISTRO E INSTALACION TEE PVC UM D=3" x 2" x 2 1/2"</v>
          </cell>
          <cell r="C94" t="str">
            <v>UN</v>
          </cell>
          <cell r="D94">
            <v>44527.49</v>
          </cell>
        </row>
        <row r="95">
          <cell r="A95" t="str">
            <v>2.4.191</v>
          </cell>
          <cell r="B95" t="str">
            <v>SUMINISTRO E INSTALACION TEE PVC UM D=3" x 2" x 3"</v>
          </cell>
          <cell r="C95" t="str">
            <v>UN</v>
          </cell>
          <cell r="D95">
            <v>47374.49</v>
          </cell>
        </row>
        <row r="96">
          <cell r="A96" t="str">
            <v>2.4.192</v>
          </cell>
          <cell r="B96" t="str">
            <v>SUMINISTRO E INSTALACION TEE PVC UM D=3" x 2 1/2" x 2 1/2"</v>
          </cell>
          <cell r="C96" t="str">
            <v>UN</v>
          </cell>
          <cell r="D96">
            <v>47079.49</v>
          </cell>
        </row>
        <row r="97">
          <cell r="A97" t="str">
            <v>2.4.193</v>
          </cell>
          <cell r="B97" t="str">
            <v xml:space="preserve"> SUMINISTRO E INSTALACION TEE PVC UM D=3" x 2 1/2" x 3"</v>
          </cell>
          <cell r="C97" t="str">
            <v>UN</v>
          </cell>
          <cell r="D97">
            <v>49816.49</v>
          </cell>
        </row>
        <row r="98">
          <cell r="A98" t="str">
            <v>2.4.194</v>
          </cell>
          <cell r="B98" t="str">
            <v>SUMINISTRO E INSTALACION TEE PVC UM D=3" x 3" x 2"</v>
          </cell>
          <cell r="C98" t="str">
            <v>UN</v>
          </cell>
          <cell r="D98">
            <v>47374.49</v>
          </cell>
        </row>
        <row r="99">
          <cell r="A99" t="str">
            <v>2.4.195</v>
          </cell>
          <cell r="B99" t="str">
            <v>SUMINISTRO E INSTALACION TEE PVC UM D=3" x 3" x 2 1/2"</v>
          </cell>
          <cell r="C99" t="str">
            <v>UN</v>
          </cell>
          <cell r="D99">
            <v>49607.49</v>
          </cell>
        </row>
        <row r="100">
          <cell r="A100" t="str">
            <v>2.4.196</v>
          </cell>
          <cell r="B100" t="str">
            <v>SUMINISTRO E INSTALACION TEE PVC UM D=4" x 2" x 3"</v>
          </cell>
          <cell r="C100" t="str">
            <v>UN</v>
          </cell>
          <cell r="D100">
            <v>70124.490000000005</v>
          </cell>
        </row>
        <row r="101">
          <cell r="A101" t="str">
            <v>2.4.197</v>
          </cell>
          <cell r="B101" t="str">
            <v>SUMINISTRO E INSTALACION TEE PVC UM D=4" x 2" x 4"</v>
          </cell>
          <cell r="C101" t="str">
            <v>UN</v>
          </cell>
          <cell r="D101">
            <v>83501.490000000005</v>
          </cell>
        </row>
        <row r="102">
          <cell r="A102" t="str">
            <v>2.4.198</v>
          </cell>
          <cell r="B102" t="str">
            <v>SUMINISTRO E INSTALACION TEE PVC UM D=4" x 2 1/2" x 4"</v>
          </cell>
          <cell r="C102" t="str">
            <v>UN</v>
          </cell>
          <cell r="D102">
            <v>76978.490000000005</v>
          </cell>
        </row>
        <row r="103">
          <cell r="A103" t="str">
            <v>2.4.199</v>
          </cell>
          <cell r="B103" t="str">
            <v>SUMINISTRO E INSTALACION TEE PVC UM D=4" x 3" x 2"</v>
          </cell>
          <cell r="C103" t="str">
            <v>UN</v>
          </cell>
          <cell r="D103">
            <v>70632.800000000003</v>
          </cell>
        </row>
        <row r="104">
          <cell r="A104" t="str">
            <v>2.4.200</v>
          </cell>
          <cell r="B104" t="str">
            <v>UMINISTRO E INSTALACION TEE PVC UM D=4" x 3" x 2 1/2"</v>
          </cell>
          <cell r="C104" t="str">
            <v>UN</v>
          </cell>
          <cell r="D104">
            <v>73585.8</v>
          </cell>
        </row>
        <row r="105">
          <cell r="A105" t="str">
            <v>2.4.201</v>
          </cell>
          <cell r="B105" t="str">
            <v>SUMINISTRO E INSTALACION TEE PVC UM D=4" x 3" x 3"</v>
          </cell>
          <cell r="C105" t="str">
            <v>UN</v>
          </cell>
          <cell r="D105">
            <v>79232.800000000003</v>
          </cell>
        </row>
        <row r="106">
          <cell r="A106" t="str">
            <v>2.4.202</v>
          </cell>
          <cell r="B106" t="str">
            <v>SUMINISTRO E INSTALACION TEE PVC UM D=4" x 3" x 4"</v>
          </cell>
          <cell r="C106" t="str">
            <v>UN</v>
          </cell>
          <cell r="D106">
            <v>83598.8</v>
          </cell>
        </row>
        <row r="107">
          <cell r="A107" t="str">
            <v>2.4.203</v>
          </cell>
          <cell r="B107" t="str">
            <v>SUMINISTRO E INSTALACION TEE PVC UM D=4" x 4" x 2"</v>
          </cell>
          <cell r="C107" t="str">
            <v>UN</v>
          </cell>
          <cell r="D107">
            <v>75472.800000000003</v>
          </cell>
        </row>
        <row r="108">
          <cell r="A108" t="str">
            <v>2.4.204</v>
          </cell>
          <cell r="B108" t="str">
            <v>SUMINISTRO E INSTALACION TEE PVC UM D=4" x 4" x 2 1/2"</v>
          </cell>
          <cell r="C108" t="str">
            <v>UN</v>
          </cell>
          <cell r="D108">
            <v>77617.8</v>
          </cell>
        </row>
        <row r="109">
          <cell r="A109" t="str">
            <v>2.4.205</v>
          </cell>
          <cell r="B109" t="str">
            <v>SUMINISTRO E INSTALACION TEE PVC UM D=4" x 4" x 3"</v>
          </cell>
          <cell r="C109" t="str">
            <v>UN</v>
          </cell>
          <cell r="D109">
            <v>83598.8</v>
          </cell>
        </row>
        <row r="110">
          <cell r="A110" t="str">
            <v>2.4.206</v>
          </cell>
          <cell r="B110" t="str">
            <v>SUMINISTRO E INSTALACION TEE PVC UM D=4" x 4" x 4"</v>
          </cell>
          <cell r="C110" t="str">
            <v>UN</v>
          </cell>
          <cell r="D110">
            <v>91932.800000000003</v>
          </cell>
        </row>
        <row r="111">
          <cell r="A111" t="str">
            <v>2.4.207</v>
          </cell>
          <cell r="B111" t="str">
            <v>CODO PVC RADIO CORTO 90°   D =   3"</v>
          </cell>
          <cell r="C111" t="str">
            <v>UN</v>
          </cell>
          <cell r="D111">
            <v>89893.49</v>
          </cell>
        </row>
        <row r="112">
          <cell r="A112" t="str">
            <v>2.4.208</v>
          </cell>
          <cell r="B112" t="str">
            <v>SUMINISTRO E INSTALACION CODO GRAN RADIO PVC BIAXIAL 90°  D=4"</v>
          </cell>
          <cell r="C112" t="str">
            <v>UN</v>
          </cell>
          <cell r="D112">
            <v>76420.490000000005</v>
          </cell>
        </row>
        <row r="113">
          <cell r="A113" t="str">
            <v>2.4.209</v>
          </cell>
          <cell r="B113" t="str">
            <v>SUMINISTRO E INSTALACION CODO GRAN RADIO PVC BIAXIAL 90°  D=6"</v>
          </cell>
          <cell r="C113" t="str">
            <v>UN</v>
          </cell>
          <cell r="D113">
            <v>200905.8</v>
          </cell>
        </row>
        <row r="114">
          <cell r="A114" t="str">
            <v>2.4.210</v>
          </cell>
          <cell r="B114" t="str">
            <v>SUMINISTRO E INSTALACION CODO GRAN RADIO PVC BIAXIAL 45°  D=3"</v>
          </cell>
          <cell r="C114" t="str">
            <v>UN</v>
          </cell>
          <cell r="D114">
            <v>28865.49</v>
          </cell>
        </row>
        <row r="115">
          <cell r="A115" t="str">
            <v>2.4.211</v>
          </cell>
          <cell r="B115" t="str">
            <v>SUMINISTRO E INSTALACION CODO GRAN RADIO PVC BIAXIAL 45°  D=4"</v>
          </cell>
          <cell r="C115" t="str">
            <v>UN</v>
          </cell>
          <cell r="D115">
            <v>55297.49</v>
          </cell>
        </row>
        <row r="116">
          <cell r="A116" t="str">
            <v>2.4.212</v>
          </cell>
          <cell r="B116" t="str">
            <v>SUMINISTRO E INSTALACION CODO GRAN RADIO PVC BIAXIAL 45°  D=6"</v>
          </cell>
          <cell r="C116" t="str">
            <v>UN</v>
          </cell>
          <cell r="D116">
            <v>147327.79999999999</v>
          </cell>
        </row>
        <row r="117">
          <cell r="A117" t="str">
            <v>2.4.213</v>
          </cell>
          <cell r="B117" t="str">
            <v>SUMINISTRO E INSTALACION CODO GRAN RADIO PVC BIAXIAL 90°  D=3"</v>
          </cell>
          <cell r="C117" t="str">
            <v>UN</v>
          </cell>
          <cell r="D117">
            <v>41155.49</v>
          </cell>
        </row>
        <row r="118">
          <cell r="A118" t="str">
            <v>2.4.214</v>
          </cell>
          <cell r="B118" t="str">
            <v>SUMINISTRO E INSTALACION CODO GRAN RADIO PVC BIAXIAL 22.5°  D=3"</v>
          </cell>
          <cell r="C118" t="str">
            <v>UN</v>
          </cell>
          <cell r="D118">
            <v>28511.49</v>
          </cell>
        </row>
        <row r="119">
          <cell r="A119" t="str">
            <v>2.4.215</v>
          </cell>
          <cell r="B119" t="str">
            <v>SUMINISTRO E INSTALACION CODO GRAN RADIO PVC BIAXIAL 22.5°  D=4"</v>
          </cell>
          <cell r="C119" t="str">
            <v>UN</v>
          </cell>
          <cell r="D119">
            <v>49636.49</v>
          </cell>
        </row>
        <row r="120">
          <cell r="A120" t="str">
            <v>2.4.216</v>
          </cell>
          <cell r="B120" t="str">
            <v>SUMINISTRO E INSTALACION CODO GRAN RADIO PVC BIAXIAL 22.5°  D=6"</v>
          </cell>
          <cell r="C120" t="str">
            <v>UN</v>
          </cell>
          <cell r="D120">
            <v>119510.75</v>
          </cell>
        </row>
        <row r="121">
          <cell r="A121" t="str">
            <v>2.4.217</v>
          </cell>
          <cell r="B121" t="str">
            <v>SUMINISTRO E INSTALACION CODO GRAN RADIO PVC BIAXIAL 11 1/4°  D=3"</v>
          </cell>
          <cell r="C121" t="str">
            <v>UN</v>
          </cell>
          <cell r="D121">
            <v>26267.49</v>
          </cell>
        </row>
        <row r="122">
          <cell r="A122" t="str">
            <v>2.4.218</v>
          </cell>
          <cell r="B122" t="str">
            <v>SUMINISTRO E INSTALACION CODO GRAN RADIO PVC BIAXIAL 11 1/4°  D=4"</v>
          </cell>
          <cell r="C122" t="str">
            <v>UN</v>
          </cell>
          <cell r="D122">
            <v>47317.49</v>
          </cell>
        </row>
        <row r="123">
          <cell r="A123" t="str">
            <v>2.4.219</v>
          </cell>
          <cell r="B123" t="str">
            <v>SUMINISTRO E INSTALACION CODO GRAN RADIO PVC BIAXIAL 11 1/4°  D=6"</v>
          </cell>
          <cell r="C123" t="str">
            <v>UN</v>
          </cell>
          <cell r="D123">
            <v>106484.8</v>
          </cell>
        </row>
        <row r="124">
          <cell r="A124" t="str">
            <v>2.4.220</v>
          </cell>
          <cell r="B124" t="str">
            <v>SUMINISTRO E INSTALACION CODO PVC SANITARIO D=12"</v>
          </cell>
          <cell r="C124" t="str">
            <v>UN</v>
          </cell>
          <cell r="D124">
            <v>267730.75</v>
          </cell>
        </row>
        <row r="125">
          <cell r="A125" t="str">
            <v>2.4.221</v>
          </cell>
          <cell r="B125" t="str">
            <v>SUMINISTRO E INSTALACIÓN DE MEDIDOR 1/2" CHORRO ÚNICO CLASE B INCLUYE ACCESORIOS COMPLEMENTARIOS PARA SU CONEXIÓN</v>
          </cell>
          <cell r="C125" t="str">
            <v>UN</v>
          </cell>
          <cell r="D125">
            <v>55408.5</v>
          </cell>
        </row>
        <row r="126">
          <cell r="A126" t="str">
            <v>2.4.222</v>
          </cell>
          <cell r="B126" t="str">
            <v>SUMINISTRO E INSTALACIÓN DE CAJA PARA MEDIDOR DE 1/2" CON TAPA HD</v>
          </cell>
          <cell r="C126" t="str">
            <v>UN</v>
          </cell>
          <cell r="D126">
            <v>23347.84</v>
          </cell>
        </row>
        <row r="127">
          <cell r="A127" t="str">
            <v>2.4.223</v>
          </cell>
          <cell r="B127" t="str">
            <v xml:space="preserve">SUMINISTRO E INSTALACIÓN DE VARILLA PARA ANCLAJE GALVANIZADA D=1/2"" INCLUYE TUERCA Y ARANDELA CUADRADA DE 0.1*0.1M*1/8"  </v>
          </cell>
          <cell r="C127" t="str">
            <v>UN</v>
          </cell>
          <cell r="D127">
            <v>7690.97</v>
          </cell>
        </row>
        <row r="128">
          <cell r="A128" t="str">
            <v>2.4.224</v>
          </cell>
          <cell r="B128" t="str">
            <v xml:space="preserve">Suministro e Instalación de Valvula Compuerta H.F. D = 2" Extremo Brida Sello Elástico, 250 PSI.  </v>
          </cell>
          <cell r="C128" t="str">
            <v>UN</v>
          </cell>
          <cell r="D128">
            <v>354315.38</v>
          </cell>
        </row>
        <row r="129">
          <cell r="A129" t="str">
            <v>2.4.225</v>
          </cell>
          <cell r="B129" t="str">
            <v>SUMINISTRO E INSTALACIÓN VÁLVULA COMPUERTA  H.F. D = 3" EXTREMO BRIDA SELLO ELASTICO, 250 PSI</v>
          </cell>
          <cell r="C129" t="str">
            <v>UN</v>
          </cell>
          <cell r="D129">
            <v>484235.38</v>
          </cell>
        </row>
        <row r="130">
          <cell r="A130" t="str">
            <v>2.4.226</v>
          </cell>
          <cell r="B130" t="str">
            <v>Suministro e Instalación de Valvula Compuerta H.F. D=4" Extremo Brida Sello Elástico, 250 PSI</v>
          </cell>
          <cell r="C130" t="str">
            <v>UN</v>
          </cell>
          <cell r="D130">
            <v>1063075.3799999999</v>
          </cell>
        </row>
        <row r="131">
          <cell r="A131" t="str">
            <v>2.4.227</v>
          </cell>
          <cell r="B131" t="str">
            <v>Suministro e Instalación de Valvula Compuerta  (Extremo Bridada) 6"</v>
          </cell>
          <cell r="C131" t="str">
            <v>UN</v>
          </cell>
          <cell r="D131">
            <v>1509675.38</v>
          </cell>
        </row>
        <row r="132">
          <cell r="A132" t="str">
            <v>2.4.228</v>
          </cell>
          <cell r="B132" t="str">
            <v xml:space="preserve">SUMINISTRO E INSTALACIÓN VÁLVULA COMPUERTA H.F. D = 8" EXTREMO BRIDA SELLO ELASTICO, 250 PSI  </v>
          </cell>
          <cell r="C132" t="str">
            <v>UN</v>
          </cell>
          <cell r="D132">
            <v>1063075.3799999999</v>
          </cell>
        </row>
        <row r="133">
          <cell r="A133" t="str">
            <v>2.4.229</v>
          </cell>
          <cell r="B133" t="str">
            <v xml:space="preserve">SUMINISTRO E INSTALACIÓN VÁLVULA COMPUERTA H.F.  D = 2" EXTREMO LISO, SELLO ELASTICO 250 PSI  </v>
          </cell>
          <cell r="C133" t="str">
            <v>UN</v>
          </cell>
          <cell r="D133">
            <v>317195.38</v>
          </cell>
        </row>
        <row r="134">
          <cell r="A134" t="str">
            <v>2.4.230</v>
          </cell>
          <cell r="B134" t="str">
            <v>SUMINISTRO E INSTALACIÓN VÁLVULA COMPUERTA H.F. D = 3" EXTREMO LISO, SELLO ELASTICO, 250 PSI</v>
          </cell>
          <cell r="C134" t="str">
            <v>UN</v>
          </cell>
          <cell r="D134">
            <v>444795.38</v>
          </cell>
        </row>
        <row r="135">
          <cell r="A135" t="str">
            <v>2.4.231</v>
          </cell>
          <cell r="B135" t="str">
            <v xml:space="preserve">SUMINISTRO E INSTALACIÓN VÁLVULA COMPUERTA H.F. D = 4" EXTREMO LISO, SELLO ELASTICO, 250 PSI  </v>
          </cell>
          <cell r="C135" t="str">
            <v>UN</v>
          </cell>
          <cell r="D135">
            <v>566595.38</v>
          </cell>
        </row>
        <row r="136">
          <cell r="A136" t="str">
            <v>2.4.232</v>
          </cell>
          <cell r="B136" t="str">
            <v xml:space="preserve">SUMINISTRO E INSTALACIÓN VÁLVULA COMPUERTA  H.F. D = 6" EXTREMO LISO, SELLO ELASTICO, 250 PSI  </v>
          </cell>
          <cell r="C136" t="str">
            <v>UN</v>
          </cell>
          <cell r="D136">
            <v>993475.38</v>
          </cell>
        </row>
        <row r="137">
          <cell r="A137" t="str">
            <v>2.4.233</v>
          </cell>
          <cell r="B137" t="str">
            <v xml:space="preserve">SUMINISTRO E INSTALACIÓN VÁLVULA COMPUERTA H.F. D = 8" EXTREMO LISO, SELLO ELASTICO, 250 PSI </v>
          </cell>
          <cell r="C137" t="str">
            <v>UN</v>
          </cell>
          <cell r="D137">
            <v>1452835.38</v>
          </cell>
        </row>
        <row r="138">
          <cell r="A138" t="str">
            <v>2.4.234</v>
          </cell>
          <cell r="B138" t="str">
            <v>SUMINISTRO E INSTALACIÓN HIDRANTE TIPO MILLAN  D = 3" BRIDA</v>
          </cell>
          <cell r="C138" t="str">
            <v>UN</v>
          </cell>
          <cell r="D138">
            <v>1842345</v>
          </cell>
        </row>
        <row r="139">
          <cell r="A139" t="str">
            <v>2.4.235</v>
          </cell>
          <cell r="B139" t="str">
            <v>SUMINISTRO E INSTALACIÓN HIDRANTE TIPO MILLAN  D = 4" BRIDA</v>
          </cell>
          <cell r="C139" t="str">
            <v>UN</v>
          </cell>
          <cell r="D139">
            <v>2693524</v>
          </cell>
        </row>
        <row r="140">
          <cell r="A140" t="str">
            <v>2.4.236</v>
          </cell>
          <cell r="B140" t="str">
            <v>SUMINISTRO E INSTALACIÓN HIDRANTE TIPO MILLAN  D = 6" BRIDA</v>
          </cell>
          <cell r="C140" t="str">
            <v>UN</v>
          </cell>
          <cell r="D140">
            <v>3294921</v>
          </cell>
        </row>
        <row r="141">
          <cell r="A141" t="str">
            <v>2.4.237</v>
          </cell>
          <cell r="B141" t="str">
            <v>SUMINISTRO E INSTALACIÓN HIDRANTE TIPO MILLAN  D = 3" E.L.</v>
          </cell>
          <cell r="C141" t="str">
            <v>UN</v>
          </cell>
          <cell r="D141">
            <v>1750961</v>
          </cell>
        </row>
        <row r="142">
          <cell r="A142" t="str">
            <v>2.4.238</v>
          </cell>
          <cell r="B142" t="str">
            <v>SUMINISTRO E INSTALACIÓN HIDRANTE TIPO MILLAN  D = 4" E.L.</v>
          </cell>
          <cell r="C142" t="str">
            <v>UN</v>
          </cell>
          <cell r="D142">
            <v>2426081</v>
          </cell>
        </row>
        <row r="143">
          <cell r="A143" t="str">
            <v>2.4.239</v>
          </cell>
          <cell r="B143" t="str">
            <v>SUMINISTRO E INSTALACIÓN HIDRANTE TIPO MILLAN  D = 6" E.L.</v>
          </cell>
          <cell r="C143" t="str">
            <v>UN</v>
          </cell>
          <cell r="D143">
            <v>3154561</v>
          </cell>
        </row>
        <row r="144">
          <cell r="A144" t="str">
            <v>2.4.240</v>
          </cell>
          <cell r="B144" t="str">
            <v>SUMINISTRO E INSTALACIÓN VÁLVULA DE CHEQUE H.F.   D = 2" E. BRIDA</v>
          </cell>
          <cell r="C144" t="str">
            <v>UN</v>
          </cell>
          <cell r="D144">
            <v>512283</v>
          </cell>
        </row>
        <row r="145">
          <cell r="A145" t="str">
            <v>2.4.241</v>
          </cell>
          <cell r="B145" t="str">
            <v>SUMINISTRO E INSTALACIÓN VÁLVULA DE CHEQUE H.F.   D = 3" E. BRIDA</v>
          </cell>
          <cell r="C145" t="str">
            <v>UN</v>
          </cell>
          <cell r="D145">
            <v>648159</v>
          </cell>
        </row>
        <row r="146">
          <cell r="A146" t="str">
            <v>2.4.242</v>
          </cell>
          <cell r="B146" t="str">
            <v>SUMINISTRO E INSTALACIÓN VÁLVULA DE CHEQUE H.F.   D = 4" E. BRIDA</v>
          </cell>
          <cell r="C146" t="str">
            <v>UN</v>
          </cell>
          <cell r="D146">
            <v>750239</v>
          </cell>
        </row>
        <row r="147">
          <cell r="A147" t="str">
            <v>2.4.243</v>
          </cell>
          <cell r="B147" t="str">
            <v>SUMINISTRO E INSTALACIÓN VÁLULA DE CHEQUE H.F.    D =  6" E. BRIDA</v>
          </cell>
          <cell r="C147" t="str">
            <v>UN</v>
          </cell>
          <cell r="D147">
            <v>1226999</v>
          </cell>
        </row>
        <row r="148">
          <cell r="A148" t="str">
            <v>2.4.244</v>
          </cell>
          <cell r="B148" t="str">
            <v>SUMINISTRO E INSTALACIÓN VÁLVULA DE CHEQUE H.F.  D = 8" E. BRIDA</v>
          </cell>
          <cell r="C148" t="str">
            <v>UN</v>
          </cell>
          <cell r="D148">
            <v>1656152</v>
          </cell>
        </row>
        <row r="149">
          <cell r="A149" t="str">
            <v>2.4.245</v>
          </cell>
          <cell r="B149" t="str">
            <v>SUMINISTRO E INSTALACIÓN REGISTRO DE BOLA  D = 2" TIPO PESADO</v>
          </cell>
          <cell r="C149" t="str">
            <v>UN</v>
          </cell>
          <cell r="D149">
            <v>93137</v>
          </cell>
        </row>
        <row r="150">
          <cell r="A150" t="str">
            <v>2.4.246</v>
          </cell>
          <cell r="B150" t="str">
            <v>SUMINISTRO E INSTALACIÓN REGISTRO DE BOLA  D = 2½" TIPO PESAD</v>
          </cell>
          <cell r="C150" t="str">
            <v>UN</v>
          </cell>
          <cell r="D150">
            <v>137065</v>
          </cell>
        </row>
        <row r="151">
          <cell r="A151" t="str">
            <v>2.4.247</v>
          </cell>
          <cell r="B151" t="str">
            <v>SUMINISTRO E INSTALACIÓN REGISTRO DE BOLA  D = 3" TIPO PESADO</v>
          </cell>
          <cell r="C151" t="str">
            <v>UN</v>
          </cell>
          <cell r="D151">
            <v>291495</v>
          </cell>
        </row>
        <row r="152">
          <cell r="A152" t="str">
            <v>2.4.248</v>
          </cell>
          <cell r="B152" t="str">
            <v>SUMINISTRO E INSTALACIÓN REGISTRO DE BOLA  D = 4" TIPO PESADO</v>
          </cell>
          <cell r="C152" t="str">
            <v>UN</v>
          </cell>
          <cell r="D152">
            <v>302010</v>
          </cell>
        </row>
        <row r="153">
          <cell r="A153" t="str">
            <v>2.4.249</v>
          </cell>
          <cell r="B153" t="str">
            <v>SUMINISTRO E INSTALACIÓN REGISTRO DE BOLA  D = ½" TIPO LIVIANO</v>
          </cell>
          <cell r="C153" t="str">
            <v>UN</v>
          </cell>
          <cell r="D153">
            <v>14082.85</v>
          </cell>
        </row>
        <row r="154">
          <cell r="A154" t="str">
            <v>2.4.250</v>
          </cell>
          <cell r="B154" t="str">
            <v>SUMINISTRO E INSTALACIÓN REGISTRO DE BOLA  D = 3/4"  TIPO LIVIANO</v>
          </cell>
          <cell r="C154" t="str">
            <v>UN</v>
          </cell>
          <cell r="D154">
            <v>16582.849999999999</v>
          </cell>
        </row>
        <row r="155">
          <cell r="A155" t="str">
            <v>2.4.251</v>
          </cell>
          <cell r="B155" t="str">
            <v>SUMINISTRO E INSTALACIÓN REGISTRO DE BOLA  D = 1"  TIPO LIVIANO</v>
          </cell>
          <cell r="C155" t="str">
            <v>UN</v>
          </cell>
          <cell r="D155">
            <v>15082.85</v>
          </cell>
        </row>
        <row r="156">
          <cell r="A156" t="str">
            <v>2.4.252</v>
          </cell>
          <cell r="B156" t="str">
            <v>SUMINISTRO E INSTALACIÓN REGISTRO DE BOLA  D = 1½" TIPO LIVIANO</v>
          </cell>
          <cell r="C156" t="str">
            <v>UN</v>
          </cell>
          <cell r="D156">
            <v>43431</v>
          </cell>
        </row>
        <row r="157">
          <cell r="A157" t="str">
            <v>2.4.253</v>
          </cell>
          <cell r="B157" t="str">
            <v>SUMINISTRO E INSTALACIÓN REGISTRO DE BOLA  D = 2" TIPO LIVIANO</v>
          </cell>
          <cell r="C157" t="str">
            <v>UN</v>
          </cell>
          <cell r="D157">
            <v>62494</v>
          </cell>
        </row>
        <row r="158">
          <cell r="A158" t="str">
            <v>2.4.254</v>
          </cell>
          <cell r="B158" t="str">
            <v>CONEXIONES DOMICILIARIAS PVC 1/2", INCLUYE CAJA Y MEDIDOR</v>
          </cell>
          <cell r="C158" t="str">
            <v>UN</v>
          </cell>
          <cell r="D158">
            <v>253756</v>
          </cell>
        </row>
        <row r="159">
          <cell r="A159" t="str">
            <v>2.4.255</v>
          </cell>
          <cell r="B159" t="str">
            <v xml:space="preserve">SUMINISTRO E INSTALACIÓN CAJAS PARA VÁLVULAS TIPO CHOROTE EN H.F.  </v>
          </cell>
          <cell r="C159" t="str">
            <v>UN</v>
          </cell>
          <cell r="D159">
            <v>123138</v>
          </cell>
        </row>
        <row r="160">
          <cell r="A160" t="str">
            <v>2.4.256</v>
          </cell>
          <cell r="B160" t="str">
            <v>SUMINISTRO E INSTALACIÓN VENTOSA DE DOBLE ACCIÓN  D = ½"  EN HIERRO DÚCTIL</v>
          </cell>
          <cell r="C160" t="str">
            <v>UN</v>
          </cell>
          <cell r="D160">
            <v>231125</v>
          </cell>
        </row>
        <row r="161">
          <cell r="A161" t="str">
            <v>2.4.257</v>
          </cell>
          <cell r="B161" t="str">
            <v>SUMINISTRO E INSTALACIÓN VENTOSA  DE DOBLE ACCIÓN PVC  D = 2"  250 PSI</v>
          </cell>
          <cell r="C161" t="str">
            <v>UN</v>
          </cell>
          <cell r="D161">
            <v>257662</v>
          </cell>
        </row>
        <row r="162">
          <cell r="A162" t="str">
            <v>2.4.258</v>
          </cell>
          <cell r="B162" t="str">
            <v xml:space="preserve">ARENA PARA LECHO FILTRANTE (CANTO RODADO, % SILICE &gt;99, CE = (0.7 - 0.9), % SOLUBILIDAD HCI &lt; 4%, COEFICIENTE UNIF. = (2 - 3.5)).  </v>
          </cell>
          <cell r="C162" t="str">
            <v>M3</v>
          </cell>
          <cell r="D162">
            <v>462892</v>
          </cell>
        </row>
        <row r="163">
          <cell r="A163" t="str">
            <v>2.4.259</v>
          </cell>
          <cell r="B163" t="str">
            <v>GRAVAS PARA LECHO FILTRANTE (3 - 5 MM) DE CANTO RODADO</v>
          </cell>
          <cell r="C163" t="str">
            <v>M3</v>
          </cell>
          <cell r="D163">
            <v>444917</v>
          </cell>
        </row>
        <row r="164">
          <cell r="A164" t="str">
            <v xml:space="preserve">2.4.260 </v>
          </cell>
          <cell r="B164" t="str">
            <v>Suministro e instalación Cinta PVC D = 0.10 m</v>
          </cell>
          <cell r="C164" t="str">
            <v>ML</v>
          </cell>
          <cell r="D164">
            <v>10537</v>
          </cell>
        </row>
        <row r="165">
          <cell r="A165" t="str">
            <v>2.4.261</v>
          </cell>
          <cell r="B165" t="str">
            <v xml:space="preserve">CINTA SIKA  PVC. V=0.15  </v>
          </cell>
          <cell r="C165" t="str">
            <v>ML</v>
          </cell>
          <cell r="D165">
            <v>17188</v>
          </cell>
        </row>
        <row r="166">
          <cell r="A166" t="str">
            <v>2.4.262</v>
          </cell>
          <cell r="B166" t="str">
            <v>Suministro e instalación Cinta PVC D = 0.22 m</v>
          </cell>
          <cell r="C166" t="str">
            <v>ML</v>
          </cell>
          <cell r="D166">
            <v>31106</v>
          </cell>
        </row>
        <row r="167">
          <cell r="A167" t="str">
            <v>2.5.1</v>
          </cell>
          <cell r="B167" t="str">
            <v>UNIÓN PVC SANITARIA D=2"</v>
          </cell>
          <cell r="C167" t="str">
            <v>UN</v>
          </cell>
          <cell r="D167">
            <v>2200</v>
          </cell>
        </row>
        <row r="168">
          <cell r="A168" t="str">
            <v>2.5.2</v>
          </cell>
          <cell r="B168" t="str">
            <v>UNIÓN PVC SANITARIA D=3"</v>
          </cell>
          <cell r="C168" t="str">
            <v>UN</v>
          </cell>
          <cell r="D168">
            <v>2932</v>
          </cell>
        </row>
        <row r="169">
          <cell r="A169" t="str">
            <v>2.5.3</v>
          </cell>
          <cell r="B169" t="str">
            <v>UNIÓN PVC SANITARIA D=4"</v>
          </cell>
          <cell r="C169" t="str">
            <v>UN</v>
          </cell>
          <cell r="D169">
            <v>5307</v>
          </cell>
        </row>
        <row r="170">
          <cell r="A170" t="str">
            <v>2.5.4</v>
          </cell>
          <cell r="B170" t="str">
            <v>UNIÓN PVC SANITARIA D=6"</v>
          </cell>
          <cell r="C170" t="str">
            <v>UN</v>
          </cell>
          <cell r="D170">
            <v>21402</v>
          </cell>
        </row>
        <row r="171">
          <cell r="A171" t="str">
            <v>2.5.5</v>
          </cell>
          <cell r="B171" t="str">
            <v>UNIÓN PVC SANITARIA D=8"</v>
          </cell>
          <cell r="C171" t="str">
            <v>UN</v>
          </cell>
          <cell r="D171">
            <v>54277</v>
          </cell>
        </row>
        <row r="172">
          <cell r="A172" t="str">
            <v>2.5.6</v>
          </cell>
          <cell r="B172" t="str">
            <v>SUMINISTRO E INSTALACIÓN TUBERÍA DE ALCANTARILLADO PVC  D= 24"</v>
          </cell>
          <cell r="C172" t="str">
            <v>ML</v>
          </cell>
          <cell r="D172">
            <v>238113</v>
          </cell>
        </row>
        <row r="173">
          <cell r="A173" t="str">
            <v>2.5.7</v>
          </cell>
          <cell r="B173" t="str">
            <v>SUMINISTRO E INSTALACIÓN TUBERÍA DE ALCANTARILLADO PVC  D= 36"</v>
          </cell>
          <cell r="C173" t="str">
            <v>ML</v>
          </cell>
          <cell r="D173">
            <v>529403</v>
          </cell>
        </row>
        <row r="174">
          <cell r="A174" t="str">
            <v>2.5.8</v>
          </cell>
          <cell r="B174" t="str">
            <v xml:space="preserve">SUMINISTRO E INSTALACIÓN TUBERÍA DE ALCANTARILLADO PVC  D= 42"  </v>
          </cell>
          <cell r="C174" t="str">
            <v>ML</v>
          </cell>
          <cell r="D174">
            <v>823755</v>
          </cell>
        </row>
        <row r="175">
          <cell r="A175" t="str">
            <v>2.5.9</v>
          </cell>
          <cell r="B175" t="str">
            <v xml:space="preserve">SUMINISTRO E INSTALACION CODO PVC SANITARIO D=4"  </v>
          </cell>
          <cell r="C175" t="str">
            <v>UN</v>
          </cell>
          <cell r="D175">
            <v>8716</v>
          </cell>
        </row>
        <row r="176">
          <cell r="A176" t="str">
            <v>2.5.10</v>
          </cell>
          <cell r="B176" t="str">
            <v xml:space="preserve">SUMINISTRO E INSTALACION CODO PVC SANITARIO D=6"  </v>
          </cell>
          <cell r="C176" t="str">
            <v>UN</v>
          </cell>
          <cell r="D176">
            <v>70287</v>
          </cell>
        </row>
        <row r="177">
          <cell r="A177" t="str">
            <v>2.5.11</v>
          </cell>
          <cell r="B177" t="str">
            <v>SUMINISTRO E INSTALACION CODO PVC SANITARIO D=8"</v>
          </cell>
          <cell r="C177" t="str">
            <v>UN</v>
          </cell>
          <cell r="D177">
            <v>111476</v>
          </cell>
        </row>
        <row r="178">
          <cell r="A178" t="str">
            <v>2.5.12</v>
          </cell>
          <cell r="B178" t="str">
            <v>SUMINISTRO E INSTALACION CODO PVC SANITARIO D=2"</v>
          </cell>
          <cell r="C178" t="str">
            <v>UN</v>
          </cell>
          <cell r="D178">
            <v>2596</v>
          </cell>
        </row>
        <row r="179">
          <cell r="A179" t="str">
            <v>2.5.13</v>
          </cell>
          <cell r="B179" t="str">
            <v>SUMINISTRO E INSTALACION CODO PVC SANITARIO D=3"</v>
          </cell>
          <cell r="C179" t="str">
            <v>UN</v>
          </cell>
          <cell r="D179">
            <v>5290</v>
          </cell>
        </row>
        <row r="180">
          <cell r="A180" t="str">
            <v>2.5.14</v>
          </cell>
          <cell r="B180" t="str">
            <v>SUMINISTRO E INSTALACION CODO PVC SANITARIO D=10"</v>
          </cell>
          <cell r="C180" t="str">
            <v>UN</v>
          </cell>
          <cell r="D180">
            <v>342130</v>
          </cell>
        </row>
        <row r="181">
          <cell r="A181" t="str">
            <v>2.5.15</v>
          </cell>
          <cell r="B181" t="str">
            <v>SUMINISTRO E INSTALACION ADAPTADOR DE LIMPIEZA PVC SANITARIA D=2"</v>
          </cell>
          <cell r="C181" t="str">
            <v>UN</v>
          </cell>
          <cell r="D181">
            <v>4827</v>
          </cell>
        </row>
        <row r="182">
          <cell r="A182" t="str">
            <v>2.5.16</v>
          </cell>
          <cell r="B182" t="str">
            <v>SUMINISTRO E INSTALACION ADAPTADOR DE LIMPIEZA PVC SANITARIA D=3"</v>
          </cell>
          <cell r="C182" t="str">
            <v>UN</v>
          </cell>
          <cell r="D182">
            <v>9750</v>
          </cell>
        </row>
        <row r="183">
          <cell r="A183" t="str">
            <v>2.5.17</v>
          </cell>
          <cell r="B183" t="str">
            <v>SUMINISTRO E INSTALACION ADAPTADOR DE LIMPIEZA PVC SANITARIA D=4"</v>
          </cell>
          <cell r="C183" t="str">
            <v>UN</v>
          </cell>
          <cell r="D183">
            <v>14100</v>
          </cell>
        </row>
        <row r="184">
          <cell r="A184" t="str">
            <v>2.5.18</v>
          </cell>
          <cell r="B184" t="str">
            <v>SUMINISTRO E INSTALACION ADAPTADOR DE LIMPIEZA PVC SANITARIA D=6"</v>
          </cell>
          <cell r="C184" t="str">
            <v>UN</v>
          </cell>
          <cell r="D184">
            <v>36144</v>
          </cell>
        </row>
        <row r="185">
          <cell r="A185" t="str">
            <v>2.5.19</v>
          </cell>
          <cell r="B185" t="str">
            <v>SUMINISTRO E INSTALACION YEE PVC SANITARIA D=2"</v>
          </cell>
          <cell r="C185" t="str">
            <v>UN</v>
          </cell>
          <cell r="D185">
            <v>5243</v>
          </cell>
        </row>
        <row r="186">
          <cell r="A186" t="str">
            <v>2.5.20</v>
          </cell>
          <cell r="B186" t="str">
            <v>SUMINISTRO E INSTALACION YEE PVC SANITARIA D=3"</v>
          </cell>
          <cell r="C186" t="str">
            <v>UN</v>
          </cell>
          <cell r="D186">
            <v>10189</v>
          </cell>
        </row>
        <row r="187">
          <cell r="A187" t="str">
            <v>2.5.21</v>
          </cell>
          <cell r="B187" t="str">
            <v>SUMINISTRO E INSTALACION YEE PVC SANITARIA D=4"</v>
          </cell>
          <cell r="C187" t="str">
            <v>UN</v>
          </cell>
          <cell r="D187">
            <v>17169</v>
          </cell>
        </row>
        <row r="188">
          <cell r="A188" t="str">
            <v>2.5.22</v>
          </cell>
          <cell r="B188" t="str">
            <v>SUMINISTRO E INSTALACION YEE PVC SANITARIA D=6"</v>
          </cell>
          <cell r="C188" t="str">
            <v>UN</v>
          </cell>
          <cell r="D188">
            <v>79910</v>
          </cell>
        </row>
        <row r="189">
          <cell r="A189" t="str">
            <v>2.5.23</v>
          </cell>
          <cell r="B189" t="str">
            <v>SUMINISTRO E INSTALACIÓN TUBERIA DE ALCANTARILLADO GRP  D= 300mm, PN=1 Bar, SN=2500 (N/m2), incluye acople cada 6.0m</v>
          </cell>
          <cell r="C189" t="str">
            <v>ML</v>
          </cell>
          <cell r="D189">
            <v>181929</v>
          </cell>
        </row>
        <row r="190">
          <cell r="A190" t="str">
            <v>2.5.24</v>
          </cell>
          <cell r="B190" t="str">
            <v>SUMINISTRO E INSTALACIÓN TUBERIA DE ALCANTARILLADO GRP  D= 350mm, PN=1 Bar, SN=2500 (N/m2), incluye acople cada 6.0m</v>
          </cell>
          <cell r="C190" t="str">
            <v>ML</v>
          </cell>
          <cell r="D190">
            <v>206733</v>
          </cell>
        </row>
        <row r="191">
          <cell r="A191" t="str">
            <v>2.5.25</v>
          </cell>
          <cell r="B191" t="str">
            <v>SUMINISTRO E INSTALACIÓN TUBERIA DE ALCANTARILLADO GRP  D= 400mm, PN=1 Bar, SN=2500 (N/m2), incluye acople cada 6.0m</v>
          </cell>
          <cell r="C191" t="str">
            <v>ML</v>
          </cell>
          <cell r="D191">
            <v>253700</v>
          </cell>
        </row>
        <row r="192">
          <cell r="A192" t="str">
            <v>2.5.26</v>
          </cell>
          <cell r="B192" t="str">
            <v>SUMINISTRO E INSTALACIÓN TUBERIA DE ALCANTARILLADO GRP  D= 450mm, PN=1 Bar, SN=2500 (N/m2), incluye acople cada 6.0m</v>
          </cell>
          <cell r="C192" t="str">
            <v>ML</v>
          </cell>
          <cell r="D192">
            <v>280261</v>
          </cell>
        </row>
        <row r="193">
          <cell r="A193" t="str">
            <v>2.5.27</v>
          </cell>
          <cell r="B193" t="str">
            <v>SUMINISTRO E INSTALACIÓN TUBERIA DE ALCANTARILLADO GRP  D= 500mm, PN=1 Bar, SN=2500 (N/m2), incluye acople cada 6.0m</v>
          </cell>
          <cell r="C193" t="str">
            <v>ML</v>
          </cell>
          <cell r="D193">
            <v>315313</v>
          </cell>
        </row>
        <row r="194">
          <cell r="A194" t="str">
            <v>2.5.28</v>
          </cell>
          <cell r="B194" t="str">
            <v>SUMINISTRO E INSTALACIÓN TUBERIA DE ALCANTARILLADO GRP  D= 600mm, PN=1 Bar, SN=2500 (N/m2), incluye acople cada 6.0m</v>
          </cell>
          <cell r="C194" t="str">
            <v>ML</v>
          </cell>
          <cell r="D194">
            <v>397866</v>
          </cell>
        </row>
        <row r="195">
          <cell r="A195" t="str">
            <v>2.5.29</v>
          </cell>
          <cell r="B195" t="str">
            <v>SUMINISTRO E INSTALACIÓN TUBERIA DE ALCANTARILLADO GRP  D= 700mm, PN=1 Bar, SN=2500 (N/m2), incluye acople cada 6.0m</v>
          </cell>
          <cell r="C195" t="str">
            <v>ML</v>
          </cell>
          <cell r="D195">
            <v>507135</v>
          </cell>
        </row>
        <row r="196">
          <cell r="A196" t="str">
            <v>2.5.30</v>
          </cell>
          <cell r="B196" t="str">
            <v>SUMINISTRO E INSTALACIÓN TUBERIA DE ALCANTARILLADO GRP  D= 800mm, PN=1 Bar, SN=2500 (N/m2), incluye acople cada 6.0m</v>
          </cell>
          <cell r="C196" t="str">
            <v>ML</v>
          </cell>
          <cell r="D196">
            <v>577221</v>
          </cell>
        </row>
        <row r="197">
          <cell r="A197" t="str">
            <v>2.5.31</v>
          </cell>
          <cell r="B197" t="str">
            <v>SUMINISTRO E INSTALACIÓN TUBERIA DE ALCANTARILLADO GRP  D= 900mm, PN=1 Bar, SN=2500 (N/m2), incluye acople cada 6.0m</v>
          </cell>
          <cell r="C197" t="str">
            <v>ML</v>
          </cell>
          <cell r="D197">
            <v>692234</v>
          </cell>
        </row>
        <row r="198">
          <cell r="A198" t="str">
            <v>2.5.32</v>
          </cell>
          <cell r="B198" t="str">
            <v>SUMINISTRO E INSTALACIÓN TUBERIA DE ALCANTARILLADO GRP  D= 1000mm, PN=1 Bar, SN=2500 (N/m2), incluye acople cada 6.0m</v>
          </cell>
          <cell r="C198" t="str">
            <v>ML</v>
          </cell>
          <cell r="D198">
            <v>750212</v>
          </cell>
        </row>
        <row r="199">
          <cell r="A199" t="str">
            <v>2.5.33</v>
          </cell>
          <cell r="B199" t="str">
            <v>SUMINISTRO E INSTALACIÓN TUBERIA DE ALCANTARILLADO GRP  D= 1100mm, PN=1 Bar, SN=2500 (N/m2), incluye acople cada 6.0m</v>
          </cell>
          <cell r="C199" t="str">
            <v>ML</v>
          </cell>
          <cell r="D199">
            <v>834876</v>
          </cell>
        </row>
        <row r="200">
          <cell r="A200" t="str">
            <v>2.5.34</v>
          </cell>
          <cell r="B200" t="str">
            <v>SUMINISTRO E INSTALACIÓN TUBERIA DE ALCANTARILLADO GRP  D= 1200mm, PN=1 Bar, SN=2500 (N/m2), incluye acople cada 6.0m</v>
          </cell>
          <cell r="C200" t="str">
            <v>ML</v>
          </cell>
          <cell r="D200">
            <v>965859</v>
          </cell>
        </row>
        <row r="201">
          <cell r="A201" t="str">
            <v>2.5.35</v>
          </cell>
          <cell r="B201" t="str">
            <v>SUMINISTRO E INSTALACIÓN TUBERIA DE ALCANTARILLADO GRP  D= 1400mm, PN=1 Bar, SN=2500 (N/m2), incluye acople cada 6.0m</v>
          </cell>
          <cell r="C201" t="str">
            <v>ML</v>
          </cell>
          <cell r="D201">
            <v>1180048</v>
          </cell>
        </row>
        <row r="202">
          <cell r="A202" t="str">
            <v>2.5.36</v>
          </cell>
          <cell r="B202" t="str">
            <v>SUMINISTRO E INSTALACIÓN TUBERIA DE ALCANTARILLADO GRP  D= 1600mm, PN=1 Bar, SN=2500 (N/m2), incluye acople cada 6.0m</v>
          </cell>
          <cell r="C202" t="str">
            <v>ML</v>
          </cell>
          <cell r="D202">
            <v>1507969</v>
          </cell>
        </row>
        <row r="203">
          <cell r="A203" t="str">
            <v>2.5.37</v>
          </cell>
          <cell r="B203" t="str">
            <v>EXCAVACIÓN A MANO MATERIAL COMUN DE 0 m  a 1.5 m</v>
          </cell>
          <cell r="C203" t="str">
            <v>M3</v>
          </cell>
          <cell r="D203">
            <v>28124</v>
          </cell>
        </row>
        <row r="204">
          <cell r="A204" t="str">
            <v>2.5.38</v>
          </cell>
          <cell r="B204" t="str">
            <v>EXCAVACIÓN A MANO MATERIAL COMUN DE 1.5 m  a  3 m</v>
          </cell>
          <cell r="C204" t="str">
            <v>M3</v>
          </cell>
          <cell r="D204">
            <v>33748</v>
          </cell>
        </row>
        <row r="205">
          <cell r="A205" t="str">
            <v>2.5.39</v>
          </cell>
          <cell r="B205" t="str">
            <v>EXCAVACIÓN A MANO MATERIAL COMUN  &gt; A 3</v>
          </cell>
          <cell r="C205" t="str">
            <v>M3</v>
          </cell>
          <cell r="D205">
            <v>35133</v>
          </cell>
        </row>
        <row r="206">
          <cell r="A206" t="str">
            <v>2.5.40</v>
          </cell>
          <cell r="B206" t="str">
            <v xml:space="preserve">SUMINISTRO E INSTALACIÓN TUBERÍA DE ALCANTARILLADO PVC D=4" </v>
          </cell>
          <cell r="C206" t="str">
            <v>ML</v>
          </cell>
          <cell r="D206" t="e">
            <v>#N/A</v>
          </cell>
        </row>
        <row r="207">
          <cell r="A207" t="str">
            <v>2.5.41</v>
          </cell>
          <cell r="B207" t="str">
            <v xml:space="preserve">SUMINISTRO E INSTALACIÓN TUBERÍA DE ALCANTARILLADO PVC  D= 6"   </v>
          </cell>
          <cell r="C207" t="str">
            <v>ML</v>
          </cell>
          <cell r="D207" t="e">
            <v>#N/A</v>
          </cell>
        </row>
        <row r="208">
          <cell r="A208" t="str">
            <v>2.5.42</v>
          </cell>
          <cell r="B208" t="str">
            <v xml:space="preserve">SUMINISTRO E INSTALACIÓN TUBERÍA DE ALCANTARILLADO PVC D=8"   </v>
          </cell>
          <cell r="C208" t="str">
            <v>ML</v>
          </cell>
          <cell r="D208" t="e">
            <v>#N/A</v>
          </cell>
        </row>
        <row r="209">
          <cell r="A209" t="str">
            <v>2.5.43</v>
          </cell>
          <cell r="B209" t="str">
            <v xml:space="preserve">SUMINISTRO E INSTALACIÓN TUBERÍA DE ALCANTARILLADO PVC  D=10"   </v>
          </cell>
          <cell r="C209" t="str">
            <v>ML</v>
          </cell>
          <cell r="D209" t="e">
            <v>#N/A</v>
          </cell>
        </row>
        <row r="210">
          <cell r="A210" t="str">
            <v>2.5.44</v>
          </cell>
          <cell r="B210" t="str">
            <v>SUMINISTRO E INSTALACIÓN TUBERÍA DE ALCANTARILLADO PVC  D=12"</v>
          </cell>
          <cell r="C210" t="str">
            <v>ML</v>
          </cell>
          <cell r="D210" t="e">
            <v>#N/A</v>
          </cell>
        </row>
        <row r="211">
          <cell r="A211" t="str">
            <v>2.5.45</v>
          </cell>
          <cell r="B211" t="str">
            <v>SUMINISTRO E INSTALACIÓN TUBERÍA DE ALCANTARILLADO PVC  D=16"</v>
          </cell>
          <cell r="C211" t="str">
            <v>ML</v>
          </cell>
          <cell r="D211" t="e">
            <v>#N/A</v>
          </cell>
        </row>
        <row r="212">
          <cell r="A212" t="str">
            <v>2.5.46</v>
          </cell>
          <cell r="B212" t="str">
            <v xml:space="preserve">SUMINISTRO E INSTALACIÓN TUBERÍA DE ALCANTARILLADO PVC W - RETEN   4" </v>
          </cell>
          <cell r="C212" t="str">
            <v>ML</v>
          </cell>
          <cell r="D212" t="e">
            <v>#N/A</v>
          </cell>
        </row>
        <row r="213">
          <cell r="A213" t="str">
            <v>2.5.47</v>
          </cell>
          <cell r="B213" t="str">
            <v xml:space="preserve">SUMINISTRO E INSTALACIÓN TUBERÍA DE ALCANTARILLADO PVC W - RETEN   6"   </v>
          </cell>
          <cell r="C213" t="str">
            <v>ML</v>
          </cell>
          <cell r="D213" t="e">
            <v>#N/A</v>
          </cell>
        </row>
        <row r="214">
          <cell r="A214" t="str">
            <v>2.5.48</v>
          </cell>
          <cell r="B214" t="str">
            <v>SUMINISTRO E INSTALACIÓN TUBERÍA DE ALCANTARILLADO PVC W - RETEN   8"</v>
          </cell>
          <cell r="C214" t="str">
            <v>ML</v>
          </cell>
          <cell r="D214" t="e">
            <v>#N/A</v>
          </cell>
        </row>
        <row r="215">
          <cell r="A215" t="str">
            <v>2.6.1</v>
          </cell>
          <cell r="B215" t="str">
            <v>PASOS UÑA DE GATO D=5/8"</v>
          </cell>
          <cell r="C215" t="str">
            <v>UN</v>
          </cell>
          <cell r="D215">
            <v>4353</v>
          </cell>
        </row>
        <row r="216">
          <cell r="A216" t="str">
            <v>2.6.2</v>
          </cell>
          <cell r="B216" t="str">
            <v>RETIRO DE TUBERÍA EXISTENTE EN GRESS 6"</v>
          </cell>
          <cell r="C216" t="str">
            <v>ML</v>
          </cell>
          <cell r="D216">
            <v>4375</v>
          </cell>
        </row>
        <row r="217">
          <cell r="A217" t="str">
            <v>2.6.3</v>
          </cell>
          <cell r="B217" t="str">
            <v>RETIRO DE TUBERÍA EXISTENTE EN GRESS 8"</v>
          </cell>
          <cell r="C217" t="str">
            <v>ML</v>
          </cell>
          <cell r="D217">
            <v>5002</v>
          </cell>
        </row>
        <row r="218">
          <cell r="A218" t="str">
            <v>2.6.4</v>
          </cell>
          <cell r="B218" t="str">
            <v>RETIRO DE TUBERÍA EXISTENTE EN GRESS 10"</v>
          </cell>
          <cell r="C218" t="str">
            <v>ML</v>
          </cell>
          <cell r="D218">
            <v>5626</v>
          </cell>
        </row>
        <row r="219">
          <cell r="A219" t="str">
            <v>2.6.5</v>
          </cell>
          <cell r="B219" t="str">
            <v>RETIRO DE TUBERÍA EXISTENTE EN CONCRETO 8"</v>
          </cell>
          <cell r="C219" t="str">
            <v>ML</v>
          </cell>
          <cell r="D219">
            <v>5251</v>
          </cell>
        </row>
        <row r="220">
          <cell r="A220" t="str">
            <v>2.6.6</v>
          </cell>
          <cell r="B220" t="str">
            <v>RETIRO DE TUBERÍA EXISTENTE EN CONCRETO 10"</v>
          </cell>
          <cell r="C220" t="str">
            <v>ML</v>
          </cell>
          <cell r="D220">
            <v>5877</v>
          </cell>
        </row>
        <row r="221">
          <cell r="A221" t="str">
            <v>2.6.7</v>
          </cell>
          <cell r="B221" t="str">
            <v>RETIRO DE TUBERÍA EXISTENTE EN CONCRETO 12"</v>
          </cell>
          <cell r="C221" t="str">
            <v>ML</v>
          </cell>
          <cell r="D221">
            <v>6501</v>
          </cell>
        </row>
        <row r="222">
          <cell r="A222" t="str">
            <v>2.6.8</v>
          </cell>
          <cell r="B222" t="str">
            <v>RETIRO DE TUBERÍA EXISTENTE EN CONCRETO 16"</v>
          </cell>
          <cell r="C222" t="str">
            <v>ML</v>
          </cell>
          <cell r="D222">
            <v>13354</v>
          </cell>
        </row>
        <row r="223">
          <cell r="A223" t="str">
            <v>2.6.9</v>
          </cell>
          <cell r="B223" t="str">
            <v>DEMOLICION POZOS DE INSPECCION</v>
          </cell>
          <cell r="C223" t="str">
            <v>UN</v>
          </cell>
          <cell r="D223">
            <v>24162</v>
          </cell>
        </row>
        <row r="224">
          <cell r="A224" t="str">
            <v>2.6.10</v>
          </cell>
          <cell r="B224" t="str">
            <v>DEMOLICION CAMARAS 2.5&lt;h&lt;3.0m</v>
          </cell>
          <cell r="C224" t="str">
            <v>UN</v>
          </cell>
          <cell r="D224">
            <v>165588</v>
          </cell>
        </row>
        <row r="225">
          <cell r="A225" t="str">
            <v>2.6.11</v>
          </cell>
          <cell r="B225" t="str">
            <v xml:space="preserve"> ARO - TAPA EN  HF - TIPO LIVIANO</v>
          </cell>
          <cell r="C225" t="str">
            <v>UN</v>
          </cell>
          <cell r="D225">
            <v>150800</v>
          </cell>
        </row>
        <row r="226">
          <cell r="A226" t="str">
            <v>2.6.12</v>
          </cell>
          <cell r="B226" t="str">
            <v>BASE Y CAÑUELA, CONCRETO 17.5 MPa - (2500 PSI)</v>
          </cell>
          <cell r="C226" t="str">
            <v>M3</v>
          </cell>
          <cell r="D226">
            <v>396965</v>
          </cell>
        </row>
        <row r="227">
          <cell r="A227" t="str">
            <v>2.6.13</v>
          </cell>
          <cell r="B227" t="str">
            <v>SUMINISTRO E INSTALACIÓN CAMARA DE INSPECCIÓN 1000mm BASE RECTA POLIETILENO DN=200mm</v>
          </cell>
          <cell r="C227" t="str">
            <v>UN</v>
          </cell>
          <cell r="D227">
            <v>1426444</v>
          </cell>
        </row>
        <row r="228">
          <cell r="A228" t="str">
            <v>2.6.14</v>
          </cell>
          <cell r="B228" t="str">
            <v>SUMINISTRO E INSTALACIÓN CAMARA DE INSPECCIÓN 1000mm BASE RECTA POLIETILENO DN=250mm</v>
          </cell>
          <cell r="C228" t="str">
            <v>UN</v>
          </cell>
          <cell r="D228">
            <v>1514839</v>
          </cell>
        </row>
        <row r="229">
          <cell r="A229" t="str">
            <v>2.6.15</v>
          </cell>
          <cell r="B229" t="str">
            <v>SUMINISTRO E INSTALACIÓN CAMARA DE INSPECCIÓN 1000mm BASE RECTA POLIETILENO DN=315mm</v>
          </cell>
          <cell r="C229" t="str">
            <v>UN</v>
          </cell>
          <cell r="D229">
            <v>1563493</v>
          </cell>
        </row>
        <row r="230">
          <cell r="A230" t="str">
            <v>2.6.16</v>
          </cell>
          <cell r="B230" t="str">
            <v>SUMINISTRO E INSTALACIÓN CAMARA DE INSPECCIÓN 1000mm INICIAL POLIETILENO DN=200mm</v>
          </cell>
          <cell r="C230" t="str">
            <v>UN</v>
          </cell>
          <cell r="D230">
            <v>1322106</v>
          </cell>
        </row>
        <row r="231">
          <cell r="A231" t="str">
            <v>2.6.17</v>
          </cell>
          <cell r="B231" t="str">
            <v>SUMINISTRO E INSTALACIÓN CAMARA DE INSPECCIÓN 1000mm INICIAL POLIETILENO DN=250mm</v>
          </cell>
          <cell r="C231" t="str">
            <v>UN</v>
          </cell>
          <cell r="D231">
            <v>1366482</v>
          </cell>
        </row>
        <row r="232">
          <cell r="A232" t="str">
            <v>2.6.18</v>
          </cell>
          <cell r="B232" t="str">
            <v>SUMINISTRO E INSTALACIÓN CAMARA DE INSPECCIÓN 1000mm BASE RECTA POLIETILENO DN=200mm</v>
          </cell>
          <cell r="C232" t="str">
            <v>UN</v>
          </cell>
          <cell r="D232">
            <v>1390480</v>
          </cell>
        </row>
        <row r="233">
          <cell r="A233" t="str">
            <v>2.6.19</v>
          </cell>
          <cell r="B233" t="str">
            <v>SUMINISTRO E INSTALACIÓN CAMARA DE INSPECCIÓN 1000mm 90° POLIETILENO DN=200mm</v>
          </cell>
          <cell r="C233" t="str">
            <v>UN</v>
          </cell>
          <cell r="D233">
            <v>1427165</v>
          </cell>
        </row>
        <row r="234">
          <cell r="A234" t="str">
            <v>2.6.20</v>
          </cell>
          <cell r="B234" t="str">
            <v>SUMINISTRO E INSTALACIÓN CAMARA DE INSPECCIÓN 1000mm 90° POLIETILENO DN=250mm</v>
          </cell>
          <cell r="C234" t="str">
            <v>UN</v>
          </cell>
          <cell r="D234">
            <v>1312301</v>
          </cell>
        </row>
        <row r="235">
          <cell r="A235" t="str">
            <v>2.6.21</v>
          </cell>
          <cell r="B235" t="str">
            <v>SUMINISTRO E INSTALACIÓN CAMARA DE INSPECCIÓN 1000mm 90° POLIETILENO DN=315mm</v>
          </cell>
          <cell r="C235" t="str">
            <v>UN</v>
          </cell>
          <cell r="D235">
            <v>1353943</v>
          </cell>
        </row>
        <row r="236">
          <cell r="A236" t="str">
            <v>2.6.22</v>
          </cell>
          <cell r="B236" t="str">
            <v>SUMINISTRO E INSTALACIÓN CAMARA DE INSPECCIÓN 1000mm TEE POLIETILENO DN=200mm</v>
          </cell>
          <cell r="C236" t="str">
            <v>UN</v>
          </cell>
          <cell r="D236">
            <v>1531417</v>
          </cell>
        </row>
        <row r="237">
          <cell r="A237" t="str">
            <v>2.6.23</v>
          </cell>
          <cell r="B237" t="str">
            <v>SUMINISTRO E INSTALACIÓN CAMARA DE INSPECCIÓN 1000mm TEE POLIETILENO DN=250mm</v>
          </cell>
          <cell r="C237" t="str">
            <v>UN</v>
          </cell>
          <cell r="D237">
            <v>1664247</v>
          </cell>
        </row>
        <row r="238">
          <cell r="A238" t="str">
            <v>2.6.24</v>
          </cell>
          <cell r="B238" t="str">
            <v>SUMINISTRO E INSTALACIÓN CAMARA DE INSPECCIÓN 1000mm TEE POLIETILENO DN=250mm</v>
          </cell>
          <cell r="C238" t="str">
            <v>UN</v>
          </cell>
          <cell r="D238">
            <v>1736704</v>
          </cell>
        </row>
        <row r="239">
          <cell r="A239" t="str">
            <v>2.6.25</v>
          </cell>
          <cell r="B239" t="str">
            <v>SUMINISTRO E INSTALACIÓN CAMARA DE INSPECCIÓN 1000mm DOBLE TEE POLIETILENO DN=200mm</v>
          </cell>
          <cell r="C239" t="str">
            <v>UN</v>
          </cell>
          <cell r="D239">
            <v>1635670</v>
          </cell>
        </row>
        <row r="240">
          <cell r="A240" t="str">
            <v>2.6.26</v>
          </cell>
          <cell r="B240" t="str">
            <v>SUMINISTRO E INSTALACIÓN CAMARA DE INSPECCIÓN 1000mm DOBLE TEE POLIETILENO DN=250mm</v>
          </cell>
          <cell r="C240" t="str">
            <v>UN</v>
          </cell>
          <cell r="D240">
            <v>1812775</v>
          </cell>
        </row>
        <row r="241">
          <cell r="A241" t="str">
            <v>2.6.27</v>
          </cell>
          <cell r="B241" t="str">
            <v>SUMINISTRO E INSTALACIÓN CAMARA DE INSPECCIÓN 1000mm DOBLE TEE POLIETILENO DN=315mm</v>
          </cell>
          <cell r="C241" t="str">
            <v>UN</v>
          </cell>
          <cell r="D241">
            <v>1909385</v>
          </cell>
        </row>
        <row r="242">
          <cell r="A242" t="str">
            <v>2.6.28</v>
          </cell>
          <cell r="B242" t="str">
            <v>SUMINISTRO E INSTALACIÓN ELEVADOR CÁMARA 1000mm X 400 mm</v>
          </cell>
          <cell r="C242" t="str">
            <v>UN</v>
          </cell>
          <cell r="D242">
            <v>530789</v>
          </cell>
        </row>
        <row r="243">
          <cell r="A243" t="str">
            <v>2.6.29</v>
          </cell>
          <cell r="B243" t="str">
            <v>SSUMINISTRO E INSTALACIÓN ELEVADOR CÁMARA 1000mm X 750 mm</v>
          </cell>
          <cell r="C243" t="str">
            <v>UN</v>
          </cell>
          <cell r="D243">
            <v>695343</v>
          </cell>
        </row>
        <row r="244">
          <cell r="A244" t="str">
            <v>2.6.30</v>
          </cell>
          <cell r="B244" t="str">
            <v>SUMINISTRO E INSTALACIÓN ELEVADOR CÁMARA 1000mm X 1000 mm</v>
          </cell>
          <cell r="C244" t="str">
            <v>UN</v>
          </cell>
          <cell r="D244">
            <v>815607</v>
          </cell>
        </row>
        <row r="245">
          <cell r="A245" t="str">
            <v>2.6.31</v>
          </cell>
          <cell r="B245" t="str">
            <v>SUMINISTRO E INSTALACIÓN ELEVADOR CÁMARA 1000mm X 400 mm</v>
          </cell>
          <cell r="C245" t="str">
            <v>UN</v>
          </cell>
          <cell r="D245">
            <v>933952</v>
          </cell>
        </row>
        <row r="246">
          <cell r="A246" t="str">
            <v>2.6.32</v>
          </cell>
          <cell r="B246" t="str">
            <v>SUMINISTRO E INSTALACIÓN ELEVADOR CÁMARA 1000mm X 1500 mm</v>
          </cell>
          <cell r="C246" t="str">
            <v>UN</v>
          </cell>
          <cell r="D246">
            <v>1038529</v>
          </cell>
        </row>
        <row r="247">
          <cell r="A247" t="str">
            <v>2.6.33</v>
          </cell>
          <cell r="B247" t="str">
            <v>SUMINISTRO E INSTALACIÓN ELEVADOR CÁMARA 1000mm X 1750 mm</v>
          </cell>
          <cell r="C247" t="str">
            <v>UN</v>
          </cell>
          <cell r="D247">
            <v>1165932</v>
          </cell>
        </row>
        <row r="248">
          <cell r="A248" t="str">
            <v>2.6.34</v>
          </cell>
          <cell r="B248" t="str">
            <v>SUMINISTRO E INSTALACIÓN ELEVADOR CÁMARA 1000mm X 2000 mm</v>
          </cell>
          <cell r="C248" t="str">
            <v>UN</v>
          </cell>
          <cell r="D248">
            <v>1270527</v>
          </cell>
        </row>
        <row r="249">
          <cell r="A249" t="str">
            <v>2.6.35</v>
          </cell>
          <cell r="B249" t="str">
            <v>SUMINISTRO E INSTALACIÓN ELEVADOR CÁMARA 1000mm X 2500 mm</v>
          </cell>
          <cell r="C249" t="str">
            <v>UN</v>
          </cell>
          <cell r="D249">
            <v>1525252</v>
          </cell>
        </row>
        <row r="250">
          <cell r="A250" t="str">
            <v>2.6.36</v>
          </cell>
          <cell r="B250" t="str">
            <v>SUMINISTRO E INSTALACIÓN ELEVADOR CÁMARA 1000mm X 3000 mm</v>
          </cell>
          <cell r="C250" t="str">
            <v>UN</v>
          </cell>
          <cell r="D250">
            <v>1734781</v>
          </cell>
        </row>
        <row r="251">
          <cell r="A251" t="str">
            <v>2.6.37</v>
          </cell>
          <cell r="B251" t="str">
            <v xml:space="preserve"> SUMINISTRO E INSTALACIÓN ELEVADOR CÁMARA 1000mm X 3250 mm</v>
          </cell>
          <cell r="C251" t="str">
            <v>UN</v>
          </cell>
          <cell r="D251" t="e">
            <v>#N/A</v>
          </cell>
        </row>
        <row r="252">
          <cell r="A252" t="str">
            <v>2.6.38</v>
          </cell>
          <cell r="B252" t="str">
            <v>SUMINISTRO E INSTALACIÓN ELEVADOR CÁMARA 1000mm X 3500 mm</v>
          </cell>
          <cell r="C252" t="str">
            <v>UN</v>
          </cell>
          <cell r="D252" t="e">
            <v>#N/A</v>
          </cell>
        </row>
        <row r="253">
          <cell r="A253" t="str">
            <v>2.6.39</v>
          </cell>
          <cell r="B253" t="str">
            <v>SUMINISTRO E INSTALACIÓN ELEVADOR CÁMARA 1000mm X 3750 mm</v>
          </cell>
          <cell r="C253" t="str">
            <v>UN</v>
          </cell>
          <cell r="D253">
            <v>2185935</v>
          </cell>
        </row>
        <row r="254">
          <cell r="A254" t="str">
            <v>2.6.40</v>
          </cell>
          <cell r="B254" t="str">
            <v>SUMINISTRO E INSTALACIÓN CONO CAMARA 1000mm CONCENTRICO</v>
          </cell>
          <cell r="C254" t="str">
            <v>UN</v>
          </cell>
          <cell r="D254">
            <v>652071</v>
          </cell>
        </row>
        <row r="255">
          <cell r="A255" t="str">
            <v>2.6.41</v>
          </cell>
          <cell r="B255" t="str">
            <v>SUMINISTRO E INSTALACIÓN CONO CAMARA 1000mm EXCENTRICO</v>
          </cell>
          <cell r="C255" t="str">
            <v>UN</v>
          </cell>
          <cell r="D255">
            <v>667155</v>
          </cell>
        </row>
        <row r="256">
          <cell r="A256" t="str">
            <v>2.6.42</v>
          </cell>
          <cell r="B256" t="str">
            <v>SUMINISTRO E INSTALACIÓN TRAMO ESCALERA CAMARA 1000mm X 500mm</v>
          </cell>
          <cell r="C256" t="str">
            <v>UN</v>
          </cell>
          <cell r="D256">
            <v>300358</v>
          </cell>
        </row>
        <row r="257">
          <cell r="A257" t="str">
            <v>2.6.43</v>
          </cell>
          <cell r="B257" t="str">
            <v>SUMINISTRO E INSTALACIÓN TORNILLO INOX 5/16" X 2" (8 UN)</v>
          </cell>
          <cell r="C257" t="str">
            <v>UN</v>
          </cell>
          <cell r="D257">
            <v>44267</v>
          </cell>
        </row>
        <row r="258">
          <cell r="A258" t="str">
            <v>2.6.44</v>
          </cell>
          <cell r="B258" t="str">
            <v xml:space="preserve">POZO DE INSPECCIÓN LADRILLO, DIÁMETRO INTERIOR 1.0 M  H  &lt; 1.0 M  </v>
          </cell>
          <cell r="C258" t="str">
            <v>UN</v>
          </cell>
          <cell r="D258">
            <v>749128</v>
          </cell>
        </row>
        <row r="259">
          <cell r="A259" t="str">
            <v>2.6.45</v>
          </cell>
          <cell r="B259" t="str">
            <v xml:space="preserve">POZO DE INSPECCIÓN LADRILLO, DIÁMETRO INTERIOR 1.2 M , 1.0 &lt;  H &lt; 1.5  </v>
          </cell>
          <cell r="C259" t="str">
            <v>UN</v>
          </cell>
          <cell r="D259">
            <v>773945</v>
          </cell>
        </row>
        <row r="260">
          <cell r="A260" t="str">
            <v>2.6.46</v>
          </cell>
          <cell r="B260" t="str">
            <v xml:space="preserve">POZO DE INSPECCIÓN, DIÁMETRO INTERIOR 1.2 M, 1.50  &lt;  H &lt; 2.00  </v>
          </cell>
          <cell r="C260" t="str">
            <v>UN</v>
          </cell>
          <cell r="D260">
            <v>1070472</v>
          </cell>
        </row>
        <row r="261">
          <cell r="A261" t="str">
            <v>2.6.47</v>
          </cell>
          <cell r="B261" t="str">
            <v xml:space="preserve">POZO DE INSPECCIÓN, DIÁMETRO INTERIOR 1.2 M , 2.0  &lt;  H &lt; 2.5   </v>
          </cell>
          <cell r="C261" t="str">
            <v>UN</v>
          </cell>
          <cell r="D261">
            <v>1387938</v>
          </cell>
        </row>
        <row r="262">
          <cell r="A262" t="str">
            <v>2.6.48</v>
          </cell>
          <cell r="B262" t="str">
            <v>POZO DE INSPECCIÓN, DIÁMETRO INTERIOR 1.5 M, 2.5  &lt; H &lt; 3.5</v>
          </cell>
          <cell r="C262" t="str">
            <v>UN</v>
          </cell>
          <cell r="D262">
            <v>2162552</v>
          </cell>
        </row>
        <row r="263">
          <cell r="A263" t="str">
            <v>2.6.49</v>
          </cell>
          <cell r="B263" t="str">
            <v>CAMARA DE CAIDA  8" X  6"</v>
          </cell>
          <cell r="C263" t="str">
            <v>UN</v>
          </cell>
          <cell r="D263">
            <v>362223</v>
          </cell>
        </row>
        <row r="264">
          <cell r="A264" t="str">
            <v>2.6.50</v>
          </cell>
          <cell r="B264" t="str">
            <v>CAMARA DE CAIDA  10" X  8"</v>
          </cell>
          <cell r="C264" t="str">
            <v>UN</v>
          </cell>
          <cell r="D264">
            <v>404789</v>
          </cell>
        </row>
        <row r="265">
          <cell r="A265" t="str">
            <v>2.6.51</v>
          </cell>
          <cell r="B265" t="str">
            <v>CAMARA DE CAIDA  12" X  10"</v>
          </cell>
          <cell r="C265" t="str">
            <v>UN</v>
          </cell>
          <cell r="D265">
            <v>790190</v>
          </cell>
        </row>
        <row r="266">
          <cell r="A266" t="str">
            <v>2.6.52</v>
          </cell>
          <cell r="B266" t="str">
            <v>CONEXIÓN DOMICILIARIA ALCANTARILLADO. INC. TUBERIA Y ACCESORIOS DE CONEXION TUBERIA</v>
          </cell>
          <cell r="C266" t="str">
            <v>UN</v>
          </cell>
          <cell r="D266">
            <v>263745</v>
          </cell>
        </row>
        <row r="267">
          <cell r="A267" t="str">
            <v>2.6.53</v>
          </cell>
          <cell r="B267" t="str">
            <v>SUMINISTRO E INSTALACIÓN DE POZO SEPTICO PLASTICO ANAEROBICO DE 1000LTS</v>
          </cell>
          <cell r="C267" t="str">
            <v>UN</v>
          </cell>
          <cell r="D267">
            <v>1910678</v>
          </cell>
        </row>
        <row r="268">
          <cell r="A268" t="str">
            <v>2.6.54</v>
          </cell>
          <cell r="B268" t="str">
            <v xml:space="preserve">CAMPO DE INFILTRACION POZO SEPTICO PLASTICO ANAEROBICO DE 1000LTS TUBERIA DRENAJE D=4"  </v>
          </cell>
          <cell r="C268" t="str">
            <v>ML</v>
          </cell>
          <cell r="D268">
            <v>712337</v>
          </cell>
        </row>
        <row r="269">
          <cell r="A269" t="str">
            <v>2.7.1</v>
          </cell>
          <cell r="B269" t="str">
            <v>CONCRETO SIMPLE DE 28 Mpa - (4000 PSI) Impermeabilizado para muros</v>
          </cell>
          <cell r="C269" t="str">
            <v>M3</v>
          </cell>
          <cell r="D269">
            <v>740913</v>
          </cell>
        </row>
        <row r="270">
          <cell r="A270" t="str">
            <v>2.7.2</v>
          </cell>
          <cell r="B270" t="str">
            <v>Concreto simple de 28 Mpa - (4000 PSI) Impermeabilizado para Tapas</v>
          </cell>
          <cell r="C270" t="str">
            <v>M3</v>
          </cell>
          <cell r="D270">
            <v>587402</v>
          </cell>
        </row>
        <row r="271">
          <cell r="A271" t="str">
            <v>2.7.3</v>
          </cell>
          <cell r="B271" t="str">
            <v>Concreto Simple de 28 Mpa - 4000 PSI Impermeabilizado para placas pisos</v>
          </cell>
          <cell r="C271" t="str">
            <v>M3</v>
          </cell>
          <cell r="D271">
            <v>615779</v>
          </cell>
        </row>
        <row r="272">
          <cell r="A272" t="str">
            <v>2.7.4</v>
          </cell>
          <cell r="B272" t="str">
            <v>CONCRETO DE 21 MPa - (3000 PSI)  IMPERMEABILIZADO PARA MUROS</v>
          </cell>
          <cell r="C272" t="str">
            <v>M3</v>
          </cell>
          <cell r="D272">
            <v>648377</v>
          </cell>
        </row>
        <row r="273">
          <cell r="A273" t="str">
            <v>2.7.5</v>
          </cell>
          <cell r="B273" t="str">
            <v>CONCRETO DE 21 MPa - (3000 PSI)  IMPERMEABILIZADO PARA PLACA DE PISO</v>
          </cell>
          <cell r="C273" t="str">
            <v>M3</v>
          </cell>
          <cell r="D273">
            <v>527660</v>
          </cell>
        </row>
        <row r="274">
          <cell r="A274" t="str">
            <v>2.7.6</v>
          </cell>
          <cell r="B274" t="str">
            <v>CONCRETO CICLÓPEO DE 17.5 Mpa - (2500 PSI), 40%  RAJÓN.   INCLUYE FORMALETA</v>
          </cell>
          <cell r="C274" t="str">
            <v>M3</v>
          </cell>
          <cell r="D274">
            <v>337113</v>
          </cell>
        </row>
        <row r="275">
          <cell r="A275" t="str">
            <v>2.7.7</v>
          </cell>
          <cell r="B275" t="str">
            <v>CONCRETO SIMPLE DE 21MPa - (3000 PSI)   IMPERMEABILIZADO PARA TAPAS</v>
          </cell>
          <cell r="C275" t="str">
            <v>M3</v>
          </cell>
          <cell r="D275">
            <v>494866</v>
          </cell>
        </row>
        <row r="276">
          <cell r="A276" t="str">
            <v>2.7.8</v>
          </cell>
          <cell r="B276" t="str">
            <v xml:space="preserve">ROTURA DE PAVIMENTO RÍGIDO PARA ZANJAS DE ACUEDUCTO Y ALCANTARILLADO  </v>
          </cell>
          <cell r="C276" t="str">
            <v>M3</v>
          </cell>
          <cell r="D276">
            <v>157552</v>
          </cell>
        </row>
        <row r="277">
          <cell r="A277" t="str">
            <v>2.7.9</v>
          </cell>
          <cell r="B277" t="str">
            <v xml:space="preserve">RECONSTRUCCIÓN DE PAVIMENTO RÍGIDO  CONCRETO 21MPa - 3000 PSI  </v>
          </cell>
          <cell r="C277" t="str">
            <v>M3</v>
          </cell>
          <cell r="D277">
            <v>439433</v>
          </cell>
        </row>
        <row r="278">
          <cell r="A278" t="str">
            <v>2.7.10</v>
          </cell>
          <cell r="B278" t="str">
            <v xml:space="preserve">Rotura de pavimento flexible para zanjas de Acueducto y Alcantarillado </v>
          </cell>
          <cell r="C278" t="str">
            <v>M3</v>
          </cell>
          <cell r="D278">
            <v>148383</v>
          </cell>
        </row>
        <row r="279">
          <cell r="A279" t="str">
            <v>2.7.11</v>
          </cell>
          <cell r="B279" t="str">
            <v>TRANSPORTE A LOMO DE MULA HASTA 4 KM</v>
          </cell>
          <cell r="C279" t="str">
            <v>CARGA</v>
          </cell>
          <cell r="D279">
            <v>67005</v>
          </cell>
        </row>
        <row r="280">
          <cell r="A280" t="str">
            <v>2.8.1</v>
          </cell>
          <cell r="B280" t="str">
            <v>CONSTRUCCION DE TRINCHOS EN GUADUA</v>
          </cell>
          <cell r="C280" t="str">
            <v>ML</v>
          </cell>
          <cell r="D280">
            <v>73114</v>
          </cell>
        </row>
        <row r="281">
          <cell r="A281" t="str">
            <v>2.8.2</v>
          </cell>
          <cell r="B281" t="str">
            <v>SIEMBRA DE PASTO</v>
          </cell>
          <cell r="C281" t="str">
            <v>M2</v>
          </cell>
          <cell r="D281">
            <v>3440</v>
          </cell>
        </row>
        <row r="282">
          <cell r="A282" t="str">
            <v>2.8.3</v>
          </cell>
          <cell r="B282" t="str">
            <v>SIEMBRA DE VICIA</v>
          </cell>
          <cell r="C282" t="str">
            <v>M2</v>
          </cell>
          <cell r="D282">
            <v>3487</v>
          </cell>
        </row>
        <row r="283">
          <cell r="A283" t="str">
            <v>2.9.1</v>
          </cell>
          <cell r="B283" t="str">
            <v>ELIMINACION DE ESPECIES PIROGENICAS</v>
          </cell>
          <cell r="C283" t="str">
            <v>M2</v>
          </cell>
          <cell r="D283">
            <v>4376</v>
          </cell>
        </row>
        <row r="284">
          <cell r="A284" t="str">
            <v>2.9.2</v>
          </cell>
          <cell r="B284" t="str">
            <v>REPOBLAMIENTO VEGETAL</v>
          </cell>
          <cell r="C284" t="str">
            <v>HA</v>
          </cell>
          <cell r="D284">
            <v>1133203</v>
          </cell>
        </row>
        <row r="285">
          <cell r="A285" t="str">
            <v>2.9.3</v>
          </cell>
          <cell r="B285" t="str">
            <v>RECUPERACION DE SUELO</v>
          </cell>
          <cell r="C285" t="str">
            <v>M2</v>
          </cell>
          <cell r="D285">
            <v>3298</v>
          </cell>
        </row>
        <row r="286">
          <cell r="A286" t="str">
            <v>2.10.1</v>
          </cell>
          <cell r="B286" t="str">
            <v>REFORESTACION PROTECTORA CON ESPECIES NATIVAS</v>
          </cell>
          <cell r="C286" t="str">
            <v>HA</v>
          </cell>
          <cell r="D286">
            <v>4408585</v>
          </cell>
        </row>
        <row r="287">
          <cell r="A287" t="str">
            <v>2.10.2</v>
          </cell>
          <cell r="B287" t="str">
            <v>MANTENIEMIENTO DE PLANTACIONES</v>
          </cell>
          <cell r="C287" t="str">
            <v>HA</v>
          </cell>
          <cell r="D287">
            <v>3273178</v>
          </cell>
        </row>
        <row r="288">
          <cell r="A288" t="str">
            <v>2.10.3</v>
          </cell>
          <cell r="B288" t="str">
            <v>MANTENIEMIENTO DE PLANTACIONES (SEGUNDO AÑO)</v>
          </cell>
          <cell r="C288" t="str">
            <v>HA</v>
          </cell>
          <cell r="D288">
            <v>3273178</v>
          </cell>
        </row>
        <row r="289">
          <cell r="A289" t="str">
            <v>2.10.4</v>
          </cell>
          <cell r="B289" t="str">
            <v>AISLAMIENTO DE PLANTACIONES Y/O PREDIOS ADQUIRIDOS</v>
          </cell>
          <cell r="C289" t="str">
            <v>ML</v>
          </cell>
          <cell r="D289">
            <v>32133</v>
          </cell>
        </row>
        <row r="290">
          <cell r="A290" t="str">
            <v>2.11.1</v>
          </cell>
          <cell r="B290" t="str">
            <v>CONSTRUCCION DE JARDINES</v>
          </cell>
          <cell r="C290" t="str">
            <v>M2</v>
          </cell>
          <cell r="D290">
            <v>55764</v>
          </cell>
        </row>
        <row r="291">
          <cell r="A291" t="str">
            <v>2.11.2</v>
          </cell>
          <cell r="B291" t="str">
            <v>ESTABLECIMIENTO DE SETOS</v>
          </cell>
          <cell r="C291" t="str">
            <v>ML</v>
          </cell>
          <cell r="D291">
            <v>14182</v>
          </cell>
        </row>
        <row r="292">
          <cell r="A292" t="str">
            <v>2.11.3</v>
          </cell>
          <cell r="B292" t="str">
            <v>MANTENIMIENTO DE PRADOS</v>
          </cell>
          <cell r="C292" t="str">
            <v>M2</v>
          </cell>
          <cell r="D292">
            <v>2296</v>
          </cell>
        </row>
        <row r="293">
          <cell r="A293" t="str">
            <v>2.11.4</v>
          </cell>
          <cell r="B293" t="str">
            <v>MANTENIEMIENTO DE SETOS</v>
          </cell>
          <cell r="C293" t="str">
            <v>ML</v>
          </cell>
          <cell r="D293">
            <v>2287</v>
          </cell>
        </row>
        <row r="294">
          <cell r="A294" t="str">
            <v>2.12.1</v>
          </cell>
          <cell r="B294" t="str">
            <v>TALLERES</v>
          </cell>
          <cell r="C294" t="str">
            <v>DD</v>
          </cell>
          <cell r="D294">
            <v>290000</v>
          </cell>
        </row>
        <row r="295">
          <cell r="A295" t="str">
            <v>3.1.8</v>
          </cell>
          <cell r="B295" t="str">
            <v>Desmonte y Limpieza en rastrojo incluye acarreo libre hasta 5KM</v>
          </cell>
          <cell r="C295" t="str">
            <v>M²</v>
          </cell>
          <cell r="D295">
            <v>1235722</v>
          </cell>
        </row>
        <row r="296">
          <cell r="A296" t="str">
            <v>3.1.13</v>
          </cell>
          <cell r="B296" t="str">
            <v>Localizacion y Replanteo Topográfico</v>
          </cell>
          <cell r="C296" t="str">
            <v>KM</v>
          </cell>
          <cell r="D296">
            <v>1747206</v>
          </cell>
        </row>
        <row r="297">
          <cell r="A297" t="str">
            <v>3.3.1</v>
          </cell>
          <cell r="B297" t="str">
            <v>EXCAVACION MANUAL EN MATERIAL COMUN</v>
          </cell>
          <cell r="C297" t="str">
            <v>M³</v>
          </cell>
          <cell r="D297">
            <v>37286</v>
          </cell>
        </row>
        <row r="298">
          <cell r="A298" t="str">
            <v>3.3.7</v>
          </cell>
          <cell r="B298" t="str">
            <v>Suministro e Instalación Concreto Simple de 24.5 MPa - (3500 P.S.I).</v>
          </cell>
          <cell r="C298" t="str">
            <v>M³</v>
          </cell>
          <cell r="D298">
            <v>353077</v>
          </cell>
        </row>
        <row r="299">
          <cell r="A299" t="str">
            <v>3.3.25</v>
          </cell>
          <cell r="B299" t="str">
            <v xml:space="preserve">Relleno con material seleccionado proveniente de excavación compactado con Plancha Vibradora </v>
          </cell>
          <cell r="C299" t="str">
            <v>M³</v>
          </cell>
          <cell r="D299">
            <v>17890</v>
          </cell>
        </row>
        <row r="300">
          <cell r="A300" t="str">
            <v>3.15.43</v>
          </cell>
          <cell r="B300" t="str">
            <v>Relleno para redes en Arena de peña (Suministro, extendido, umedecimiento y compactación)</v>
          </cell>
          <cell r="C300" t="str">
            <v>M³</v>
          </cell>
          <cell r="D300">
            <v>60221</v>
          </cell>
        </row>
        <row r="301">
          <cell r="A301" t="str">
            <v>6.3.2</v>
          </cell>
          <cell r="B301" t="str">
            <v>Suministro Figurada y amarre de acero 60000 PSI  420 Mpa</v>
          </cell>
          <cell r="C301" t="str">
            <v>Kg</v>
          </cell>
          <cell r="D301">
            <v>2979</v>
          </cell>
        </row>
        <row r="302">
          <cell r="A302" t="str">
            <v>6.2.1</v>
          </cell>
          <cell r="B302" t="str">
            <v>Concreto Fluido - 21 Mpa - (3000 PSI)</v>
          </cell>
          <cell r="C302" t="str">
            <v>M³</v>
          </cell>
          <cell r="D302">
            <v>339608</v>
          </cell>
        </row>
        <row r="303">
          <cell r="A303">
            <v>0</v>
          </cell>
          <cell r="B303" t="e">
            <v>#N/A</v>
          </cell>
          <cell r="C303" t="e">
            <v>#N/A</v>
          </cell>
          <cell r="D303" t="e">
            <v>#VALUE!</v>
          </cell>
        </row>
        <row r="304">
          <cell r="A304" t="str">
            <v>6.4.2.2</v>
          </cell>
          <cell r="B304" t="str">
            <v>Tapas en lamina de alfajor incluye angulo y porta candado</v>
          </cell>
          <cell r="C304" t="str">
            <v>UN</v>
          </cell>
          <cell r="D304">
            <v>319523</v>
          </cell>
        </row>
        <row r="305">
          <cell r="A305" t="str">
            <v>6.4.2.3</v>
          </cell>
          <cell r="B305" t="str">
            <v>Tee HA de 6" EL X EL</v>
          </cell>
          <cell r="C305" t="str">
            <v>UN</v>
          </cell>
          <cell r="D305">
            <v>334253</v>
          </cell>
        </row>
        <row r="306">
          <cell r="A306" t="str">
            <v>6.4.2.4</v>
          </cell>
          <cell r="B306" t="str">
            <v>Unión rápida tipo platino de 6" pvc</v>
          </cell>
          <cell r="C306" t="str">
            <v xml:space="preserve">UN </v>
          </cell>
          <cell r="D306">
            <v>105989</v>
          </cell>
        </row>
        <row r="307">
          <cell r="A307" t="str">
            <v>6.4.2.5</v>
          </cell>
          <cell r="B307" t="str">
            <v>Válvulas de compuerta L x L  de 6"</v>
          </cell>
          <cell r="C307" t="str">
            <v>UN</v>
          </cell>
          <cell r="D307">
            <v>1390243</v>
          </cell>
        </row>
        <row r="308">
          <cell r="A308" t="str">
            <v>6.4.2.6</v>
          </cell>
          <cell r="B308" t="str">
            <v>Unión Multiusos 6" HD</v>
          </cell>
          <cell r="C308" t="str">
            <v>UN</v>
          </cell>
          <cell r="D308">
            <v>201901</v>
          </cell>
        </row>
        <row r="309">
          <cell r="A309" t="str">
            <v>6.4.2.7</v>
          </cell>
          <cell r="B309" t="str">
            <v>Escalera de gato en Ø5/8" (7 pasos)</v>
          </cell>
          <cell r="C309" t="str">
            <v>ML</v>
          </cell>
          <cell r="D309">
            <v>100787</v>
          </cell>
        </row>
        <row r="310">
          <cell r="A310" t="str">
            <v>6.4.2.8</v>
          </cell>
          <cell r="B310" t="str">
            <v>CAJA VALVULA</v>
          </cell>
          <cell r="C310" t="str">
            <v>UN</v>
          </cell>
          <cell r="D310">
            <v>122993</v>
          </cell>
        </row>
        <row r="311">
          <cell r="A311" t="str">
            <v>6.4.2.9</v>
          </cell>
          <cell r="B311" t="str">
            <v>Tee HA de 6" x 6"  EB X EB</v>
          </cell>
          <cell r="C311" t="str">
            <v>UN</v>
          </cell>
          <cell r="D311">
            <v>514853</v>
          </cell>
        </row>
        <row r="312">
          <cell r="A312" t="str">
            <v>6.4.2.10</v>
          </cell>
          <cell r="B312" t="str">
            <v>Filtro de 6"   EB X EB</v>
          </cell>
          <cell r="C312" t="str">
            <v>UN</v>
          </cell>
          <cell r="D312">
            <v>1311767</v>
          </cell>
        </row>
        <row r="313">
          <cell r="A313" t="str">
            <v>6.4.2.11</v>
          </cell>
          <cell r="B313" t="str">
            <v>Macromedidor de 6” (incluyendo accesorios)</v>
          </cell>
          <cell r="C313" t="str">
            <v>UN</v>
          </cell>
          <cell r="D313">
            <v>2927767</v>
          </cell>
        </row>
        <row r="314">
          <cell r="A314" t="str">
            <v>6.4.2.12</v>
          </cell>
          <cell r="B314" t="str">
            <v>Niple HA 6" L X B  L=0,20</v>
          </cell>
          <cell r="C314" t="str">
            <v>UN</v>
          </cell>
          <cell r="D314">
            <v>201887</v>
          </cell>
        </row>
        <row r="315">
          <cell r="A315" t="str">
            <v>6.4.2.13</v>
          </cell>
          <cell r="B315" t="str">
            <v>Niple HA 6" B X B  L=1,95 con codo  de 90</v>
          </cell>
          <cell r="C315" t="str">
            <v>UN</v>
          </cell>
          <cell r="D315">
            <v>666418</v>
          </cell>
        </row>
        <row r="316">
          <cell r="A316" t="str">
            <v>6.4.2.14</v>
          </cell>
          <cell r="B316" t="str">
            <v>Sensor de caudal</v>
          </cell>
          <cell r="C316" t="str">
            <v>UN</v>
          </cell>
          <cell r="D316">
            <v>5908197</v>
          </cell>
        </row>
        <row r="317">
          <cell r="A317" t="str">
            <v xml:space="preserve">2.1.29  </v>
          </cell>
          <cell r="B317" t="str">
            <v>SUMINISTRO E ISNTALACION TUBERÍA  PVC PRESIÓN  D = ½"  RDE 13.5  E.L.</v>
          </cell>
          <cell r="C317" t="str">
            <v>ML</v>
          </cell>
          <cell r="D317">
            <v>1816</v>
          </cell>
        </row>
        <row r="318">
          <cell r="A318" t="str">
            <v xml:space="preserve">2.1.29A  </v>
          </cell>
          <cell r="B318" t="str">
            <v>SUMINISTRO TUBERÍA  PVC PRESIÓN  D = ½"  RDE 13.5  E.L.</v>
          </cell>
          <cell r="C318" t="str">
            <v>ML</v>
          </cell>
          <cell r="D318">
            <v>1511</v>
          </cell>
        </row>
        <row r="319">
          <cell r="A319" t="str">
            <v xml:space="preserve">2.1.29B  </v>
          </cell>
          <cell r="B319" t="str">
            <v>INSTALACIÓN TUBERÍA  PVC PRESIÓN  D = ½"  RDE 13.5  E.L.</v>
          </cell>
          <cell r="C319">
            <v>0</v>
          </cell>
          <cell r="D319">
            <v>0</v>
          </cell>
        </row>
        <row r="320">
          <cell r="A320" t="str">
            <v>6.4.2.15</v>
          </cell>
          <cell r="B320" t="str">
            <v>SUMINISTRO Tubería HA 6" para entrada Caja Con Codos de 90  L=5,50</v>
          </cell>
          <cell r="C320" t="str">
            <v>UN</v>
          </cell>
          <cell r="D320">
            <v>1541967</v>
          </cell>
        </row>
        <row r="321">
          <cell r="A321" t="str">
            <v>6.4.2.15A</v>
          </cell>
          <cell r="B321" t="str">
            <v>INSTALACION Tubería HA 6" para entrada Caja Con Codos de 90  L=5,50</v>
          </cell>
          <cell r="C321" t="str">
            <v>UN</v>
          </cell>
          <cell r="D321">
            <v>123300</v>
          </cell>
        </row>
        <row r="322">
          <cell r="A322" t="str">
            <v>6.4.2.16</v>
          </cell>
          <cell r="B322" t="str">
            <v>Vertederos en lamina acero inox o fibra de vidrio e=10mm, según plano</v>
          </cell>
          <cell r="C322" t="str">
            <v>UN</v>
          </cell>
          <cell r="D322">
            <v>655884</v>
          </cell>
        </row>
        <row r="323">
          <cell r="A323" t="str">
            <v>6.4.2.17</v>
          </cell>
          <cell r="B323" t="str">
            <v>Barandas en tubería AN, parales en 2", tubos horizontales en 1 1/2", altura de 0,9 m, pintura anticorrosiva y esmalte</v>
          </cell>
          <cell r="C323" t="str">
            <v>ML</v>
          </cell>
          <cell r="D323">
            <v>160064</v>
          </cell>
        </row>
        <row r="324">
          <cell r="A324" t="str">
            <v>6.4.2.18</v>
          </cell>
          <cell r="B324" t="str">
            <v>Motoreductor de piñones helicoidales, 6 RPM, eje vertical, 220-440 voltios, trifásico, 1/2 HP. Incluye soportes y submonitor para control</v>
          </cell>
          <cell r="C324" t="str">
            <v>UN</v>
          </cell>
          <cell r="D324">
            <v>3985156</v>
          </cell>
        </row>
        <row r="325">
          <cell r="A325" t="str">
            <v>6.4.2.19</v>
          </cell>
          <cell r="B325" t="str">
            <v>Codos 4" X 90  PVC EL</v>
          </cell>
          <cell r="C325" t="str">
            <v>UN</v>
          </cell>
          <cell r="D325">
            <v>82926</v>
          </cell>
        </row>
        <row r="326">
          <cell r="A326" t="str">
            <v>6.4.2.20</v>
          </cell>
          <cell r="B326" t="str">
            <v>Tee PVC 4"  PVC  EL</v>
          </cell>
          <cell r="C326" t="str">
            <v>UN</v>
          </cell>
          <cell r="D326">
            <v>118733</v>
          </cell>
        </row>
        <row r="327">
          <cell r="A327" t="str">
            <v>6.4.2.21</v>
          </cell>
          <cell r="B327" t="str">
            <v>Vertedero de orificio 15 cm en lamina acero inoxidable cal 16, según plano.</v>
          </cell>
          <cell r="C327" t="str">
            <v>UN</v>
          </cell>
          <cell r="D327">
            <v>322584</v>
          </cell>
        </row>
        <row r="328">
          <cell r="A328" t="str">
            <v>6.4.2.22</v>
          </cell>
          <cell r="B328" t="str">
            <v>Vertedero de orificio 26 cm en lamina acero inoxidable cal 16, según plano.</v>
          </cell>
          <cell r="C328" t="str">
            <v>UN</v>
          </cell>
          <cell r="D328">
            <v>383184</v>
          </cell>
        </row>
        <row r="329">
          <cell r="A329" t="str">
            <v>6.4.2.23</v>
          </cell>
          <cell r="B329" t="str">
            <v>Adaptador macho 4"</v>
          </cell>
          <cell r="C329" t="str">
            <v>UN</v>
          </cell>
          <cell r="D329">
            <v>25220</v>
          </cell>
        </row>
        <row r="330">
          <cell r="A330" t="str">
            <v>6.4.2.24</v>
          </cell>
          <cell r="B330" t="str">
            <v xml:space="preserve">Suministro e instalación de lecho filtrante arena fina de tamaño efectivo (TE) DE 0,45 mm, coeficiente de uniformidad (CU) igual a 1,5 y porosidad del medio e igual 0,42 </v>
          </cell>
          <cell r="C330" t="str">
            <v>M3</v>
          </cell>
          <cell r="D330">
            <v>397344</v>
          </cell>
        </row>
        <row r="331">
          <cell r="A331" t="str">
            <v>6.4.2.25</v>
          </cell>
          <cell r="B331" t="str">
            <v>Localización general de la planta de tratamiento de lodos y de las tuberías de desagüe desde el último pozo de la PTAP</v>
          </cell>
          <cell r="C331" t="str">
            <v>GL</v>
          </cell>
          <cell r="D331">
            <v>219230</v>
          </cell>
        </row>
        <row r="332">
          <cell r="A332" t="str">
            <v>6.4.2.26</v>
          </cell>
          <cell r="B332" t="str">
            <v>Excavación general</v>
          </cell>
          <cell r="C332" t="str">
            <v>M3</v>
          </cell>
          <cell r="D332">
            <v>16994</v>
          </cell>
        </row>
        <row r="333">
          <cell r="A333" t="str">
            <v>6.4.2.28</v>
          </cell>
          <cell r="B333" t="str">
            <v>Concreto de limpieza  fc=140 kQ/cm2  (e=O 10m)</v>
          </cell>
          <cell r="C333" t="str">
            <v>M3</v>
          </cell>
          <cell r="D333">
            <v>321673</v>
          </cell>
        </row>
        <row r="334">
          <cell r="A334" t="str">
            <v>6.4.2.29</v>
          </cell>
          <cell r="B334" t="str">
            <v>Para placa de fondo y tolvas de espesadores (Espesor:
0,30 m)</v>
          </cell>
          <cell r="C334" t="str">
            <v>M3</v>
          </cell>
          <cell r="D334">
            <v>487650</v>
          </cell>
        </row>
        <row r="335">
          <cell r="A335" t="str">
            <v>6.4.2.30</v>
          </cell>
          <cell r="B335" t="str">
            <v>Para placa de fondo de cámara de admisión (Espesor:
0,20 m)</v>
          </cell>
          <cell r="C335" t="str">
            <v>M3</v>
          </cell>
          <cell r="D335">
            <v>487650</v>
          </cell>
        </row>
        <row r="336">
          <cell r="A336" t="str">
            <v>6.4.2.31</v>
          </cell>
          <cell r="B336" t="str">
            <v>Para placa de fondo de cámara de desagüe (Espesor:
0,30 m)</v>
          </cell>
          <cell r="C336" t="str">
            <v>M3</v>
          </cell>
          <cell r="D336">
            <v>487650</v>
          </cell>
        </row>
        <row r="337">
          <cell r="A337" t="str">
            <v>6.4.2.32</v>
          </cell>
          <cell r="B337" t="str">
            <v>Para muros verticales de espesadores de lodos
!(Espesor: 0,30 m)</v>
          </cell>
          <cell r="C337" t="str">
            <v>M3</v>
          </cell>
          <cell r="D337">
            <v>486560</v>
          </cell>
        </row>
        <row r="338">
          <cell r="A338" t="str">
            <v>6.4.2.33</v>
          </cell>
          <cell r="B338" t="str">
            <v>Para muros de cámara de admisión (Espesor: 0,20 m)</v>
          </cell>
          <cell r="C338" t="str">
            <v>M3</v>
          </cell>
          <cell r="D338">
            <v>486560</v>
          </cell>
        </row>
        <row r="339">
          <cell r="A339" t="str">
            <v>6.4.2.34</v>
          </cell>
          <cell r="B339" t="str">
            <v>Para muros de cámara de desagüe (Espesor: 0,30 m)</v>
          </cell>
          <cell r="C339" t="str">
            <v>M3</v>
          </cell>
          <cell r="D339">
            <v>486560</v>
          </cell>
        </row>
        <row r="340">
          <cell r="A340" t="str">
            <v>6.4.2.35</v>
          </cell>
          <cell r="B340" t="str">
            <v>Para placa de fondo y muros de canales de distribución
en espesadores (Espesor: 0,15 m)</v>
          </cell>
          <cell r="C340" t="str">
            <v>M3</v>
          </cell>
          <cell r="D340">
            <v>487650</v>
          </cell>
        </row>
        <row r="341">
          <cell r="A341" t="str">
            <v>6.4.2.36</v>
          </cell>
          <cell r="B341" t="str">
            <v>Para placa de cubierta en cámara de desagüe y
:pasarela en cámara de admisión (Espesor: O,15 m)</v>
          </cell>
          <cell r="C341" t="str">
            <v>M3</v>
          </cell>
          <cell r="D341">
            <v>522860</v>
          </cell>
        </row>
        <row r="342">
          <cell r="A342" t="str">
            <v>6.4.2.37</v>
          </cell>
          <cell r="B342" t="str">
            <v>Suministro e instalación de escalones en varilla de 13/4" pintados con dos manos de pintura anticorrosiva</v>
          </cell>
          <cell r="C342" t="str">
            <v>UN</v>
          </cell>
          <cell r="D342">
            <v>15837</v>
          </cell>
        </row>
        <row r="343">
          <cell r="A343" t="str">
            <v>6.4.2.38</v>
          </cell>
          <cell r="B343" t="str">
            <v>Suministro e instalación de tapa H.F. de 10,60 m en cámara de desagüe</v>
          </cell>
          <cell r="C343" t="str">
            <v>UN</v>
          </cell>
          <cell r="D343">
            <v>357423</v>
          </cell>
        </row>
        <row r="344">
          <cell r="A344" t="str">
            <v>6.4.2.39</v>
          </cell>
          <cell r="B344" t="str">
            <v>Suministro de tubería de desagüe de espesadores en cámara de desagüe, 8" PVC, con accesorios</v>
          </cell>
          <cell r="C344" t="str">
            <v>ML</v>
          </cell>
          <cell r="D344">
            <v>40264</v>
          </cell>
        </row>
        <row r="345">
          <cell r="A345" t="str">
            <v>6.4.2.39A</v>
          </cell>
          <cell r="B345" t="str">
            <v xml:space="preserve">Instalacion de tubería de desagüe de espesadores en cámara de desagüe, 8" PVC, </v>
          </cell>
          <cell r="C345" t="str">
            <v>ML</v>
          </cell>
          <cell r="D345">
            <v>3083</v>
          </cell>
        </row>
        <row r="346">
          <cell r="A346" t="str">
            <v>6.4.2.40</v>
          </cell>
          <cell r="B346" t="str">
            <v>Compuertas laterales de admisión a espesadores, de 0,40 m x 0,40 m, con marco para anclar a muro de concreto, con vástago de extensión (H= 1,40 m), columna de maniobra y rueda de manejo</v>
          </cell>
          <cell r="C346" t="str">
            <v>UN</v>
          </cell>
          <cell r="D346">
            <v>28247</v>
          </cell>
        </row>
        <row r="347">
          <cell r="A347" t="str">
            <v>6.4.2.41</v>
          </cell>
          <cell r="B347" t="str">
            <v>Válvulas de compuerta de rosca, de 1-1/2" con vástago de extensión (H=0,50 m), columna de maniobra v rueda de manejo</v>
          </cell>
          <cell r="C347" t="str">
            <v>UN</v>
          </cell>
          <cell r="D347">
            <v>2379241</v>
          </cell>
        </row>
        <row r="348">
          <cell r="A348" t="str">
            <v>6.4.2.41</v>
          </cell>
          <cell r="B348" t="str">
            <v>Válvulas de compuerta de rosca, de 1-1/2" con vástago de extensión (H=0,50 m), columna de maniobra v rueda de manejo</v>
          </cell>
          <cell r="C348" t="str">
            <v>UN</v>
          </cell>
          <cell r="D348">
            <v>1366</v>
          </cell>
        </row>
        <row r="349">
          <cell r="A349" t="str">
            <v>6.4.2.41</v>
          </cell>
          <cell r="B349" t="str">
            <v>Válvulas de compuerta de rosca, de 1-1/2" con vástago de extensión (H=0,50 m), columna de maniobra v rueda de manejo</v>
          </cell>
          <cell r="C349" t="str">
            <v>UN</v>
          </cell>
          <cell r="D349">
            <v>722</v>
          </cell>
        </row>
        <row r="350">
          <cell r="A350" t="str">
            <v>6.4.2.44</v>
          </cell>
          <cell r="B350" t="str">
            <v>Lecho de grava o triturado de piedra (espesor: 0,30 m)</v>
          </cell>
          <cell r="C350" t="str">
            <v>M3</v>
          </cell>
          <cell r="D350">
            <v>131310</v>
          </cell>
        </row>
        <row r="351">
          <cell r="A351" t="str">
            <v>6.4.2.45</v>
          </cell>
          <cell r="B351" t="str">
            <v>Lecho de arena gruesa (espesor: 0,20 m)</v>
          </cell>
          <cell r="C351" t="str">
            <v>M3</v>
          </cell>
          <cell r="D351">
            <v>398853</v>
          </cell>
        </row>
        <row r="352">
          <cell r="A352" t="str">
            <v>6.4.2.46</v>
          </cell>
          <cell r="B352" t="str">
            <v>Capa de ladrillo a junta perdida (espesor: 0,05 m)</v>
          </cell>
          <cell r="C352" t="str">
            <v>M2</v>
          </cell>
          <cell r="D352">
            <v>25769</v>
          </cell>
        </row>
        <row r="353">
          <cell r="A353" t="str">
            <v>3.3.17</v>
          </cell>
          <cell r="B353" t="str">
            <v xml:space="preserve"> SUMINISTRO FIGURADO Y ARMADO DE ACERO DE REFUERZO 37000 PSI  240 Mpa</v>
          </cell>
          <cell r="C353" t="str">
            <v>KG</v>
          </cell>
          <cell r="D353">
            <v>0</v>
          </cell>
        </row>
        <row r="354">
          <cell r="A354" t="str">
            <v>3.3.18</v>
          </cell>
          <cell r="B354" t="str">
            <v xml:space="preserve"> SUMINISTRO FIGURADO Y ARMADO DE ACERO DE REFUERZO 60000 PSI  420 Mpa</v>
          </cell>
          <cell r="C354" t="str">
            <v>KG</v>
          </cell>
          <cell r="D354">
            <v>0</v>
          </cell>
        </row>
        <row r="355">
          <cell r="A355" t="str">
            <v>6.4.2.52</v>
          </cell>
          <cell r="B355" t="str">
            <v xml:space="preserve">Tee 8" acero al carbón shc 40  EB X EB X EB </v>
          </cell>
          <cell r="C355" t="str">
            <v>UN</v>
          </cell>
          <cell r="D355">
            <v>1211773</v>
          </cell>
        </row>
        <row r="356">
          <cell r="A356" t="str">
            <v>6.4.2.53</v>
          </cell>
          <cell r="B356" t="str">
            <v>Niple HA 8" ; L = 1,00 m   EB x EB</v>
          </cell>
          <cell r="C356" t="str">
            <v>UN</v>
          </cell>
          <cell r="D356">
            <v>701837</v>
          </cell>
        </row>
        <row r="357">
          <cell r="A357" t="str">
            <v>6.4.2.54</v>
          </cell>
          <cell r="B357" t="str">
            <v>Niple HA 8" ; L = 0,50 m   EB x EB</v>
          </cell>
          <cell r="C357" t="str">
            <v>UN</v>
          </cell>
          <cell r="D357">
            <v>614472</v>
          </cell>
        </row>
        <row r="358">
          <cell r="A358" t="str">
            <v>6.4.2.55</v>
          </cell>
          <cell r="B358" t="str">
            <v>Pasamuro 8", L=0,35m, Z=0,10m, Liso x Brida en HF o acero al carbón SCH 40. Brida ASA 150.</v>
          </cell>
          <cell r="C358" t="str">
            <v>UN</v>
          </cell>
          <cell r="D358">
            <v>324917</v>
          </cell>
        </row>
        <row r="359">
          <cell r="A359" t="str">
            <v>6.4.2.56</v>
          </cell>
          <cell r="B359" t="str">
            <v>Compuerta HF, 10" con vástago de 5,3 m, columna de manejo y guías</v>
          </cell>
          <cell r="C359" t="str">
            <v>UN</v>
          </cell>
          <cell r="D359">
            <v>3651408</v>
          </cell>
        </row>
        <row r="360">
          <cell r="A360" t="str">
            <v>6.4.2.57</v>
          </cell>
          <cell r="B360" t="str">
            <v>Ventilación tanque  4"</v>
          </cell>
          <cell r="C360" t="str">
            <v>UN</v>
          </cell>
          <cell r="D360">
            <v>161374</v>
          </cell>
        </row>
        <row r="361">
          <cell r="A361" t="str">
            <v>6.4.2.58</v>
          </cell>
          <cell r="B361" t="str">
            <v>Pasamuro 6", L=0,45m, Z=0,15m, Liso x Brida en HF o acero al carbón SCH 40. Brida ASA 150.</v>
          </cell>
          <cell r="C361" t="str">
            <v>UN</v>
          </cell>
          <cell r="D361">
            <v>277952</v>
          </cell>
        </row>
        <row r="362">
          <cell r="A362" t="str">
            <v>6.4.2.59</v>
          </cell>
          <cell r="B362" t="str">
            <v>Codo 6" HF o acero shc 40</v>
          </cell>
          <cell r="C362" t="str">
            <v>UN</v>
          </cell>
          <cell r="D362">
            <v>423973</v>
          </cell>
        </row>
        <row r="363">
          <cell r="A363" t="str">
            <v>6.4.2.60</v>
          </cell>
          <cell r="B363" t="str">
            <v>Tee 6" en HF B x B x E</v>
          </cell>
          <cell r="C363" t="str">
            <v>UN</v>
          </cell>
          <cell r="D363">
            <v>514853</v>
          </cell>
        </row>
        <row r="364">
          <cell r="A364" t="str">
            <v>6.4.2.61</v>
          </cell>
          <cell r="B364" t="str">
            <v xml:space="preserve">Salida en tubería EMT para luminaria fluorescente t8 2x32 hermética 
</v>
          </cell>
          <cell r="C364" t="str">
            <v>UN</v>
          </cell>
          <cell r="D364">
            <v>79517</v>
          </cell>
        </row>
        <row r="365">
          <cell r="A365" t="str">
            <v>6.4.2.62</v>
          </cell>
          <cell r="B365" t="str">
            <v>Suministro e instalación de luminaria fluorescente t8 2x32 hermética</v>
          </cell>
          <cell r="C365" t="str">
            <v>UN</v>
          </cell>
          <cell r="D365">
            <v>134314</v>
          </cell>
        </row>
        <row r="366">
          <cell r="A366" t="str">
            <v>6.4.2.63</v>
          </cell>
          <cell r="B366" t="str">
            <v xml:space="preserve">salida para tomacorriente monofásica doble incluye aparato
</v>
          </cell>
          <cell r="C366" t="str">
            <v>UN</v>
          </cell>
          <cell r="D366">
            <v>69444</v>
          </cell>
        </row>
        <row r="367">
          <cell r="A367" t="str">
            <v>6.4.2.63</v>
          </cell>
          <cell r="B367" t="str">
            <v xml:space="preserve">salida para tomacorriente monofásica doble incluye aparato
</v>
          </cell>
          <cell r="C367" t="str">
            <v>UN</v>
          </cell>
          <cell r="D367">
            <v>65064</v>
          </cell>
        </row>
        <row r="368">
          <cell r="A368" t="str">
            <v>6.4.2.65</v>
          </cell>
          <cell r="B368" t="str">
            <v>Salida para tomacorriente bifásica 208v nema 6-15r doble, incluye aparato</v>
          </cell>
          <cell r="C368" t="str">
            <v>UN</v>
          </cell>
          <cell r="D368">
            <v>0</v>
          </cell>
        </row>
        <row r="369">
          <cell r="A369" t="str">
            <v>6.4.2.66</v>
          </cell>
          <cell r="B369" t="str">
            <v>Salida para tomacorriente trifásica 208v nema 7-30r doble, incluye aparato</v>
          </cell>
          <cell r="C369" t="str">
            <v>UN</v>
          </cell>
          <cell r="D369">
            <v>0</v>
          </cell>
        </row>
        <row r="370">
          <cell r="A370" t="str">
            <v>6.4.2.67</v>
          </cell>
          <cell r="B370" t="str">
            <v>Salida para tomacorriente monofásica doble GFCI  doble, incluye aparato</v>
          </cell>
          <cell r="C370" t="str">
            <v>UN</v>
          </cell>
          <cell r="D370">
            <v>99514</v>
          </cell>
        </row>
        <row r="371">
          <cell r="A371" t="str">
            <v>6.4.2.69</v>
          </cell>
          <cell r="B371" t="str">
            <v>Suministro e instalación de tablero trifásico de 18 circuitos con espacio para totalizador</v>
          </cell>
          <cell r="C371" t="str">
            <v>UN</v>
          </cell>
          <cell r="D371">
            <v>284158</v>
          </cell>
        </row>
        <row r="372">
          <cell r="A372" t="str">
            <v>6.4.2.70</v>
          </cell>
          <cell r="B372" t="str">
            <v>Suministro e instalación de interruptor termomagnetico industrial 3x40a 24ka/240v</v>
          </cell>
          <cell r="C372" t="str">
            <v>UN</v>
          </cell>
          <cell r="D372">
            <v>207896</v>
          </cell>
        </row>
        <row r="373">
          <cell r="A373" t="str">
            <v>6.4.2.71</v>
          </cell>
          <cell r="B373" t="str">
            <v>Suministro e instalación de interruptor termomagnetico enchufable 3x20a 10ka/240v</v>
          </cell>
          <cell r="C373" t="str">
            <v>UN</v>
          </cell>
          <cell r="D373">
            <v>59343</v>
          </cell>
        </row>
        <row r="374">
          <cell r="A374" t="str">
            <v>6.4.2.72</v>
          </cell>
          <cell r="B374" t="str">
            <v>Suministro e instalación de interruptor termomagnetico enchufable 3x30a 10ka/240v</v>
          </cell>
          <cell r="C374" t="str">
            <v>UN</v>
          </cell>
          <cell r="D374">
            <v>59447</v>
          </cell>
        </row>
        <row r="375">
          <cell r="A375" t="str">
            <v>6.4.2.73</v>
          </cell>
          <cell r="B375" t="str">
            <v>Suministro e instalación de interruptor termomagnetico enchufable 1x20a 10ka/240v</v>
          </cell>
          <cell r="C375" t="str">
            <v>UN</v>
          </cell>
          <cell r="D375">
            <v>15373</v>
          </cell>
        </row>
        <row r="376">
          <cell r="A376" t="str">
            <v>6.4.2.74</v>
          </cell>
          <cell r="B376" t="str">
            <v>Suministro e instalación de interruptor termomagnetico enchufable 2x20a 10ka/240v</v>
          </cell>
          <cell r="C376" t="str">
            <v>UN</v>
          </cell>
          <cell r="D376">
            <v>33553</v>
          </cell>
        </row>
        <row r="377">
          <cell r="A377" t="str">
            <v>6.4.2.75</v>
          </cell>
          <cell r="B377" t="str">
            <v>Suministro e instalación de interruptor termomagnetico enchufable 1x16a 10ka/240v</v>
          </cell>
          <cell r="C377" t="str">
            <v>UN</v>
          </cell>
          <cell r="D377">
            <v>15373</v>
          </cell>
        </row>
        <row r="378">
          <cell r="A378" t="str">
            <v>6.4.2.76</v>
          </cell>
          <cell r="B378" t="str">
            <v xml:space="preserve">Acometida 1ø1" + 4x8+1x10 awg </v>
          </cell>
          <cell r="C378" t="str">
            <v>UN</v>
          </cell>
          <cell r="D378">
            <v>1563198</v>
          </cell>
        </row>
        <row r="379">
          <cell r="A379" t="str">
            <v>1.5.10</v>
          </cell>
          <cell r="B379" t="str">
            <v>PAÑETE LISO MUROS  1:5</v>
          </cell>
          <cell r="C379" t="str">
            <v>m2</v>
          </cell>
          <cell r="D379">
            <v>12855</v>
          </cell>
        </row>
        <row r="380">
          <cell r="A380" t="str">
            <v>1.11.18</v>
          </cell>
          <cell r="B380" t="str">
            <v>BASE EN MATERIAL DE AFIRMADO COMPACTADO</v>
          </cell>
          <cell r="C380" t="str">
            <v>M3</v>
          </cell>
          <cell r="D380">
            <v>42281</v>
          </cell>
        </row>
        <row r="381">
          <cell r="A381" t="str">
            <v>1.11.20</v>
          </cell>
          <cell r="B381" t="str">
            <v>PLACA BASE EN CONCRETO E=0.10 2500 PSI</v>
          </cell>
          <cell r="C381" t="str">
            <v>M3</v>
          </cell>
          <cell r="D381">
            <v>41192</v>
          </cell>
        </row>
        <row r="382">
          <cell r="A382" t="str">
            <v>1.11.31</v>
          </cell>
          <cell r="B382" t="str">
            <v>ADOQUIN GRES PEATONAL 10*20*2.5</v>
          </cell>
          <cell r="C382" t="str">
            <v>M2</v>
          </cell>
          <cell r="D382">
            <v>49064</v>
          </cell>
        </row>
        <row r="383">
          <cell r="A383" t="str">
            <v>1.7.46</v>
          </cell>
          <cell r="B383" t="str">
            <v>TABLERO PARCIALES 18 CIRCUITOS. INCLUYE TACO 30 A</v>
          </cell>
          <cell r="C383" t="str">
            <v>UN</v>
          </cell>
          <cell r="D383">
            <v>345428</v>
          </cell>
        </row>
        <row r="384">
          <cell r="A384" t="str">
            <v xml:space="preserve">1.12.47   </v>
          </cell>
          <cell r="B384" t="str">
            <v>SUMINISTRO E INSTALACIÓN ENTRAMADO PARA TEJA  ONDULADA</v>
          </cell>
          <cell r="C384" t="str">
            <v>M2</v>
          </cell>
          <cell r="D384">
            <v>35121</v>
          </cell>
        </row>
        <row r="385">
          <cell r="A385" t="str">
            <v>1.3.15</v>
          </cell>
          <cell r="B385" t="str">
            <v xml:space="preserve"> COLUMNAS EN CONCRETO 21 MPa (3000 PSI), ALTURA MAYOR A 3 mts</v>
          </cell>
          <cell r="C385" t="str">
            <v>M3</v>
          </cell>
          <cell r="D385">
            <v>803350</v>
          </cell>
        </row>
        <row r="386">
          <cell r="A386" t="str">
            <v>6.4.2.78</v>
          </cell>
          <cell r="B386" t="str">
            <v xml:space="preserve">Acometida PVC 1/2 " de 5 mts. </v>
          </cell>
          <cell r="C386" t="str">
            <v>UN</v>
          </cell>
          <cell r="D386">
            <v>107128</v>
          </cell>
        </row>
        <row r="387">
          <cell r="A387" t="str">
            <v>2.1.32A</v>
          </cell>
          <cell r="B387" t="str">
            <v>SUMINISTRO TUBERÍA  PVC. D = 1"  RDE 21  E.L.</v>
          </cell>
          <cell r="C387" t="str">
            <v>ML</v>
          </cell>
          <cell r="D387">
            <v>3157</v>
          </cell>
        </row>
        <row r="388">
          <cell r="A388" t="str">
            <v xml:space="preserve">1.16.16   </v>
          </cell>
          <cell r="B388" t="str">
            <v>SUMINISTRO E INSTALACIÓN DUCHA SENCILLA</v>
          </cell>
          <cell r="C388" t="str">
            <v>UN</v>
          </cell>
          <cell r="D388">
            <v>36722</v>
          </cell>
        </row>
        <row r="389">
          <cell r="A389" t="str">
            <v xml:space="preserve">1.16.7   </v>
          </cell>
          <cell r="B389" t="str">
            <v xml:space="preserve"> SUMINISTRO E INSTALACIÓN LAVAMANOS ACUACER BLANCO DE COLGAR INC. GRIFERIA</v>
          </cell>
          <cell r="C389" t="str">
            <v>UN</v>
          </cell>
          <cell r="D389">
            <v>81010</v>
          </cell>
        </row>
        <row r="390">
          <cell r="A390" t="str">
            <v>6.4.2.79</v>
          </cell>
          <cell r="B390" t="str">
            <v>Lavaplatos en acero inoxidable L=3 W=0.9</v>
          </cell>
          <cell r="C390" t="str">
            <v>UN</v>
          </cell>
          <cell r="D390">
            <v>254764</v>
          </cell>
        </row>
        <row r="391">
          <cell r="A391" t="str">
            <v>6.4.2.80</v>
          </cell>
          <cell r="B391" t="str">
            <v>Suministro e inst. Sanitario acuacer blanco completo</v>
          </cell>
          <cell r="C391" t="str">
            <v>UN</v>
          </cell>
          <cell r="D391">
            <v>254764</v>
          </cell>
        </row>
        <row r="392">
          <cell r="A392" t="str">
            <v>6.4.2.81</v>
          </cell>
          <cell r="B392" t="str">
            <v xml:space="preserve">Suministro e Inst. Sistema de Emergencia (Lavado de Ojos) </v>
          </cell>
          <cell r="C392" t="str">
            <v>UN</v>
          </cell>
          <cell r="D392">
            <v>491885</v>
          </cell>
        </row>
        <row r="393">
          <cell r="A393" t="str">
            <v xml:space="preserve">3.3.13  </v>
          </cell>
          <cell r="B393" t="str">
            <v xml:space="preserve"> SUMINISTRO E INSTALACIÓN CONCRETO CICLOPEO  DE 17.5 MPa - (2500 P.S.I).,  40% RAJON PARA BASES</v>
          </cell>
          <cell r="C393" t="str">
            <v>M3</v>
          </cell>
          <cell r="D393">
            <v>312404</v>
          </cell>
        </row>
        <row r="394">
          <cell r="A394" t="str">
            <v xml:space="preserve">1.6.39   </v>
          </cell>
          <cell r="B394" t="str">
            <v>SUMINISTRO E INSTALACIÓN TANQUE ELEVADO PVC 1000 LTS. INC. ACCESORIOS</v>
          </cell>
          <cell r="C394" t="str">
            <v>UN</v>
          </cell>
          <cell r="D394">
            <v>331685</v>
          </cell>
        </row>
        <row r="395">
          <cell r="A395" t="str">
            <v xml:space="preserve">1.11.28  </v>
          </cell>
          <cell r="B395" t="str">
            <v>TABLETA DE GRES 20*20</v>
          </cell>
          <cell r="C395" t="str">
            <v>M2</v>
          </cell>
          <cell r="D395">
            <v>31900</v>
          </cell>
        </row>
        <row r="396">
          <cell r="A396" t="str">
            <v>1.11.29</v>
          </cell>
          <cell r="B396" t="str">
            <v>PISO CERAMICA  20,5*20,5</v>
          </cell>
          <cell r="C396" t="str">
            <v>M2</v>
          </cell>
          <cell r="D396">
            <v>36047</v>
          </cell>
        </row>
        <row r="397">
          <cell r="A397" t="str">
            <v xml:space="preserve">1.15.2  </v>
          </cell>
          <cell r="B397" t="str">
            <v>SUMINSITRO E INSTALACIÓN VENTANA LAMINA CAL. 18 CON VIDRIO INC. ANTICORR.</v>
          </cell>
          <cell r="C397" t="str">
            <v>M2</v>
          </cell>
          <cell r="D397">
            <v>161915</v>
          </cell>
        </row>
        <row r="398">
          <cell r="A398" t="str">
            <v>1.15.3</v>
          </cell>
          <cell r="B398" t="str">
            <v>SUMINISTRO E INSTALACIÓN PUERTA EN LAMINA CAL 18  INC. ANTICORROSIVO</v>
          </cell>
          <cell r="C398" t="str">
            <v>M2</v>
          </cell>
          <cell r="D398">
            <v>0</v>
          </cell>
        </row>
        <row r="399">
          <cell r="A399" t="str">
            <v>1.15.1</v>
          </cell>
          <cell r="B399" t="str">
            <v>SUMINISTRO E INSTALACION PUERTA Y MARCO CAL. 18  1 X 2  INCLUYE  ANTICORROSIVO</v>
          </cell>
          <cell r="C399" t="str">
            <v>UN</v>
          </cell>
          <cell r="D399">
            <v>0</v>
          </cell>
        </row>
        <row r="400">
          <cell r="A400" t="str">
            <v>1.9.4</v>
          </cell>
          <cell r="B400" t="str">
            <v>VINILO TIPO II SOBRE PAÑETE DOS MANOS EN MUROS</v>
          </cell>
          <cell r="C400" t="str">
            <v>M2</v>
          </cell>
          <cell r="D400">
            <v>0</v>
          </cell>
        </row>
        <row r="401">
          <cell r="A401" t="str">
            <v>1.5.17</v>
          </cell>
          <cell r="B401" t="str">
            <v>FILOS Y DILATACIONES EN PAÑETES</v>
          </cell>
          <cell r="C401" t="str">
            <v>ML</v>
          </cell>
          <cell r="D401">
            <v>0</v>
          </cell>
        </row>
        <row r="402">
          <cell r="A402" t="str">
            <v>1.12.4</v>
          </cell>
          <cell r="B402" t="str">
            <v>SUMINISTRO E INSTALACIÓN CUBIERTA EN TEJA FIBROCEMENTO NUMERO 6</v>
          </cell>
          <cell r="C402" t="str">
            <v>M2</v>
          </cell>
          <cell r="D402">
            <v>0</v>
          </cell>
        </row>
        <row r="403">
          <cell r="A403" t="str">
            <v>1.12.21</v>
          </cell>
          <cell r="B403" t="str">
            <v>CANAL PVC 3</v>
          </cell>
          <cell r="C403" t="str">
            <v>ML</v>
          </cell>
          <cell r="D403">
            <v>0</v>
          </cell>
        </row>
        <row r="404">
          <cell r="A404" t="str">
            <v>1.6.19</v>
          </cell>
          <cell r="B404" t="str">
            <v>BAJANTE DE AGUA LLUVIA. PVC. 3.</v>
          </cell>
          <cell r="C404" t="str">
            <v>ML</v>
          </cell>
          <cell r="D404">
            <v>0</v>
          </cell>
        </row>
        <row r="405">
          <cell r="A405" t="str">
            <v>1.4.36</v>
          </cell>
          <cell r="B405" t="str">
            <v>MESONES EN CONCRETO A=0.60 mts. 17.5 MPa - (2500PSI) INC. REFUERZO</v>
          </cell>
          <cell r="C405" t="str">
            <v>M2</v>
          </cell>
          <cell r="D405">
            <v>0</v>
          </cell>
        </row>
        <row r="406">
          <cell r="A406" t="str">
            <v>1.17.1</v>
          </cell>
          <cell r="B406" t="str">
            <v xml:space="preserve"> VIDRIO 4 MM</v>
          </cell>
          <cell r="C406" t="str">
            <v>M2</v>
          </cell>
          <cell r="D406">
            <v>0</v>
          </cell>
        </row>
        <row r="407">
          <cell r="A407" t="str">
            <v>6.4.2.82</v>
          </cell>
          <cell r="B407" t="str">
            <v>Bombas dosificadoras de Diafragma Q = 29 gal/hor, presión máxima de descarga 15 psi, motor eléctrico trifásico, 220 V, 60 Hz, IP 55, cabezal en polipropileno reforzado con fibra de vidrio, diafragma en PTFE, asintos en PVC, sellos en viton, conexiones en 3/8".</v>
          </cell>
          <cell r="C407" t="str">
            <v>UN</v>
          </cell>
          <cell r="D407">
            <v>2998606</v>
          </cell>
        </row>
        <row r="408">
          <cell r="A408" t="str">
            <v>6.4.2.83</v>
          </cell>
          <cell r="B408" t="str">
            <v>Tanques de almacenamiento para solución de sulfato de aluminio en polietileno de 2000 litros.</v>
          </cell>
          <cell r="C408" t="str">
            <v>UN</v>
          </cell>
          <cell r="D408">
            <v>1243322</v>
          </cell>
        </row>
        <row r="409">
          <cell r="A409" t="str">
            <v>6.4.2.84</v>
          </cell>
          <cell r="B409" t="str">
            <v>Motorreductores para mezcla de solución de sulfato de aluminio, 1/3 hp, 50 rpm. 220 V, trifásico, 60 Hz</v>
          </cell>
          <cell r="C409" t="str">
            <v>UN</v>
          </cell>
          <cell r="D409">
            <v>2322267</v>
          </cell>
        </row>
        <row r="410">
          <cell r="A410" t="str">
            <v>6.4.2.85</v>
          </cell>
          <cell r="B410" t="str">
            <v>Bombas dosificadoras de Diafragma Q = 14 gal/hor, presión máxima de descarga 15 psi, motor eléctrico trifásico, 220 V, 60 Hz, IP 55, cabezal en polipropileno reforzado con fibra de vidrio, diafragma en PTFE, asintos en PVC, sellos en viton, conexiones en 3/8".</v>
          </cell>
          <cell r="C410" t="str">
            <v>UN</v>
          </cell>
          <cell r="D410">
            <v>2412806</v>
          </cell>
        </row>
        <row r="411">
          <cell r="A411" t="str">
            <v>6.4.2.86</v>
          </cell>
          <cell r="B411" t="str">
            <v>Tanques de almacenamiento para solución de agente alcalino en fibra de vidrio, o polietileno de 1000 litros.</v>
          </cell>
          <cell r="C411" t="str">
            <v>UN</v>
          </cell>
          <cell r="D411">
            <v>653987</v>
          </cell>
        </row>
        <row r="412">
          <cell r="A412" t="str">
            <v>6.4.2.87</v>
          </cell>
          <cell r="B412" t="str">
            <v>Motorreductores para mezcla de solución de hipoclorito de calcio, 1/3 hp, 50 rpm. 220 V, trifásico, 60 Hz</v>
          </cell>
          <cell r="C412" t="str">
            <v>UN</v>
          </cell>
          <cell r="D412">
            <v>2788382</v>
          </cell>
        </row>
        <row r="413">
          <cell r="A413" t="str">
            <v>6.4.2.88</v>
          </cell>
          <cell r="B413" t="str">
            <v>Manejo de aguas</v>
          </cell>
          <cell r="C413" t="str">
            <v>UN</v>
          </cell>
          <cell r="D413">
            <v>2279430</v>
          </cell>
        </row>
        <row r="414">
          <cell r="A414" t="str">
            <v>6.4.2.89</v>
          </cell>
          <cell r="B414" t="str">
            <v>Excavación húmeda en conglomerado</v>
          </cell>
          <cell r="C414" t="str">
            <v>M3</v>
          </cell>
          <cell r="D414">
            <v>24303</v>
          </cell>
        </row>
        <row r="415">
          <cell r="A415" t="str">
            <v>3.3.5</v>
          </cell>
          <cell r="B415" t="str">
            <v xml:space="preserve">  SUMINISTRO E INSTALACIÓN CONCRETO SIMPLE DE 17.5 MPa - (2500 P.S.I).</v>
          </cell>
          <cell r="C415" t="str">
            <v>M3</v>
          </cell>
          <cell r="D415">
            <v>301398</v>
          </cell>
        </row>
        <row r="416">
          <cell r="A416" t="str">
            <v>6.4.2.90</v>
          </cell>
          <cell r="B416" t="str">
            <v xml:space="preserve">Rejilla metálica doble angulo de  0,73 X 0,40 y varillas 1/2" </v>
          </cell>
          <cell r="C416" t="str">
            <v>M2</v>
          </cell>
          <cell r="D416">
            <v>0</v>
          </cell>
        </row>
        <row r="417">
          <cell r="A417" t="str">
            <v>6.4.2.90</v>
          </cell>
          <cell r="B417" t="str">
            <v xml:space="preserve">Rejilla metálica doble angulo de  0,73 X 0,40 y varillas 1/2" </v>
          </cell>
          <cell r="C417" t="str">
            <v>M2</v>
          </cell>
          <cell r="D417">
            <v>0</v>
          </cell>
        </row>
        <row r="418">
          <cell r="A418" t="str">
            <v>6.4.2.92</v>
          </cell>
          <cell r="B418" t="str">
            <v>Válvula de compuerta HD vástago ascendente y rueda de manejo DN 4"</v>
          </cell>
          <cell r="C418" t="str">
            <v>UN</v>
          </cell>
          <cell r="D418">
            <v>0</v>
          </cell>
        </row>
        <row r="419">
          <cell r="A419" t="str">
            <v>6.4.2.93</v>
          </cell>
          <cell r="B419" t="str">
            <v>Cinta PVC V -15 o similares</v>
          </cell>
          <cell r="C419" t="str">
            <v>ML</v>
          </cell>
          <cell r="D419">
            <v>0</v>
          </cell>
        </row>
        <row r="420">
          <cell r="A420" t="str">
            <v>6.4.2.94</v>
          </cell>
          <cell r="B420" t="str">
            <v xml:space="preserve">Instalación de tubería de 8" </v>
          </cell>
          <cell r="C420" t="str">
            <v>ML</v>
          </cell>
          <cell r="D420">
            <v>0</v>
          </cell>
        </row>
        <row r="421">
          <cell r="A421" t="str">
            <v xml:space="preserve">3.3.3 </v>
          </cell>
          <cell r="B421" t="str">
            <v xml:space="preserve"> EXCAVACION  EN ROCA  CON COMPRESOR Y DINAMITA</v>
          </cell>
          <cell r="C421" t="str">
            <v>m3</v>
          </cell>
          <cell r="D421">
            <v>0</v>
          </cell>
        </row>
        <row r="422">
          <cell r="A422" t="str">
            <v>6.4.2.95</v>
          </cell>
          <cell r="B422" t="str">
            <v>Instalación de tubería PEAD acuaflex PE 100/PN 10 de 200 mm</v>
          </cell>
          <cell r="C422" t="str">
            <v>ML</v>
          </cell>
          <cell r="D422">
            <v>0</v>
          </cell>
        </row>
        <row r="423">
          <cell r="A423" t="str">
            <v>6.4.2.96</v>
          </cell>
          <cell r="B423" t="str">
            <v>Corte con disco diamantado</v>
          </cell>
          <cell r="C423" t="str">
            <v>ML</v>
          </cell>
          <cell r="D423">
            <v>0</v>
          </cell>
        </row>
        <row r="424">
          <cell r="A424" t="str">
            <v>3.1.1</v>
          </cell>
          <cell r="B424" t="str">
            <v xml:space="preserve"> DEMOLICION PISOS, ANDENES EN CONCRETO</v>
          </cell>
          <cell r="C424" t="str">
            <v>M3</v>
          </cell>
          <cell r="D424">
            <v>0</v>
          </cell>
        </row>
        <row r="425">
          <cell r="A425" t="str">
            <v>1.2.2</v>
          </cell>
          <cell r="B425" t="str">
            <v xml:space="preserve"> EXCAVACIÓN MECÁNICA EN CONGLOMERADO INCL. RETIRO</v>
          </cell>
          <cell r="C425" t="str">
            <v>M3</v>
          </cell>
          <cell r="D425">
            <v>0</v>
          </cell>
        </row>
        <row r="426">
          <cell r="A426" t="str">
            <v>1.2.47</v>
          </cell>
          <cell r="B426" t="str">
            <v xml:space="preserve"> EXCAVACION MANUAL Y RETIRO MATERIAL COMUN</v>
          </cell>
          <cell r="C426" t="str">
            <v>M3</v>
          </cell>
          <cell r="D426">
            <v>0</v>
          </cell>
        </row>
        <row r="427">
          <cell r="A427" t="str">
            <v>2.1.16</v>
          </cell>
          <cell r="B427" t="str">
            <v>ENTIBADOS EN MADERA TIPO 1 PARA EXCAVACIONES 1 A 7 USOS</v>
          </cell>
          <cell r="C427" t="str">
            <v>M2</v>
          </cell>
          <cell r="D427">
            <v>0</v>
          </cell>
        </row>
        <row r="428">
          <cell r="A428" t="str">
            <v>6.4.2.97</v>
          </cell>
          <cell r="B428" t="str">
            <v>Suministro e instalación de TEE 3"x3"x3" en PVC</v>
          </cell>
          <cell r="C428" t="str">
            <v>UN</v>
          </cell>
          <cell r="D428">
            <v>0</v>
          </cell>
        </row>
        <row r="429">
          <cell r="A429" t="str">
            <v>2.4.184</v>
          </cell>
          <cell r="B429" t="str">
            <v>SUMINISTRO E INSTALACION TEE PVC UM D=2 x2 x2"</v>
          </cell>
          <cell r="C429" t="str">
            <v>UN</v>
          </cell>
          <cell r="D429">
            <v>0</v>
          </cell>
        </row>
        <row r="430">
          <cell r="A430" t="str">
            <v>6.4.2.98</v>
          </cell>
          <cell r="B430" t="str">
            <v>Suministro e instalación reducción de 6"x4"</v>
          </cell>
          <cell r="C430" t="str">
            <v>UN</v>
          </cell>
          <cell r="D430">
            <v>0</v>
          </cell>
        </row>
        <row r="431">
          <cell r="A431" t="str">
            <v>6.4.2.99</v>
          </cell>
          <cell r="B431" t="str">
            <v>Suministro e instalación reducción de 4"x3"</v>
          </cell>
          <cell r="C431" t="str">
            <v>UN</v>
          </cell>
          <cell r="D431">
            <v>0</v>
          </cell>
        </row>
        <row r="432">
          <cell r="A432" t="str">
            <v>6.4.2.100</v>
          </cell>
          <cell r="B432" t="str">
            <v>Suministro e instalación reducción de 4"x2"</v>
          </cell>
          <cell r="C432" t="str">
            <v>UN</v>
          </cell>
          <cell r="D432">
            <v>0</v>
          </cell>
        </row>
        <row r="433">
          <cell r="A433" t="str">
            <v xml:space="preserve">2.4.14  </v>
          </cell>
          <cell r="B433" t="str">
            <v xml:space="preserve"> CODO PVC GRAN RADIO 90° RDE 21   D =   4"</v>
          </cell>
          <cell r="C433" t="str">
            <v>UN</v>
          </cell>
          <cell r="D433">
            <v>0</v>
          </cell>
        </row>
        <row r="434">
          <cell r="A434" t="str">
            <v>6.4.2.101</v>
          </cell>
          <cell r="B434" t="str">
            <v>Conexiones domiciliarias (incluye collar de derivación, tubería PF+AUD, caja de anden, registro de incorporación, adaptador macho, registro de corte y tapa de registro</v>
          </cell>
          <cell r="C434" t="str">
            <v>UN</v>
          </cell>
          <cell r="D434">
            <v>0</v>
          </cell>
        </row>
        <row r="435">
          <cell r="A435" t="str">
            <v>3.5.2</v>
          </cell>
          <cell r="B435" t="str">
            <v>SUMINISTRO, EXTENDIDA Y COMPACTACIÓN DE MATERIAL GRANULAR (RECEBO) HASTA UN DIÁMETRO DE 5" Y UN ÍNDICE PLÁSTICO MENOR O IGUAL 9%  Y COMPACTO 95% PROCTOR  (**)</v>
          </cell>
          <cell r="C435" t="str">
            <v>M3</v>
          </cell>
          <cell r="D435">
            <v>0</v>
          </cell>
        </row>
        <row r="436">
          <cell r="A436" t="str">
            <v>2.1.18</v>
          </cell>
          <cell r="B436" t="str">
            <v>RELLENO SUBBASE GRANULAR  COMPACTADO CON PLANCHA VIBRADORA</v>
          </cell>
          <cell r="C436" t="str">
            <v>M3</v>
          </cell>
          <cell r="D436">
            <v>0</v>
          </cell>
        </row>
        <row r="437">
          <cell r="A437" t="str">
            <v>2.1.19</v>
          </cell>
          <cell r="B437" t="str">
            <v>RELLENO BASE GRANULAR  COMPACTADO CON PLANCHA VIBRADORA</v>
          </cell>
          <cell r="C437" t="str">
            <v>M3</v>
          </cell>
          <cell r="D437">
            <v>0</v>
          </cell>
        </row>
        <row r="438">
          <cell r="A438" t="str">
            <v>6.4.2.102</v>
          </cell>
          <cell r="B438" t="str">
            <v xml:space="preserve"> Suministro e instalación cinta prevención sobre tubería </v>
          </cell>
          <cell r="C438" t="str">
            <v>ML</v>
          </cell>
          <cell r="D438">
            <v>0</v>
          </cell>
        </row>
        <row r="439">
          <cell r="A439" t="str">
            <v>6.4.2.103</v>
          </cell>
          <cell r="B439" t="str">
            <v xml:space="preserve"> Reposición domiciliarias acueducto D=1/2" </v>
          </cell>
          <cell r="C439" t="str">
            <v>UN</v>
          </cell>
          <cell r="D439">
            <v>0</v>
          </cell>
        </row>
        <row r="440">
          <cell r="A440" t="str">
            <v>6.4.2.104</v>
          </cell>
          <cell r="B440" t="str">
            <v>Construcción de caja para válvula en mampostería de 0,60x0,60</v>
          </cell>
          <cell r="C440" t="str">
            <v>UN</v>
          </cell>
          <cell r="D440">
            <v>0</v>
          </cell>
        </row>
        <row r="441">
          <cell r="A441" t="str">
            <v>6.4.2.105</v>
          </cell>
          <cell r="B441" t="str">
            <v>Suministro e instalación válvula de 4" extremo liso para PVC</v>
          </cell>
          <cell r="C441" t="str">
            <v>UN</v>
          </cell>
          <cell r="D441">
            <v>0</v>
          </cell>
        </row>
        <row r="442">
          <cell r="A442" t="str">
            <v>6.4.2.106</v>
          </cell>
          <cell r="B442" t="str">
            <v>Suministro e instalación de hidrante de 3", incluye válvula de compuerta elástica, tee de 3", unión de reparación y concreto de anclaje</v>
          </cell>
          <cell r="C442" t="str">
            <v>UN</v>
          </cell>
          <cell r="D442">
            <v>0</v>
          </cell>
        </row>
        <row r="443">
          <cell r="A443" t="str">
            <v>6.4.2.107</v>
          </cell>
          <cell r="B443" t="str">
            <v xml:space="preserve"> Construcción de cárcamo </v>
          </cell>
          <cell r="C443" t="str">
            <v>ML</v>
          </cell>
          <cell r="D443">
            <v>0</v>
          </cell>
        </row>
        <row r="444">
          <cell r="A444" t="str">
            <v>3.9.21</v>
          </cell>
          <cell r="B444" t="str">
            <v>IMPRIMACION</v>
          </cell>
          <cell r="C444" t="str">
            <v>M2</v>
          </cell>
          <cell r="D444">
            <v>0</v>
          </cell>
        </row>
        <row r="445">
          <cell r="A445" t="str">
            <v>6.4.2.108</v>
          </cell>
          <cell r="B445" t="str">
            <v xml:space="preserve"> Base asfáltica MDC2 </v>
          </cell>
          <cell r="C445" t="str">
            <v>M3</v>
          </cell>
          <cell r="D445">
            <v>0</v>
          </cell>
        </row>
        <row r="446">
          <cell r="A446" t="str">
            <v>6.4.2.95A</v>
          </cell>
          <cell r="B446" t="str">
            <v>Suministro de tubería PEAD acuaflex PE 100/PN 10 de 200 mm</v>
          </cell>
          <cell r="C446" t="str">
            <v>ML</v>
          </cell>
          <cell r="D446">
            <v>0</v>
          </cell>
        </row>
        <row r="447">
          <cell r="A447" t="str">
            <v>1.1.76</v>
          </cell>
          <cell r="B447" t="str">
            <v>CAMPAMENTO 36 M2</v>
          </cell>
          <cell r="C447" t="str">
            <v>UN</v>
          </cell>
          <cell r="D447">
            <v>0</v>
          </cell>
        </row>
        <row r="448">
          <cell r="A448" t="str">
            <v>3.15.42</v>
          </cell>
          <cell r="B448" t="str">
            <v>DEMOLICION PAVIMENTO ASFALTICO (INCLUYE CARGUE Y TRANSPORTE HASTA 5 KM) &lt;=10 CMS</v>
          </cell>
          <cell r="C448" t="str">
            <v>M2</v>
          </cell>
          <cell r="D448">
            <v>0</v>
          </cell>
        </row>
        <row r="449">
          <cell r="A449" t="str">
            <v>1.1.42</v>
          </cell>
          <cell r="B449" t="str">
            <v>DEMOLICION PLACAS MACIZAS CONCRETO E &lt;=0.20 m. PAVIMENTO RIGIDO</v>
          </cell>
          <cell r="C449" t="str">
            <v>M2</v>
          </cell>
          <cell r="D449">
            <v>0</v>
          </cell>
        </row>
        <row r="450">
          <cell r="A450" t="str">
            <v>2.1.21</v>
          </cell>
          <cell r="B450" t="str">
            <v xml:space="preserve"> RELLENO ARENA DE PEÑA  COMPACTADO CON PLANCHA VIBRADORA</v>
          </cell>
          <cell r="C450" t="str">
            <v>M3</v>
          </cell>
          <cell r="D450">
            <v>0</v>
          </cell>
        </row>
        <row r="451">
          <cell r="A451" t="str">
            <v>3.3.26</v>
          </cell>
          <cell r="B451" t="str">
            <v xml:space="preserve">  RELLENO CON MATERIAL DE AFIRMADO COMPACTADO PLANCHA VIBRADORA INCLUYE ACARREO LIBRE DE 5 KM</v>
          </cell>
          <cell r="C451" t="str">
            <v>M3</v>
          </cell>
          <cell r="D451">
            <v>0</v>
          </cell>
        </row>
        <row r="452">
          <cell r="A452" t="str">
            <v>13.1.1</v>
          </cell>
          <cell r="B452" t="str">
            <v>ENTIBADO METÁLICO TIPO 3</v>
          </cell>
          <cell r="C452" t="str">
            <v>M2</v>
          </cell>
          <cell r="D452">
            <v>0</v>
          </cell>
        </row>
        <row r="453">
          <cell r="A453" t="str">
            <v>3.15.87</v>
          </cell>
          <cell r="B453" t="str">
            <v>DEMOLICION  OBRAS EN CONCRETO REFORZADO, INCLUYE RETIRO DE SOBRANTES</v>
          </cell>
          <cell r="C453" t="str">
            <v>M3</v>
          </cell>
          <cell r="D453">
            <v>0</v>
          </cell>
        </row>
        <row r="454">
          <cell r="A454" t="str">
            <v xml:space="preserve">1.1.9 </v>
          </cell>
          <cell r="B454" t="str">
            <v xml:space="preserve">DESMONTE DE CUBIERTA ZINC </v>
          </cell>
          <cell r="C454" t="str">
            <v>M2</v>
          </cell>
          <cell r="D454">
            <v>0</v>
          </cell>
        </row>
        <row r="455">
          <cell r="A455" t="str">
            <v xml:space="preserve">1.1.24   </v>
          </cell>
          <cell r="B455" t="str">
            <v>DESMONTE ESTRUCTURA METALICA PERFILES-VIGAS</v>
          </cell>
          <cell r="C455" t="str">
            <v>KG</v>
          </cell>
          <cell r="D455">
            <v>0</v>
          </cell>
        </row>
        <row r="456">
          <cell r="A456" t="str">
            <v>3.3.2</v>
          </cell>
          <cell r="B456" t="str">
            <v>EXCAVACION MANUAL EN CONGLOMERADO</v>
          </cell>
          <cell r="C456" t="str">
            <v>M3</v>
          </cell>
          <cell r="D456">
            <v>0</v>
          </cell>
        </row>
        <row r="457">
          <cell r="A457" t="str">
            <v>1.2.11</v>
          </cell>
          <cell r="B457" t="str">
            <v>CONCRETO VIGA DE AMARRE 21,1 MPa</v>
          </cell>
          <cell r="C457" t="str">
            <v>M3</v>
          </cell>
          <cell r="D457">
            <v>0</v>
          </cell>
        </row>
        <row r="458">
          <cell r="A458" t="str">
            <v>1.3.14</v>
          </cell>
          <cell r="B458" t="str">
            <v>COLUMNAS EN CONCRETO 21 MPa - (3000 PSI), ALTURA MENOR A TRES METROS</v>
          </cell>
          <cell r="C458" t="str">
            <v>M3</v>
          </cell>
          <cell r="D458">
            <v>0</v>
          </cell>
        </row>
        <row r="459">
          <cell r="A459" t="str">
            <v>1.4.22</v>
          </cell>
          <cell r="B459" t="str">
            <v>MURO TOLETE COMUN E=0.12 mts.</v>
          </cell>
          <cell r="C459" t="str">
            <v>M2</v>
          </cell>
          <cell r="D459">
            <v>0</v>
          </cell>
        </row>
        <row r="460">
          <cell r="A460" t="str">
            <v>1.5.9</v>
          </cell>
          <cell r="B460" t="str">
            <v>PAÑETE LISO MUROS  1:4</v>
          </cell>
          <cell r="C460" t="str">
            <v>M2</v>
          </cell>
          <cell r="D460">
            <v>0</v>
          </cell>
        </row>
        <row r="461">
          <cell r="A461" t="str">
            <v>1.9.3</v>
          </cell>
          <cell r="B461" t="str">
            <v>ESTUCO Y VINILO TRES MANOS EN MUROS</v>
          </cell>
          <cell r="C461" t="str">
            <v>M2</v>
          </cell>
          <cell r="D461">
            <v>0</v>
          </cell>
        </row>
        <row r="462">
          <cell r="A462" t="str">
            <v>1.12.3</v>
          </cell>
          <cell r="B462" t="str">
            <v>SUMINISTRO E INSTALACIÓN CUBIERTA EN TEJA FIBROCEMENTO NUMERO 4</v>
          </cell>
          <cell r="C462" t="str">
            <v>M2</v>
          </cell>
          <cell r="D462">
            <v>0</v>
          </cell>
        </row>
        <row r="463">
          <cell r="A463" t="str">
            <v>1.12.54</v>
          </cell>
          <cell r="B463" t="str">
            <v>SUMINISTRO E INSTALACIÓN CABALLETE ONDULADO ASBESTO CEMENTO</v>
          </cell>
          <cell r="C463" t="str">
            <v>ML</v>
          </cell>
          <cell r="D463">
            <v>0</v>
          </cell>
        </row>
        <row r="464">
          <cell r="A464" t="str">
            <v>6.4.2.114</v>
          </cell>
          <cell r="B464" t="str">
            <v>CORREA METALICA EN TUBO RECTANGULAR 3" X 1 1/2"</v>
          </cell>
          <cell r="C464" t="str">
            <v>ML</v>
          </cell>
          <cell r="D464">
            <v>0</v>
          </cell>
        </row>
        <row r="465">
          <cell r="A465" t="str">
            <v>6.4.2.115</v>
          </cell>
          <cell r="B465" t="str">
            <v xml:space="preserve">CANALETA GALVANIZADA </v>
          </cell>
          <cell r="C465" t="str">
            <v>ML</v>
          </cell>
          <cell r="D465">
            <v>0</v>
          </cell>
        </row>
        <row r="466">
          <cell r="A466" t="str">
            <v>1.11.27</v>
          </cell>
          <cell r="B466" t="str">
            <v>TABLON DE GRES 30*30</v>
          </cell>
          <cell r="C466" t="str">
            <v>M2</v>
          </cell>
          <cell r="D466">
            <v>0</v>
          </cell>
        </row>
        <row r="467">
          <cell r="A467" t="str">
            <v>6.4.2.116</v>
          </cell>
          <cell r="B467" t="str">
            <v>TABLON DE GRES 48*48</v>
          </cell>
          <cell r="C467" t="str">
            <v>M2</v>
          </cell>
          <cell r="D467">
            <v>0</v>
          </cell>
        </row>
        <row r="468">
          <cell r="A468" t="str">
            <v>1.4.36</v>
          </cell>
          <cell r="B468" t="str">
            <v xml:space="preserve"> MESONES EN CONCRETO A=0.60 mts. 17.5 MPa - (3500PSI) INC. REFUERZO Y MURO TOLETE COMUN</v>
          </cell>
          <cell r="C468" t="str">
            <v>ML</v>
          </cell>
          <cell r="D468">
            <v>0</v>
          </cell>
        </row>
        <row r="469">
          <cell r="D469">
            <v>0</v>
          </cell>
        </row>
        <row r="470">
          <cell r="A470" t="str">
            <v>6.4.2.117</v>
          </cell>
          <cell r="B470" t="str">
            <v>GUARDAESCOBA EN CERAMICA PORCELANATO PEGADO</v>
          </cell>
          <cell r="C470" t="str">
            <v>ML</v>
          </cell>
          <cell r="D470">
            <v>0</v>
          </cell>
        </row>
        <row r="471">
          <cell r="A471" t="str">
            <v>6.4.2.118</v>
          </cell>
          <cell r="B471" t="str">
            <v>GUARDAESCOBA TABLON GRESS DE O,10X0,2M E=0,25 M</v>
          </cell>
          <cell r="C471" t="str">
            <v>ML</v>
          </cell>
          <cell r="D471">
            <v>0</v>
          </cell>
        </row>
        <row r="472">
          <cell r="A472" t="str">
            <v>6.4.2.119</v>
          </cell>
          <cell r="B472" t="str">
            <v>PERFIL ESTRUCTURAL 80MM X 40 MM CAL. 14,  LONG. 6,4 m ANCLADO A MURO MEDIANTE PLATINA DE 8MM X 150MMX200MM, INCL. TORNILLOS ROSCADOS DE 1/2" Y PRISIONEROS 3/8" X 2" PARA CADA TABIQUE, SEGÚN DISEÑO</v>
          </cell>
          <cell r="C472" t="str">
            <v xml:space="preserve">UN </v>
          </cell>
          <cell r="D472">
            <v>0</v>
          </cell>
        </row>
        <row r="473">
          <cell r="A473" t="str">
            <v>6.4.2.120</v>
          </cell>
          <cell r="B473" t="str">
            <v>TAPA DE ALFAJOR 0,85 X 0,75 M E= 1/4" CAL. 12 CURRUGADA, BISAGRA EN HIERRO FUNDIDO, MARCO EN PERFIL DE 1 1/4" X 3/16"</v>
          </cell>
          <cell r="C473" t="str">
            <v xml:space="preserve">UN </v>
          </cell>
          <cell r="D473">
            <v>0</v>
          </cell>
        </row>
        <row r="474">
          <cell r="A474" t="str">
            <v>6.4.2.121</v>
          </cell>
          <cell r="B474" t="str">
            <v>TAPA DE ALFAJOR 0,70 X 0,65 M E= 1/4" CAL. 12 CURRUGADA, BISAGRA EN HIERRO FUNDIDO, MARCO EN PERFIL DE 1 1/4" X 3/16"</v>
          </cell>
          <cell r="C474" t="str">
            <v xml:space="preserve">UN </v>
          </cell>
          <cell r="D474">
            <v>0</v>
          </cell>
        </row>
        <row r="475">
          <cell r="A475" t="str">
            <v>6.4.2.122</v>
          </cell>
          <cell r="B475" t="str">
            <v>TAPA DE ALFAJOR 1,35 X 1,30 M E= 1/4" CAL. 12 CURRUGADA, BISAGRA EN HIERRO FUNDIDO, MARCO EN PERFIL DE 1 1/4" X 3/16"</v>
          </cell>
          <cell r="C475" t="str">
            <v xml:space="preserve">UN </v>
          </cell>
          <cell r="D475">
            <v>0</v>
          </cell>
        </row>
        <row r="476">
          <cell r="A476" t="str">
            <v>6.4.2.123</v>
          </cell>
          <cell r="B476" t="str">
            <v>TAPA DE ALFAJOR 1,80 X 1,00 M E= 1/4" CAL. 12 CURRUGADA, BISAGRA EN HIERRO FUNDIDO, MARCO EN PERFIL DE 1 1/4" X 3/16"</v>
          </cell>
          <cell r="C476" t="str">
            <v xml:space="preserve">UN </v>
          </cell>
          <cell r="D476">
            <v>0</v>
          </cell>
        </row>
        <row r="477">
          <cell r="A477" t="str">
            <v>6.4.2.124</v>
          </cell>
          <cell r="B477" t="str">
            <v>TAPA DE ALFAJOR 1,25 X 1,20 M E= 1/4" CAL. 12 CURRUGADA, BISAGRA EN HIERRO FUNDIDO, MARCO EN PERFIL DE 1 1/4" X 3/16"</v>
          </cell>
          <cell r="C477" t="str">
            <v xml:space="preserve">UN </v>
          </cell>
          <cell r="D477">
            <v>0</v>
          </cell>
        </row>
        <row r="478">
          <cell r="A478" t="str">
            <v>6.4.2.125</v>
          </cell>
          <cell r="B478" t="str">
            <v>SUMINISTRO E INSTALACION DE TEE SANITARIA REDUCIDAS 6X4"</v>
          </cell>
          <cell r="C478" t="str">
            <v xml:space="preserve">UN </v>
          </cell>
          <cell r="D478">
            <v>0</v>
          </cell>
        </row>
        <row r="479">
          <cell r="A479" t="str">
            <v>6.4.2.126</v>
          </cell>
          <cell r="B479" t="str">
            <v>SUMINISTRO E INSTALACION DE TEE SANITARIA 6"</v>
          </cell>
          <cell r="C479" t="str">
            <v xml:space="preserve">UN </v>
          </cell>
          <cell r="D479">
            <v>0</v>
          </cell>
        </row>
        <row r="480">
          <cell r="A480" t="str">
            <v>6.4.2.127</v>
          </cell>
          <cell r="B480" t="str">
            <v>Codo 90° PVC UM Ø:6".</v>
          </cell>
          <cell r="C480" t="str">
            <v xml:space="preserve">UN </v>
          </cell>
          <cell r="D480">
            <v>0</v>
          </cell>
        </row>
        <row r="481">
          <cell r="A481" t="str">
            <v>1.2.8</v>
          </cell>
          <cell r="B481" t="str">
            <v xml:space="preserve"> CONCRETO CICLOPEO 21MPa (3000 PSI) RELACIÓN 60C/40P</v>
          </cell>
          <cell r="C481" t="str">
            <v>M3</v>
          </cell>
          <cell r="D481">
            <v>0</v>
          </cell>
        </row>
        <row r="482">
          <cell r="A482" t="str">
            <v>6.4.2.128</v>
          </cell>
          <cell r="B482" t="str">
            <v>TEE PVC UM D=6"X6"</v>
          </cell>
          <cell r="C482" t="str">
            <v xml:space="preserve">UN </v>
          </cell>
          <cell r="D482">
            <v>0</v>
          </cell>
        </row>
        <row r="483">
          <cell r="A483" t="str">
            <v>2.1.51</v>
          </cell>
          <cell r="B483" t="str">
            <v>SUMINISTRO E INSTALACIÓN TUBERÍA  PVC. D = 6"  RDE 32.5 UNIÓN MECANICA</v>
          </cell>
          <cell r="C483" t="str">
            <v>ML</v>
          </cell>
          <cell r="D483">
            <v>0</v>
          </cell>
        </row>
        <row r="484">
          <cell r="A484" t="str">
            <v>1.1.1</v>
          </cell>
          <cell r="B484" t="str">
            <v>DEMOLICION DE PISOS DE CONCRETO (INCLUYE CARGUE Y TRANSPORTE HASTA 5 KM) &lt;=10 CMS</v>
          </cell>
          <cell r="C484" t="str">
            <v>M2</v>
          </cell>
          <cell r="D484">
            <v>0</v>
          </cell>
        </row>
        <row r="485">
          <cell r="A485" t="str">
            <v>1.1.2</v>
          </cell>
          <cell r="B485" t="str">
            <v>CONFORMACIÓN COMPACTACIÓN SUBRASANTE CBR=95</v>
          </cell>
          <cell r="C485" t="str">
            <v>M2</v>
          </cell>
          <cell r="D485">
            <v>0</v>
          </cell>
        </row>
        <row r="486">
          <cell r="A486" t="str">
            <v>1.1.8</v>
          </cell>
          <cell r="B486" t="str">
            <v xml:space="preserve"> DESMONTE DE CUBIERTA LAMINA</v>
          </cell>
          <cell r="C486" t="str">
            <v>M2</v>
          </cell>
          <cell r="D486">
            <v>0</v>
          </cell>
        </row>
        <row r="487">
          <cell r="A487" t="str">
            <v>1.1.11</v>
          </cell>
          <cell r="B487" t="str">
            <v>DEMOLICIÓN MURO CONCRETO E=10 cm</v>
          </cell>
          <cell r="C487" t="str">
            <v>M2</v>
          </cell>
          <cell r="D487">
            <v>0</v>
          </cell>
        </row>
        <row r="488">
          <cell r="A488" t="str">
            <v>1.1.12</v>
          </cell>
          <cell r="B488" t="str">
            <v>DEMOLICIÓN MURO CONCRETO E=15 cm</v>
          </cell>
          <cell r="C488" t="str">
            <v>M2</v>
          </cell>
          <cell r="D488">
            <v>0</v>
          </cell>
        </row>
        <row r="489">
          <cell r="A489" t="str">
            <v>1.1.13</v>
          </cell>
          <cell r="B489" t="str">
            <v xml:space="preserve"> DEMOLICIÓN MURO CONCRETO E=30 cm</v>
          </cell>
          <cell r="C489" t="str">
            <v>M2</v>
          </cell>
          <cell r="D489">
            <v>0</v>
          </cell>
        </row>
        <row r="490">
          <cell r="A490" t="str">
            <v>1.1.14</v>
          </cell>
          <cell r="B490" t="str">
            <v>DESMONTE ALAMBRE PUAS CERRAMIENTO 3 - 5 LÍNEAS</v>
          </cell>
          <cell r="C490" t="str">
            <v>ML</v>
          </cell>
          <cell r="D490">
            <v>0</v>
          </cell>
        </row>
        <row r="491">
          <cell r="A491" t="str">
            <v>1.1.15</v>
          </cell>
          <cell r="B491" t="str">
            <v>DESMONTE CANALES - BAJANTES</v>
          </cell>
          <cell r="C491" t="str">
            <v>ML</v>
          </cell>
          <cell r="D491">
            <v>0</v>
          </cell>
        </row>
        <row r="492">
          <cell r="A492" t="str">
            <v>1.1.16</v>
          </cell>
          <cell r="B492" t="str">
            <v>DESMONTE CERRAMIENTO POSTE CONCRETO-ALAMBRE</v>
          </cell>
          <cell r="C492" t="str">
            <v>ML</v>
          </cell>
          <cell r="D492">
            <v>0</v>
          </cell>
        </row>
        <row r="493">
          <cell r="A493" t="str">
            <v>1.1.17</v>
          </cell>
          <cell r="B493" t="str">
            <v>DESMONTE CIELO FALSO MADERA</v>
          </cell>
          <cell r="C493" t="str">
            <v>M2</v>
          </cell>
          <cell r="D493">
            <v>0</v>
          </cell>
        </row>
        <row r="494">
          <cell r="A494" t="str">
            <v>1.1.18</v>
          </cell>
          <cell r="B494" t="str">
            <v>DESMONTE CORREA METALICA</v>
          </cell>
          <cell r="C494" t="str">
            <v>ML</v>
          </cell>
          <cell r="D494">
            <v>0</v>
          </cell>
        </row>
        <row r="495">
          <cell r="A495" t="str">
            <v>1.1.25</v>
          </cell>
          <cell r="B495" t="str">
            <v xml:space="preserve"> DESMONTE MALLA ESLABONADA H=2.0 M</v>
          </cell>
          <cell r="C495" t="str">
            <v>ML</v>
          </cell>
          <cell r="D495">
            <v>0</v>
          </cell>
        </row>
        <row r="496">
          <cell r="A496" t="str">
            <v>1.1.26</v>
          </cell>
          <cell r="B496" t="str">
            <v>DESMONTE REJA METALICA</v>
          </cell>
          <cell r="C496" t="str">
            <v>M2</v>
          </cell>
          <cell r="D496">
            <v>0</v>
          </cell>
        </row>
        <row r="497">
          <cell r="A497" t="str">
            <v>1.1.28</v>
          </cell>
          <cell r="B497" t="str">
            <v>DESMONTE VIDRIO</v>
          </cell>
          <cell r="C497" t="str">
            <v>M2</v>
          </cell>
          <cell r="D497">
            <v>0</v>
          </cell>
        </row>
        <row r="498">
          <cell r="A498" t="str">
            <v>1.1.29</v>
          </cell>
          <cell r="B498" t="str">
            <v>RETIRO TUBERIA AGUA (GALVANIZADA-PVC-AC) HASTA 1"</v>
          </cell>
          <cell r="C498" t="str">
            <v>ML</v>
          </cell>
          <cell r="D498">
            <v>0</v>
          </cell>
        </row>
        <row r="499">
          <cell r="A499" t="str">
            <v>1.1.32</v>
          </cell>
          <cell r="B499" t="str">
            <v xml:space="preserve"> DEMOLICIÓN ENCHAPE CERAMICO</v>
          </cell>
          <cell r="C499" t="str">
            <v>M2</v>
          </cell>
          <cell r="D499">
            <v>0</v>
          </cell>
        </row>
        <row r="500">
          <cell r="A500" t="str">
            <v>1.1.33</v>
          </cell>
          <cell r="B500" t="str">
            <v>DEMOLICIÓN GUARDAESCOBA</v>
          </cell>
          <cell r="C500" t="str">
            <v>ML</v>
          </cell>
          <cell r="D500">
            <v>0</v>
          </cell>
        </row>
        <row r="501">
          <cell r="A501" t="str">
            <v>1.1.35</v>
          </cell>
          <cell r="B501" t="str">
            <v>DEMOLICIÓN MESON CONCRETO</v>
          </cell>
          <cell r="C501" t="str">
            <v>M2</v>
          </cell>
          <cell r="D501">
            <v>0</v>
          </cell>
        </row>
        <row r="502">
          <cell r="A502" t="str">
            <v>1.1.36</v>
          </cell>
          <cell r="B502" t="str">
            <v xml:space="preserve"> DEMOLICIÓN PAÑETES</v>
          </cell>
          <cell r="C502" t="str">
            <v>M2</v>
          </cell>
          <cell r="D502">
            <v>0</v>
          </cell>
        </row>
        <row r="503">
          <cell r="A503" t="str">
            <v>1.1.37</v>
          </cell>
          <cell r="B503" t="str">
            <v>DEMOLICIÓN PAÑETES TECHO</v>
          </cell>
          <cell r="C503" t="str">
            <v>M2</v>
          </cell>
          <cell r="D503">
            <v>0</v>
          </cell>
        </row>
        <row r="504">
          <cell r="A504" t="str">
            <v>1.1.40</v>
          </cell>
          <cell r="B504" t="str">
            <v xml:space="preserve"> DEMOLICION PLACAS ALIGERADAS CONCRETO E&lt;=0.25 mts.</v>
          </cell>
          <cell r="C504" t="str">
            <v>M2</v>
          </cell>
          <cell r="D504">
            <v>0</v>
          </cell>
        </row>
        <row r="505">
          <cell r="A505" t="str">
            <v>1.1.41</v>
          </cell>
          <cell r="B505" t="str">
            <v xml:space="preserve"> DEMOLICION PLACAS ALIGERADAS CONCRETO E&gt;=0.25 mts.</v>
          </cell>
          <cell r="C505" t="str">
            <v>M2</v>
          </cell>
          <cell r="D505">
            <v>0</v>
          </cell>
        </row>
        <row r="506">
          <cell r="A506" t="str">
            <v>1.1.42</v>
          </cell>
          <cell r="B506" t="str">
            <v xml:space="preserve"> DEMOLICION PLACAS MACIZA CONCRETO E&lt;=0.20 mts.</v>
          </cell>
          <cell r="C506" t="str">
            <v>M2</v>
          </cell>
          <cell r="D506">
            <v>0</v>
          </cell>
        </row>
        <row r="507">
          <cell r="A507" t="str">
            <v>1.1.43</v>
          </cell>
          <cell r="B507" t="str">
            <v xml:space="preserve"> DEMOLICION PLACAS MACIZA CONCRETO E&lt;=0.15 mts.</v>
          </cell>
          <cell r="C507" t="str">
            <v>M2</v>
          </cell>
          <cell r="D507">
            <v>0</v>
          </cell>
        </row>
        <row r="508">
          <cell r="A508" t="str">
            <v>1.1.44</v>
          </cell>
          <cell r="B508" t="str">
            <v>DEMOLICIÓN CIMIENTO CONCRETO</v>
          </cell>
          <cell r="C508" t="str">
            <v>M3</v>
          </cell>
          <cell r="D508">
            <v>0</v>
          </cell>
        </row>
        <row r="509">
          <cell r="A509" t="str">
            <v>1.1.45</v>
          </cell>
          <cell r="B509" t="str">
            <v xml:space="preserve"> DEMOLICIÓN COLUMNA CONCRETO</v>
          </cell>
          <cell r="C509" t="str">
            <v>M3</v>
          </cell>
          <cell r="D509">
            <v>0</v>
          </cell>
        </row>
        <row r="510">
          <cell r="A510" t="str">
            <v>1.1.46</v>
          </cell>
          <cell r="B510" t="str">
            <v xml:space="preserve"> DEMOLICIÓN CONCRETO CICLOPEO</v>
          </cell>
          <cell r="C510" t="str">
            <v>M3</v>
          </cell>
          <cell r="D510">
            <v>0</v>
          </cell>
        </row>
        <row r="511">
          <cell r="A511" t="str">
            <v>1.1.47</v>
          </cell>
          <cell r="B511" t="str">
            <v xml:space="preserve"> DEMOLICIÓN VIGA AMARRE CONCRETO &lt; 25 CM - 35 CM</v>
          </cell>
          <cell r="C511" t="str">
            <v>ML</v>
          </cell>
          <cell r="D511">
            <v>0</v>
          </cell>
        </row>
        <row r="512">
          <cell r="A512" t="str">
            <v>1.1.48</v>
          </cell>
          <cell r="B512" t="str">
            <v xml:space="preserve"> DEMOLICIÓN VIGA CANAL</v>
          </cell>
          <cell r="C512" t="str">
            <v>ML</v>
          </cell>
          <cell r="D512">
            <v>0</v>
          </cell>
        </row>
        <row r="513">
          <cell r="A513" t="str">
            <v>1.1.49</v>
          </cell>
          <cell r="B513" t="str">
            <v xml:space="preserve"> DEMOLICIÓN ESCALERA CONCRETO REFORZADO</v>
          </cell>
          <cell r="C513" t="str">
            <v>M3</v>
          </cell>
          <cell r="D513">
            <v>0</v>
          </cell>
        </row>
        <row r="514">
          <cell r="A514" t="str">
            <v>1.1.50</v>
          </cell>
          <cell r="B514" t="str">
            <v xml:space="preserve"> DEMOLICIÓN VIGA CONCRETO 25cm-35cm</v>
          </cell>
          <cell r="C514" t="str">
            <v>ML</v>
          </cell>
          <cell r="D514">
            <v>0</v>
          </cell>
        </row>
        <row r="515">
          <cell r="A515" t="str">
            <v>1.1.51</v>
          </cell>
          <cell r="B515" t="str">
            <v xml:space="preserve"> DEMOLICIÓN VIGA CONCRETO 35cm-45cm</v>
          </cell>
          <cell r="C515" t="str">
            <v>ML</v>
          </cell>
          <cell r="D515">
            <v>0</v>
          </cell>
        </row>
        <row r="516">
          <cell r="A516" t="str">
            <v>1.1.52</v>
          </cell>
          <cell r="B516" t="str">
            <v>DEMOLICIÓN SARDINEL</v>
          </cell>
          <cell r="C516" t="str">
            <v>ML</v>
          </cell>
          <cell r="D516">
            <v>0</v>
          </cell>
        </row>
        <row r="517">
          <cell r="A517" t="str">
            <v>1.1.53</v>
          </cell>
          <cell r="B517" t="str">
            <v>DEMOLICIÓN ANDEN/CONTRAPISO CONCRETO E= 7.6CM A 12CM</v>
          </cell>
          <cell r="C517" t="str">
            <v>M2</v>
          </cell>
          <cell r="D517">
            <v>0</v>
          </cell>
        </row>
        <row r="518">
          <cell r="A518" t="str">
            <v>1.1.54</v>
          </cell>
          <cell r="B518" t="str">
            <v xml:space="preserve"> DEMOLICIÓN ANDEN/CONTRAPISO CONCRETO E &gt; A 12CM</v>
          </cell>
          <cell r="C518" t="str">
            <v>M2</v>
          </cell>
          <cell r="D518">
            <v>0</v>
          </cell>
        </row>
        <row r="519">
          <cell r="A519" t="str">
            <v>1.1.55</v>
          </cell>
          <cell r="B519" t="str">
            <v xml:space="preserve"> DEMOLICIÓN CAJA INSPECCION</v>
          </cell>
          <cell r="C519" t="str">
            <v xml:space="preserve">UN </v>
          </cell>
          <cell r="D519">
            <v>0</v>
          </cell>
        </row>
        <row r="520">
          <cell r="A520" t="str">
            <v>1.1.58</v>
          </cell>
          <cell r="B520" t="str">
            <v>DEMOLICIÓN PISO BALDOSA+MORTERO</v>
          </cell>
          <cell r="C520" t="str">
            <v>M2</v>
          </cell>
          <cell r="D520">
            <v>0</v>
          </cell>
        </row>
        <row r="521">
          <cell r="A521" t="str">
            <v>1.1.59</v>
          </cell>
          <cell r="B521" t="str">
            <v>DEMOLICIÓN PISO GRANO PULIDO</v>
          </cell>
          <cell r="C521" t="str">
            <v>M2</v>
          </cell>
          <cell r="D521">
            <v>0</v>
          </cell>
        </row>
        <row r="522">
          <cell r="A522" t="str">
            <v>1.1.60</v>
          </cell>
          <cell r="B522" t="str">
            <v xml:space="preserve"> DEMOLICIÓN CIELO FALSO ESTRUCTURA ALUMINIO</v>
          </cell>
          <cell r="C522" t="str">
            <v>M2</v>
          </cell>
          <cell r="D522">
            <v>0</v>
          </cell>
        </row>
        <row r="523">
          <cell r="A523" t="str">
            <v>1.1.61</v>
          </cell>
          <cell r="B523" t="str">
            <v xml:space="preserve"> ROTURA PAVIMENTO</v>
          </cell>
          <cell r="C523" t="str">
            <v>M2</v>
          </cell>
          <cell r="D523">
            <v>0</v>
          </cell>
        </row>
        <row r="524">
          <cell r="A524" t="str">
            <v>1.1.62</v>
          </cell>
          <cell r="B524" t="str">
            <v>DESCAPOTE MANUAL Y RETIRO (DISTANCIA DE 1 KM A 5 KM)</v>
          </cell>
          <cell r="C524" t="str">
            <v>M2</v>
          </cell>
          <cell r="D524">
            <v>0</v>
          </cell>
        </row>
        <row r="525">
          <cell r="A525" t="str">
            <v>1.1.63</v>
          </cell>
          <cell r="B525" t="str">
            <v xml:space="preserve"> DESCAPOTE MECANICO Y RETIRO (DISTANCIA DE 1 KM A 5 KM)</v>
          </cell>
          <cell r="C525" t="str">
            <v>M3</v>
          </cell>
          <cell r="D525">
            <v>0</v>
          </cell>
        </row>
        <row r="526">
          <cell r="A526" t="str">
            <v>1.1.64</v>
          </cell>
          <cell r="B526" t="str">
            <v>RETIRO TUBERIA EXISTENTE 0" A 12"</v>
          </cell>
          <cell r="C526" t="str">
            <v>ML</v>
          </cell>
          <cell r="D526">
            <v>0</v>
          </cell>
        </row>
        <row r="527">
          <cell r="A527" t="str">
            <v>1.1.65</v>
          </cell>
          <cell r="B527" t="str">
            <v>RETIRO TUBERIA EXISTENTE 12"  A  24"</v>
          </cell>
          <cell r="C527" t="str">
            <v>ML</v>
          </cell>
          <cell r="D527">
            <v>0</v>
          </cell>
        </row>
        <row r="528">
          <cell r="A528" t="str">
            <v>1.1.66</v>
          </cell>
          <cell r="B528" t="str">
            <v xml:space="preserve"> ACARREO MATERIALES PETREOS-TIERRA-VARIOS</v>
          </cell>
          <cell r="C528" t="str">
            <v>M3/Km</v>
          </cell>
          <cell r="D528">
            <v>0</v>
          </cell>
        </row>
        <row r="529">
          <cell r="A529" t="str">
            <v>1.1.70</v>
          </cell>
          <cell r="B529" t="str">
            <v>DEMOLICIÓN CUNETA EN CONCRETO</v>
          </cell>
          <cell r="C529" t="str">
            <v>ML</v>
          </cell>
          <cell r="D529">
            <v>0</v>
          </cell>
        </row>
        <row r="530">
          <cell r="A530" t="str">
            <v>1.1.71</v>
          </cell>
          <cell r="B530" t="str">
            <v>DEMOLICIÓN DE SUMIDEROS</v>
          </cell>
          <cell r="C530" t="str">
            <v xml:space="preserve">UN </v>
          </cell>
          <cell r="D530">
            <v>0</v>
          </cell>
        </row>
        <row r="531">
          <cell r="A531" t="str">
            <v>1.1.74</v>
          </cell>
          <cell r="B531" t="str">
            <v xml:space="preserve"> LOCALIZACION Y REPLANTEO REDES HASTA  H = 0.50 m</v>
          </cell>
          <cell r="C531" t="str">
            <v>M2</v>
          </cell>
          <cell r="D531">
            <v>0</v>
          </cell>
        </row>
        <row r="532">
          <cell r="A532" t="str">
            <v>1.1.75</v>
          </cell>
          <cell r="B532" t="str">
            <v>CAMPAMENTO 18 M2</v>
          </cell>
          <cell r="C532" t="str">
            <v xml:space="preserve">UN </v>
          </cell>
          <cell r="D532">
            <v>0</v>
          </cell>
        </row>
        <row r="533">
          <cell r="A533" t="str">
            <v>1.1.76</v>
          </cell>
          <cell r="B533" t="str">
            <v>CAMPAMENTO 36 M2</v>
          </cell>
          <cell r="C533" t="str">
            <v xml:space="preserve">UN </v>
          </cell>
          <cell r="D533">
            <v>0</v>
          </cell>
        </row>
        <row r="534">
          <cell r="A534" t="str">
            <v>1.1.78</v>
          </cell>
          <cell r="B534" t="str">
            <v xml:space="preserve"> DESMONTE CUBIERTAS TEJA DE ASBESTO Y/ O ASBESTO CEMENTO</v>
          </cell>
          <cell r="C534" t="str">
            <v>M2</v>
          </cell>
          <cell r="D534">
            <v>0</v>
          </cell>
        </row>
        <row r="535">
          <cell r="A535" t="str">
            <v>1.1.79</v>
          </cell>
          <cell r="B535" t="str">
            <v xml:space="preserve"> DEMOLICION MUROS LADRILLO E = 0.15 mts.</v>
          </cell>
          <cell r="C535" t="str">
            <v>M2</v>
          </cell>
          <cell r="D535">
            <v>0</v>
          </cell>
        </row>
        <row r="536">
          <cell r="A536" t="str">
            <v>1.1.80</v>
          </cell>
          <cell r="B536" t="str">
            <v xml:space="preserve"> DEMOLICION MUROS EN LADRILLO E = 0.25 mts.</v>
          </cell>
          <cell r="C536" t="str">
            <v>M2</v>
          </cell>
          <cell r="D536">
            <v>0</v>
          </cell>
        </row>
        <row r="537">
          <cell r="A537" t="str">
            <v>1.1.81</v>
          </cell>
          <cell r="B537" t="str">
            <v>DESMONTE MARCOS Y PUERTAS</v>
          </cell>
          <cell r="C537" t="str">
            <v>M2</v>
          </cell>
          <cell r="D537">
            <v>0</v>
          </cell>
        </row>
        <row r="538">
          <cell r="A538" t="str">
            <v>1.1.82</v>
          </cell>
          <cell r="B538" t="str">
            <v>DESMONTE  VENTANAS</v>
          </cell>
          <cell r="C538" t="str">
            <v>M2</v>
          </cell>
          <cell r="D538">
            <v>0</v>
          </cell>
        </row>
        <row r="539">
          <cell r="A539" t="str">
            <v>1.1.83</v>
          </cell>
          <cell r="B539" t="str">
            <v xml:space="preserve"> DEMOLICION PLACA DE PISO E=0,10 Mts.</v>
          </cell>
          <cell r="C539" t="str">
            <v>M2</v>
          </cell>
          <cell r="D539">
            <v>0</v>
          </cell>
        </row>
        <row r="540">
          <cell r="A540" t="str">
            <v>1.1.84</v>
          </cell>
          <cell r="B540" t="str">
            <v>CERRAMIENTO EN TABLA BURRA H=3.00  mts.</v>
          </cell>
          <cell r="C540" t="str">
            <v>ML</v>
          </cell>
          <cell r="D540">
            <v>0</v>
          </cell>
        </row>
        <row r="541">
          <cell r="A541" t="str">
            <v>1.1.85</v>
          </cell>
          <cell r="B541" t="str">
            <v>CERRAMIENTO ALAMBRE DE PUAS No. 12  4 HILOS POSTES DE MADERA</v>
          </cell>
          <cell r="C541" t="str">
            <v>ML</v>
          </cell>
          <cell r="D541">
            <v>0</v>
          </cell>
        </row>
        <row r="542">
          <cell r="A542" t="str">
            <v>1.2.1</v>
          </cell>
          <cell r="B542" t="str">
            <v>EXCAVACIÓN MECÁNICA EN ROCA INCL. RETIRO</v>
          </cell>
          <cell r="C542" t="str">
            <v>M3</v>
          </cell>
          <cell r="D542">
            <v>0</v>
          </cell>
        </row>
        <row r="543">
          <cell r="A543" t="str">
            <v>1.2.3</v>
          </cell>
          <cell r="B543" t="str">
            <v xml:space="preserve"> RETIRO MATERIAL EXCAVADO A MAQUINA (SIN TRANSPORTE)</v>
          </cell>
          <cell r="C543" t="str">
            <v>M3</v>
          </cell>
          <cell r="D543">
            <v>0</v>
          </cell>
        </row>
        <row r="544">
          <cell r="A544" t="str">
            <v>1.2.4</v>
          </cell>
          <cell r="B544" t="str">
            <v xml:space="preserve"> RELLENO MATERIAL SITIO COMPACTADO CILINDRO</v>
          </cell>
          <cell r="C544" t="str">
            <v>M3</v>
          </cell>
          <cell r="D544">
            <v>0</v>
          </cell>
        </row>
        <row r="545">
          <cell r="A545" t="str">
            <v>1.2.5</v>
          </cell>
          <cell r="B545" t="str">
            <v xml:space="preserve"> EXCAVACIÓN MECÁNICA HUMEDA (debajo del nivel freático)</v>
          </cell>
          <cell r="C545" t="str">
            <v>M3</v>
          </cell>
          <cell r="D545">
            <v>0</v>
          </cell>
        </row>
        <row r="546">
          <cell r="A546" t="str">
            <v>1.2.6</v>
          </cell>
          <cell r="B546" t="str">
            <v>CONCRETO CICLOPEO 10,5MPa (1500 PSI) RELACIÓN 60C/40P</v>
          </cell>
          <cell r="C546" t="str">
            <v>M3</v>
          </cell>
          <cell r="D546">
            <v>0</v>
          </cell>
        </row>
        <row r="547">
          <cell r="A547" t="str">
            <v>1.2.7</v>
          </cell>
          <cell r="B547" t="str">
            <v>CONCRETO CICLOPEO 14MPa (2000 PSI) RELACIÓN 60C/40P</v>
          </cell>
          <cell r="C547" t="str">
            <v>M3</v>
          </cell>
          <cell r="D547">
            <v>0</v>
          </cell>
        </row>
        <row r="548">
          <cell r="A548" t="str">
            <v>1.2.9</v>
          </cell>
          <cell r="B548" t="str">
            <v>CONSTRUCCION DE MUROS EN GAVIONES, INCLUYE MALLA ESLABONADA TRIPLE  TORSION CAL. 12</v>
          </cell>
          <cell r="C548" t="str">
            <v>M3</v>
          </cell>
          <cell r="D548">
            <v>0</v>
          </cell>
        </row>
        <row r="549">
          <cell r="A549" t="str">
            <v>1.2.10</v>
          </cell>
          <cell r="B549" t="str">
            <v xml:space="preserve"> CONCRETO DE ZAPATAS 21MPa  + FORMALETA</v>
          </cell>
          <cell r="C549" t="str">
            <v>M3</v>
          </cell>
          <cell r="D549">
            <v>0</v>
          </cell>
        </row>
        <row r="550">
          <cell r="A550" t="str">
            <v>1.2.12</v>
          </cell>
          <cell r="B550" t="str">
            <v>CONCRETO VIGA DE AMARRE 21,1 MPa TE INVERTIDA</v>
          </cell>
          <cell r="C550" t="str">
            <v>M3</v>
          </cell>
          <cell r="D550">
            <v>0</v>
          </cell>
        </row>
        <row r="551">
          <cell r="A551" t="str">
            <v>1.2.13</v>
          </cell>
          <cell r="B551" t="str">
            <v xml:space="preserve"> PEDESTAL CONCRETO 21,1 Mpa</v>
          </cell>
          <cell r="C551" t="str">
            <v>M3</v>
          </cell>
          <cell r="D551">
            <v>0</v>
          </cell>
        </row>
        <row r="552">
          <cell r="A552" t="str">
            <v>1.2.14</v>
          </cell>
          <cell r="B552" t="str">
            <v xml:space="preserve"> SOLADO CONCRETO ESPESOR E=0.05M 14MPa (2000PSI)</v>
          </cell>
          <cell r="C552" t="str">
            <v>M2</v>
          </cell>
          <cell r="D552">
            <v>0</v>
          </cell>
        </row>
        <row r="553">
          <cell r="A553" t="str">
            <v>1.2.15</v>
          </cell>
          <cell r="B553" t="str">
            <v>SOLADO CONCRETO ESPESOR E=0.07M 14MPa (2000PSI)</v>
          </cell>
          <cell r="C553" t="str">
            <v>M2</v>
          </cell>
          <cell r="D553">
            <v>0</v>
          </cell>
        </row>
        <row r="554">
          <cell r="A554" t="str">
            <v>1.2.16</v>
          </cell>
          <cell r="B554" t="str">
            <v xml:space="preserve">  LOSA FLOTANTE CASETON-VIGAS H = 40 CM - 45 CM</v>
          </cell>
          <cell r="C554" t="str">
            <v>M2</v>
          </cell>
          <cell r="D554">
            <v>0</v>
          </cell>
        </row>
        <row r="555">
          <cell r="A555" t="str">
            <v>1.2.17</v>
          </cell>
          <cell r="B555" t="str">
            <v>LOSA MACIZA CIMIENTO CONCRETO 21 MPa - 3000 PSI H=10 CM</v>
          </cell>
          <cell r="C555" t="str">
            <v>M2</v>
          </cell>
          <cell r="D555">
            <v>0</v>
          </cell>
        </row>
        <row r="556">
          <cell r="A556" t="str">
            <v>1.2.18</v>
          </cell>
          <cell r="B556" t="str">
            <v xml:space="preserve"> LOSA MACIZA CIMIENTO CONCRETO 21 MPa - 3000 PSI H=15 CM</v>
          </cell>
          <cell r="C556" t="str">
            <v>M2</v>
          </cell>
          <cell r="D556">
            <v>0</v>
          </cell>
        </row>
        <row r="557">
          <cell r="A557" t="str">
            <v>1.2.19</v>
          </cell>
          <cell r="B557" t="str">
            <v xml:space="preserve"> LOSA MACIZA CIMIENTO CONCRETO 21 MPa - 3000 PSI H=20 CM</v>
          </cell>
          <cell r="C557" t="str">
            <v>M2</v>
          </cell>
          <cell r="D557">
            <v>0</v>
          </cell>
        </row>
        <row r="558">
          <cell r="A558" t="str">
            <v>1.2.20</v>
          </cell>
          <cell r="B558" t="str">
            <v>MURO DE CONTENCIÓN EN CONCRETO DE 21 MPa - 3000 PSI  0&lt;H&lt;=1.00M</v>
          </cell>
          <cell r="C558" t="str">
            <v>M3</v>
          </cell>
          <cell r="D558">
            <v>0</v>
          </cell>
        </row>
        <row r="559">
          <cell r="A559" t="str">
            <v>1.2.21</v>
          </cell>
          <cell r="B559" t="str">
            <v>MURO DE CONTENCIÓN EN CONCRETO DE 21 MPa - 3000 PSI 1,01&lt;H&lt;=2.00M</v>
          </cell>
          <cell r="C559" t="str">
            <v>M3</v>
          </cell>
          <cell r="D559">
            <v>0</v>
          </cell>
        </row>
        <row r="560">
          <cell r="A560" t="str">
            <v>1.2.22</v>
          </cell>
          <cell r="B560" t="str">
            <v>MURO DE CONTENCIÓN EN CONCRETO DE 21 MPa - 3000 PSI  2,01&lt;H&lt;=3,5 MTS</v>
          </cell>
          <cell r="C560" t="str">
            <v>M3</v>
          </cell>
          <cell r="D560">
            <v>0</v>
          </cell>
        </row>
        <row r="561">
          <cell r="A561" t="str">
            <v>1.2.23</v>
          </cell>
          <cell r="B561" t="str">
            <v>MURO CONTENCION CONCRETO CICLOPEO H&lt;1.5M 40% RAJÓN</v>
          </cell>
          <cell r="C561" t="str">
            <v>M3</v>
          </cell>
          <cell r="D561">
            <v>0</v>
          </cell>
        </row>
        <row r="562">
          <cell r="A562" t="str">
            <v>1.2.24</v>
          </cell>
          <cell r="B562" t="str">
            <v xml:space="preserve"> SUMINISTRO FIGURADA Y AMRRE DE ACERO 37000 PSI  240 Mpa</v>
          </cell>
          <cell r="C562" t="str">
            <v>KG</v>
          </cell>
          <cell r="D562">
            <v>0</v>
          </cell>
        </row>
        <row r="563">
          <cell r="A563" t="str">
            <v>1.2.25</v>
          </cell>
          <cell r="B563" t="str">
            <v>SUMINISTRO FIGURADA Y AMRRE DE ACERO 60000 PSI 420 Mpa</v>
          </cell>
          <cell r="C563" t="str">
            <v>KG</v>
          </cell>
          <cell r="D563">
            <v>0</v>
          </cell>
        </row>
        <row r="564">
          <cell r="A564" t="str">
            <v>1.2.26</v>
          </cell>
          <cell r="B564" t="str">
            <v>SUMINISTRO E INSTALACIÓN MALLA ELECTROSOLDADA U-84</v>
          </cell>
          <cell r="C564" t="str">
            <v>KG</v>
          </cell>
          <cell r="D564">
            <v>0</v>
          </cell>
        </row>
        <row r="565">
          <cell r="A565" t="str">
            <v>1.2.27</v>
          </cell>
          <cell r="B565" t="str">
            <v xml:space="preserve"> CAJAS DE INSPECCION DE 1.20 X 1.20 X 1.20 MTS LADRILLO</v>
          </cell>
          <cell r="C565" t="str">
            <v>KG</v>
          </cell>
          <cell r="D565">
            <v>0</v>
          </cell>
        </row>
        <row r="566">
          <cell r="A566" t="str">
            <v>1.2.28</v>
          </cell>
          <cell r="B566" t="str">
            <v>SUMINISTRO E INSTALACION TUBERIA PVC SANITARIA 2"</v>
          </cell>
          <cell r="C566" t="str">
            <v>UN</v>
          </cell>
          <cell r="D566">
            <v>0</v>
          </cell>
        </row>
        <row r="567">
          <cell r="A567" t="str">
            <v>1.2.29</v>
          </cell>
          <cell r="B567" t="str">
            <v xml:space="preserve"> SUMINISTRO E INSTALACION TUBERIA PVC SANITARIA 3"</v>
          </cell>
          <cell r="C567" t="str">
            <v>ML</v>
          </cell>
          <cell r="D567">
            <v>0</v>
          </cell>
        </row>
        <row r="568">
          <cell r="A568" t="str">
            <v>1.2.30</v>
          </cell>
          <cell r="B568" t="str">
            <v>SUMINISTRO E INSTALACION TUBERIA PVC SANITARIA 4"</v>
          </cell>
          <cell r="C568" t="str">
            <v>ML</v>
          </cell>
          <cell r="D568">
            <v>0</v>
          </cell>
        </row>
        <row r="569">
          <cell r="A569" t="str">
            <v>1.2.31</v>
          </cell>
          <cell r="B569" t="str">
            <v xml:space="preserve"> SUMINISTRO E INSTALACION TUBERIA PVC SANITARIA 6"</v>
          </cell>
          <cell r="C569" t="str">
            <v>ML</v>
          </cell>
          <cell r="D569">
            <v>0</v>
          </cell>
        </row>
        <row r="570">
          <cell r="A570" t="str">
            <v>1.2.32</v>
          </cell>
          <cell r="B570" t="str">
            <v>SUMINISTRO E INSTALACION TUBERIA PVC SANITARIA 8"</v>
          </cell>
          <cell r="C570" t="str">
            <v>ML</v>
          </cell>
          <cell r="D570">
            <v>0</v>
          </cell>
        </row>
        <row r="571">
          <cell r="A571" t="str">
            <v>1.2.33</v>
          </cell>
          <cell r="B571" t="str">
            <v>SUMINISTRO E INSTALACION TUBERIA PVC SANITARIA 10"</v>
          </cell>
          <cell r="C571" t="str">
            <v>ML</v>
          </cell>
          <cell r="D571">
            <v>0</v>
          </cell>
        </row>
        <row r="572">
          <cell r="A572" t="str">
            <v>1.2.34</v>
          </cell>
          <cell r="B572" t="str">
            <v>SUMINISTRO E INSTALACION TUBERIA PVC SANITARIA 12"</v>
          </cell>
          <cell r="C572" t="str">
            <v>ML</v>
          </cell>
          <cell r="D572">
            <v>0</v>
          </cell>
        </row>
        <row r="573">
          <cell r="A573" t="str">
            <v>1.2.35</v>
          </cell>
          <cell r="B573" t="str">
            <v>SUMINISTRO E INSTALACION TUBERIA PVC SANITARIA 16"</v>
          </cell>
          <cell r="C573" t="str">
            <v>ML</v>
          </cell>
          <cell r="D573">
            <v>0</v>
          </cell>
        </row>
        <row r="574">
          <cell r="A574" t="str">
            <v>1.2.36</v>
          </cell>
          <cell r="B574" t="str">
            <v>SUMINISTRO E INSTALACION TUBERIA PVC SANITARIA 18"</v>
          </cell>
          <cell r="C574" t="str">
            <v>ML</v>
          </cell>
          <cell r="D574">
            <v>0</v>
          </cell>
        </row>
        <row r="575">
          <cell r="A575" t="str">
            <v>1.2.37</v>
          </cell>
          <cell r="B575" t="str">
            <v xml:space="preserve">  TUBERIA PVC 4" DRENAJE SIN FILTRO</v>
          </cell>
          <cell r="C575" t="str">
            <v>ML</v>
          </cell>
          <cell r="D575">
            <v>0</v>
          </cell>
        </row>
        <row r="576">
          <cell r="A576" t="str">
            <v>1.2.38</v>
          </cell>
          <cell r="B576" t="str">
            <v>TUBERIA PVC 6 DRENAJE SIN FILTRO</v>
          </cell>
          <cell r="C576" t="str">
            <v>ML</v>
          </cell>
          <cell r="D576">
            <v>0</v>
          </cell>
        </row>
        <row r="577">
          <cell r="A577" t="str">
            <v>1.2.39</v>
          </cell>
          <cell r="B577" t="str">
            <v>TUBERIA PVC 8" DRENAJE CF</v>
          </cell>
          <cell r="C577" t="str">
            <v>ML</v>
          </cell>
          <cell r="D577">
            <v>0</v>
          </cell>
        </row>
        <row r="578">
          <cell r="A578" t="str">
            <v>1.2.40</v>
          </cell>
          <cell r="B578" t="str">
            <v>TUBERIA PVC 8" DRENAJE SF</v>
          </cell>
          <cell r="C578" t="str">
            <v>ML</v>
          </cell>
          <cell r="D578">
            <v>0</v>
          </cell>
        </row>
        <row r="579">
          <cell r="A579" t="str">
            <v>1.2.41</v>
          </cell>
          <cell r="B579" t="str">
            <v>SUMINISTRO E INSTALACION YEE GRESS DE 8" x 6"</v>
          </cell>
          <cell r="C579" t="str">
            <v>UN</v>
          </cell>
          <cell r="D579">
            <v>0</v>
          </cell>
        </row>
        <row r="580">
          <cell r="A580" t="str">
            <v>1.2.42</v>
          </cell>
          <cell r="B580" t="str">
            <v>SUMINISTRO E INSTALACIÓN CODO GRESS 6"</v>
          </cell>
          <cell r="C580" t="str">
            <v>UN</v>
          </cell>
          <cell r="D580">
            <v>0</v>
          </cell>
        </row>
        <row r="581">
          <cell r="A581" t="str">
            <v>1.2.43</v>
          </cell>
          <cell r="B581" t="str">
            <v>SUMINISTRO E INSTALACION CODO GRESS DE 8"</v>
          </cell>
          <cell r="C581" t="str">
            <v>UN</v>
          </cell>
          <cell r="D581">
            <v>0</v>
          </cell>
        </row>
        <row r="582">
          <cell r="A582" t="str">
            <v>1.2.44</v>
          </cell>
          <cell r="B582" t="str">
            <v>SUMINISTRO E INSTALACION TUBERIA DE GRES 3"</v>
          </cell>
          <cell r="C582" t="str">
            <v>ML</v>
          </cell>
          <cell r="D582">
            <v>0</v>
          </cell>
        </row>
        <row r="583">
          <cell r="A583" t="str">
            <v>1.2.45</v>
          </cell>
          <cell r="B583" t="str">
            <v>CONCRETO CICLOPEO 17.5MPa (2500 PSI) RELACIÓN 60C/40P</v>
          </cell>
          <cell r="C583" t="str">
            <v>M3</v>
          </cell>
          <cell r="D583">
            <v>0</v>
          </cell>
        </row>
        <row r="584">
          <cell r="A584" t="str">
            <v>1.2.46</v>
          </cell>
          <cell r="B584" t="str">
            <v xml:space="preserve"> POZO SÉPTICO ETERNIT</v>
          </cell>
          <cell r="C584" t="str">
            <v>UN</v>
          </cell>
          <cell r="D584">
            <v>0</v>
          </cell>
        </row>
        <row r="585">
          <cell r="A585" t="str">
            <v>1.2.48</v>
          </cell>
          <cell r="B585" t="str">
            <v xml:space="preserve"> EXCAVACION MECANICA Y RETIRO MATERIAL COMUN</v>
          </cell>
          <cell r="C585" t="str">
            <v>M3</v>
          </cell>
          <cell r="D585">
            <v>0</v>
          </cell>
        </row>
        <row r="586">
          <cell r="A586" t="str">
            <v>1.2.49</v>
          </cell>
          <cell r="B586" t="str">
            <v>CONCRETO DE ZAPATAS 21 MPa - (3000 PSI)</v>
          </cell>
          <cell r="C586" t="str">
            <v>M3</v>
          </cell>
          <cell r="D586">
            <v>0</v>
          </cell>
        </row>
        <row r="587">
          <cell r="A587" t="str">
            <v>1.2.50</v>
          </cell>
          <cell r="B587" t="str">
            <v>BASE EN CONCRETO POBRE E=0.05 mts. 14 MPa - (2000 PSI)</v>
          </cell>
          <cell r="C587" t="str">
            <v>M2</v>
          </cell>
          <cell r="D587">
            <v>0</v>
          </cell>
        </row>
        <row r="588">
          <cell r="A588" t="str">
            <v>1.2.51</v>
          </cell>
          <cell r="B588" t="str">
            <v>CAJAS DE INSPECCION DE 60x60x60 cm  LADRILLO</v>
          </cell>
          <cell r="C588" t="str">
            <v>UN</v>
          </cell>
          <cell r="D588">
            <v>0</v>
          </cell>
        </row>
        <row r="589">
          <cell r="A589" t="str">
            <v>1.2.52</v>
          </cell>
          <cell r="B589" t="str">
            <v>CAJAS DE INSPECCION DE 80 X 80 X 80 cm LADRILLO</v>
          </cell>
          <cell r="C589" t="str">
            <v>UN</v>
          </cell>
          <cell r="D589">
            <v>0</v>
          </cell>
        </row>
        <row r="590">
          <cell r="A590" t="str">
            <v>1.2.53</v>
          </cell>
          <cell r="B590" t="str">
            <v>CAJAS DE INSPECCION DE 1.00 X 1.00 X 1.00 cm LADRILLO</v>
          </cell>
          <cell r="C590" t="str">
            <v>UN</v>
          </cell>
          <cell r="D590">
            <v>0</v>
          </cell>
        </row>
        <row r="591">
          <cell r="A591" t="str">
            <v>1.2.54</v>
          </cell>
          <cell r="B591" t="str">
            <v>SUMINISTRO E INSTALACION TUBERIA DE GRES D=4"</v>
          </cell>
          <cell r="C591" t="str">
            <v>ML</v>
          </cell>
          <cell r="D591">
            <v>0</v>
          </cell>
        </row>
        <row r="592">
          <cell r="A592" t="str">
            <v>1.2.55</v>
          </cell>
          <cell r="B592" t="str">
            <v>SUMINISTRO E INSTALACION TUBERIA DE GRES D=6"</v>
          </cell>
          <cell r="C592" t="str">
            <v>ML</v>
          </cell>
          <cell r="D592">
            <v>0</v>
          </cell>
        </row>
        <row r="593">
          <cell r="A593" t="str">
            <v>1.2.56</v>
          </cell>
          <cell r="B593" t="str">
            <v>SUMINSTRO E INSTALACION TUBERIA DE GRES DRENAJE D=4"</v>
          </cell>
          <cell r="C593" t="str">
            <v>ML</v>
          </cell>
          <cell r="D593">
            <v>0</v>
          </cell>
        </row>
        <row r="594">
          <cell r="A594" t="str">
            <v>1.2.57</v>
          </cell>
          <cell r="B594" t="str">
            <v xml:space="preserve"> SUMINSTRO E INSTALACION TUBERIA DE GRES DRENAJE D=6</v>
          </cell>
          <cell r="C594" t="str">
            <v>ML</v>
          </cell>
          <cell r="D594">
            <v>0</v>
          </cell>
        </row>
        <row r="595">
          <cell r="A595" t="str">
            <v>1.2.58</v>
          </cell>
          <cell r="B595" t="str">
            <v>SUMINSTRO E INSTALACION CODO DE GRES DE 4"</v>
          </cell>
          <cell r="C595" t="str">
            <v>ML</v>
          </cell>
          <cell r="D595">
            <v>0</v>
          </cell>
        </row>
        <row r="596">
          <cell r="A596" t="str">
            <v>1.2.59</v>
          </cell>
          <cell r="B596" t="str">
            <v>SUMINSTRO E INSTALACION CODO DE GRES DE 6"</v>
          </cell>
          <cell r="C596" t="str">
            <v>ML</v>
          </cell>
          <cell r="D596">
            <v>0</v>
          </cell>
        </row>
        <row r="597">
          <cell r="A597" t="str">
            <v>1.3.1</v>
          </cell>
          <cell r="B597" t="str">
            <v>PLACA FACIL 21 MPa - (3000 PSI)</v>
          </cell>
          <cell r="C597" t="str">
            <v>M2</v>
          </cell>
          <cell r="D597">
            <v>0</v>
          </cell>
        </row>
        <row r="598">
          <cell r="A598" t="str">
            <v>1.3.2</v>
          </cell>
          <cell r="B598" t="str">
            <v>PLACA FACIL 24.5 MPa - (3500 PSI)</v>
          </cell>
          <cell r="C598" t="str">
            <v>M2</v>
          </cell>
          <cell r="D598">
            <v>0</v>
          </cell>
        </row>
        <row r="599">
          <cell r="A599" t="str">
            <v>1.3.3</v>
          </cell>
          <cell r="B599" t="str">
            <v>PLACA CON STEEL DECK 21 MPa - (3000 PSI)</v>
          </cell>
          <cell r="C599" t="str">
            <v>M2</v>
          </cell>
          <cell r="D599">
            <v>0</v>
          </cell>
        </row>
        <row r="600">
          <cell r="A600" t="str">
            <v>1.3.4</v>
          </cell>
          <cell r="B600" t="str">
            <v xml:space="preserve"> PLACA CON STEEL DECK 24.5 MPa - (3500 PSI)</v>
          </cell>
          <cell r="C600" t="str">
            <v>M2</v>
          </cell>
          <cell r="D600">
            <v>0</v>
          </cell>
        </row>
        <row r="601">
          <cell r="A601" t="str">
            <v>1.3.5</v>
          </cell>
          <cell r="B601" t="str">
            <v xml:space="preserve"> PLACA CASETON ESTERILLA DE GUADUA ALTURA DE 40 CMS   21 MPa - (3000 PSI)</v>
          </cell>
          <cell r="C601" t="str">
            <v>M2</v>
          </cell>
          <cell r="D601">
            <v>0</v>
          </cell>
        </row>
        <row r="602">
          <cell r="A602" t="str">
            <v>1.3.6</v>
          </cell>
          <cell r="B602" t="str">
            <v>PLACA CASETON ESTERILLA DE GUADUA ALTURA DE 35 CMS  21 MPa - (3000 PSI)</v>
          </cell>
          <cell r="C602" t="str">
            <v>M2</v>
          </cell>
          <cell r="D602">
            <v>0</v>
          </cell>
        </row>
        <row r="603">
          <cell r="A603" t="str">
            <v>1.3.7</v>
          </cell>
          <cell r="B603" t="str">
            <v>PLACA CASETON ESTERILLA DE GUADUA ALTURA DE 30 CMS  21 MPa - (3000 PSI)</v>
          </cell>
          <cell r="C603" t="str">
            <v>M2</v>
          </cell>
          <cell r="D603">
            <v>0</v>
          </cell>
        </row>
        <row r="604">
          <cell r="A604" t="str">
            <v>1.3.8</v>
          </cell>
          <cell r="B604" t="str">
            <v>PLACA CASETON ESTERILLA DE GUADUA ALTURA DE 40 CMS  24.5 MPa - (3500 PSI)</v>
          </cell>
          <cell r="C604" t="str">
            <v>M2</v>
          </cell>
          <cell r="D604">
            <v>0</v>
          </cell>
        </row>
        <row r="605">
          <cell r="A605" t="str">
            <v>1.3.9</v>
          </cell>
          <cell r="B605" t="str">
            <v>PLACA CASETON ESTERILLA DE GUADUA ALTURA DE 35 CMS  24.5 MPa - (3500 PSI)</v>
          </cell>
          <cell r="C605" t="str">
            <v>M2</v>
          </cell>
          <cell r="D605">
            <v>0</v>
          </cell>
        </row>
        <row r="606">
          <cell r="A606" t="str">
            <v>1.3.10</v>
          </cell>
          <cell r="B606" t="str">
            <v>PLACA CASETON ESTERILLA DE GUADUA ALTURA DE 30 CMS   24.5 Mpa - (3500 PSI)</v>
          </cell>
          <cell r="C606" t="str">
            <v>M2</v>
          </cell>
          <cell r="D606">
            <v>0</v>
          </cell>
        </row>
        <row r="607">
          <cell r="A607" t="str">
            <v>1.3.11</v>
          </cell>
          <cell r="B607" t="str">
            <v xml:space="preserve"> CONSTRUCCION DE VIGA CANAL EN CONCRETO IMPERMEABILZADO 21 MPa - (3000 PSI)</v>
          </cell>
          <cell r="C607" t="str">
            <v>M3</v>
          </cell>
          <cell r="D607">
            <v>0</v>
          </cell>
        </row>
        <row r="608">
          <cell r="A608" t="str">
            <v>1.3.12</v>
          </cell>
          <cell r="B608" t="str">
            <v>CONSTRUCCION DE VIGA CANAL EN CONCRETO IMPERMEABILZADO 24.5 MPa - (3500 PSI)</v>
          </cell>
          <cell r="C608" t="str">
            <v>M3</v>
          </cell>
          <cell r="D608">
            <v>0</v>
          </cell>
        </row>
        <row r="609">
          <cell r="A609" t="str">
            <v>1.3.13</v>
          </cell>
          <cell r="B609" t="str">
            <v>CONSTRUCCION DE VIGA CANAL EN CONCRETO IMPERMEABILZADO 28 MPa - (4000 PSI)</v>
          </cell>
          <cell r="C609" t="str">
            <v>M3</v>
          </cell>
          <cell r="D609">
            <v>0</v>
          </cell>
        </row>
        <row r="610">
          <cell r="A610" t="str">
            <v>1.3.16</v>
          </cell>
          <cell r="B610" t="str">
            <v>VIGA  AEREA  21 MPa - (3000 PSI)</v>
          </cell>
          <cell r="C610" t="str">
            <v>M3</v>
          </cell>
          <cell r="D610">
            <v>0</v>
          </cell>
        </row>
        <row r="611">
          <cell r="A611" t="str">
            <v>1.3.17</v>
          </cell>
          <cell r="B611" t="str">
            <v>VIGA AMARRE SOBRE MURO  21 MPa - (3000 PSI)</v>
          </cell>
          <cell r="C611" t="str">
            <v>M3</v>
          </cell>
          <cell r="D611">
            <v>0</v>
          </cell>
        </row>
        <row r="612">
          <cell r="A612" t="str">
            <v>1.3.18</v>
          </cell>
          <cell r="B612" t="str">
            <v>PLACA ENTREPISO ALIGERADO CASETON DE LONA E=0.30 mts.   28 MPa - (4000 PSI)</v>
          </cell>
          <cell r="C612" t="str">
            <v>M2</v>
          </cell>
          <cell r="D612">
            <v>0</v>
          </cell>
        </row>
        <row r="613">
          <cell r="A613" t="str">
            <v>1.3.19</v>
          </cell>
          <cell r="B613" t="str">
            <v>PLACA ENTREPISO ALIGERADO BLOQUE CONCRETO 21 MPa - (3000 PSI)</v>
          </cell>
          <cell r="C613" t="str">
            <v>M2</v>
          </cell>
          <cell r="D613">
            <v>0</v>
          </cell>
        </row>
        <row r="614">
          <cell r="A614" t="str">
            <v>1.3.20</v>
          </cell>
          <cell r="B614" t="str">
            <v xml:space="preserve"> PLACA MACIZA 21 MPa - (3000 PSI)  E=0.10 mts.</v>
          </cell>
          <cell r="C614" t="str">
            <v>M2</v>
          </cell>
          <cell r="D614">
            <v>0</v>
          </cell>
        </row>
        <row r="615">
          <cell r="A615" t="str">
            <v>1.3.21</v>
          </cell>
          <cell r="B615" t="str">
            <v xml:space="preserve"> PLACA MACIZA 21 MPa (3000 PSI)   E=0.12 mts.</v>
          </cell>
          <cell r="C615" t="str">
            <v>M2</v>
          </cell>
          <cell r="D615">
            <v>0</v>
          </cell>
        </row>
        <row r="616">
          <cell r="A616" t="str">
            <v>1.3.22</v>
          </cell>
          <cell r="B616" t="str">
            <v>PLACA MACIZA 21 MPa - (3000 PSI) E=0.15 mts.</v>
          </cell>
          <cell r="C616" t="str">
            <v>M2</v>
          </cell>
          <cell r="D616">
            <v>0</v>
          </cell>
        </row>
        <row r="617">
          <cell r="A617" t="str">
            <v>1.3.23</v>
          </cell>
          <cell r="B617" t="str">
            <v>REFUERZOS MALLA ELECTROSOLDADA H-257</v>
          </cell>
          <cell r="C617" t="str">
            <v>KG</v>
          </cell>
          <cell r="D617">
            <v>0</v>
          </cell>
        </row>
        <row r="618">
          <cell r="A618" t="str">
            <v>1.3.24</v>
          </cell>
          <cell r="B618" t="str">
            <v>ESCALERAS MACIZA 21 MPa - (3000 PSI)</v>
          </cell>
          <cell r="C618" t="str">
            <v>M3</v>
          </cell>
          <cell r="D618">
            <v>0</v>
          </cell>
        </row>
        <row r="619">
          <cell r="A619" t="str">
            <v>1.3.25</v>
          </cell>
          <cell r="B619" t="str">
            <v xml:space="preserve"> MURO DE CONTENCION H=2.00 M</v>
          </cell>
          <cell r="C619" t="str">
            <v>M3</v>
          </cell>
          <cell r="D619">
            <v>0</v>
          </cell>
        </row>
        <row r="620">
          <cell r="A620" t="str">
            <v>1.4.4</v>
          </cell>
          <cell r="B620" t="str">
            <v>MURO EN LADRILLO ESTRUCTURAL .15</v>
          </cell>
          <cell r="C620" t="str">
            <v>M2</v>
          </cell>
          <cell r="D620">
            <v>0</v>
          </cell>
        </row>
        <row r="621">
          <cell r="A621" t="str">
            <v>1.4.5</v>
          </cell>
          <cell r="B621" t="str">
            <v xml:space="preserve"> MURO EN DRY WALL 1/2`` DOBLE CARA E =0.10</v>
          </cell>
          <cell r="C621" t="str">
            <v>M2</v>
          </cell>
          <cell r="D621">
            <v>0</v>
          </cell>
        </row>
        <row r="622">
          <cell r="A622" t="str">
            <v>1.4.6</v>
          </cell>
          <cell r="B622" t="str">
            <v xml:space="preserve"> MURO EN DRY WALL 1/2`` DOBLE CARA E =0.12</v>
          </cell>
          <cell r="C622" t="str">
            <v>M2</v>
          </cell>
          <cell r="D622">
            <v>0</v>
          </cell>
        </row>
        <row r="623">
          <cell r="A623" t="str">
            <v>1.4.7</v>
          </cell>
          <cell r="B623" t="str">
            <v xml:space="preserve"> MURO EN SUPERBOARD 8 MM</v>
          </cell>
          <cell r="C623" t="str">
            <v>M2</v>
          </cell>
          <cell r="D623">
            <v>0</v>
          </cell>
        </row>
        <row r="624">
          <cell r="A624" t="str">
            <v>1.4.8</v>
          </cell>
          <cell r="B624" t="str">
            <v>DINTELES EN BLOQUE 0.15</v>
          </cell>
          <cell r="C624" t="str">
            <v>ML</v>
          </cell>
          <cell r="D624">
            <v>0</v>
          </cell>
        </row>
        <row r="625">
          <cell r="A625" t="str">
            <v>1.4.9</v>
          </cell>
          <cell r="B625" t="str">
            <v xml:space="preserve">  DINTELES EN VARILLA</v>
          </cell>
          <cell r="C625" t="str">
            <v>ML</v>
          </cell>
          <cell r="D625">
            <v>0</v>
          </cell>
        </row>
        <row r="626">
          <cell r="A626" t="str">
            <v>1.4.10</v>
          </cell>
          <cell r="B626" t="str">
            <v xml:space="preserve"> ENCHAPES LADRILLO PRENSADO</v>
          </cell>
          <cell r="C626" t="str">
            <v>M2</v>
          </cell>
          <cell r="D626">
            <v>0</v>
          </cell>
        </row>
        <row r="627">
          <cell r="A627" t="str">
            <v>1.4.11</v>
          </cell>
          <cell r="B627" t="str">
            <v>MURO EN BLOQUE CONCRETO 0.10</v>
          </cell>
          <cell r="C627" t="str">
            <v>M2</v>
          </cell>
          <cell r="D627">
            <v>0</v>
          </cell>
        </row>
        <row r="628">
          <cell r="A628" t="str">
            <v>1.4.12</v>
          </cell>
          <cell r="B628" t="str">
            <v>MURO EN BLOQUE CONCRETO 0.20</v>
          </cell>
          <cell r="C628" t="str">
            <v>M2</v>
          </cell>
          <cell r="D628">
            <v>0</v>
          </cell>
        </row>
        <row r="629">
          <cell r="A629" t="str">
            <v>1.4.13</v>
          </cell>
          <cell r="B629" t="str">
            <v>MURO PRENSADO SANTA FE 0.245 LIVIANO</v>
          </cell>
          <cell r="C629" t="str">
            <v>M2</v>
          </cell>
          <cell r="D629">
            <v>0</v>
          </cell>
        </row>
        <row r="630">
          <cell r="A630" t="str">
            <v>1.4.14</v>
          </cell>
          <cell r="B630" t="str">
            <v>MURO PRENSADO SANTA FE 0.245 MACIZO</v>
          </cell>
          <cell r="C630" t="str">
            <v>M2</v>
          </cell>
          <cell r="D630">
            <v>0</v>
          </cell>
        </row>
        <row r="631">
          <cell r="A631" t="str">
            <v>1.4.15</v>
          </cell>
          <cell r="B631" t="str">
            <v>MURO TERMOACÚSTICO CON PAÑETE</v>
          </cell>
          <cell r="C631" t="str">
            <v>M2</v>
          </cell>
          <cell r="D631">
            <v>0</v>
          </cell>
        </row>
        <row r="632">
          <cell r="A632" t="str">
            <v>1.5.1</v>
          </cell>
          <cell r="B632" t="str">
            <v>PAÑETE IMPERMEABILIZADO 1:3</v>
          </cell>
          <cell r="C632" t="str">
            <v>M2</v>
          </cell>
          <cell r="D632">
            <v>0</v>
          </cell>
        </row>
        <row r="633">
          <cell r="A633" t="str">
            <v>1.4.16</v>
          </cell>
          <cell r="B633" t="str">
            <v>REMATES LADRILLO PRENSADO</v>
          </cell>
          <cell r="C633" t="str">
            <v>ML</v>
          </cell>
          <cell r="D633">
            <v>0</v>
          </cell>
        </row>
        <row r="634">
          <cell r="A634" t="str">
            <v>1.4.17</v>
          </cell>
          <cell r="B634" t="str">
            <v>SOBRECIMIENTOS 0.15</v>
          </cell>
          <cell r="C634" t="str">
            <v>ML</v>
          </cell>
          <cell r="D634">
            <v>0</v>
          </cell>
        </row>
        <row r="635">
          <cell r="A635" t="str">
            <v>1.4.18</v>
          </cell>
          <cell r="B635" t="str">
            <v>SOBRECIMIENTOS 0.25</v>
          </cell>
          <cell r="C635" t="str">
            <v>ML</v>
          </cell>
          <cell r="D635">
            <v>0</v>
          </cell>
        </row>
        <row r="636">
          <cell r="A636" t="str">
            <v>1.4.19</v>
          </cell>
          <cell r="B636" t="str">
            <v>SOBRECIMIENTO TOLETE COMUN E=0.12 mts.INCLUYE PAÑETE IMP.</v>
          </cell>
          <cell r="C636" t="str">
            <v>M2</v>
          </cell>
          <cell r="D636">
            <v>0</v>
          </cell>
        </row>
        <row r="637">
          <cell r="A637" t="str">
            <v>1.4.20</v>
          </cell>
          <cell r="B637" t="str">
            <v>SOBRERCIMIENTO TOLETE COMUN E=0.23 mts.INCLUYE PAÑETE IMP.</v>
          </cell>
          <cell r="C637" t="str">
            <v>M2</v>
          </cell>
          <cell r="D637">
            <v>0</v>
          </cell>
        </row>
        <row r="638">
          <cell r="A638" t="str">
            <v>1.4.21</v>
          </cell>
          <cell r="B638" t="str">
            <v>MURO TOLETE COMUN E=0.06 mts.</v>
          </cell>
          <cell r="C638" t="str">
            <v>M2</v>
          </cell>
          <cell r="D638">
            <v>0</v>
          </cell>
        </row>
        <row r="639">
          <cell r="A639" t="str">
            <v>1.4.23</v>
          </cell>
          <cell r="B639" t="str">
            <v>MURO TOLETE COMUN E=0.25 mts</v>
          </cell>
          <cell r="C639" t="str">
            <v>M2</v>
          </cell>
          <cell r="D639">
            <v>0</v>
          </cell>
        </row>
        <row r="640">
          <cell r="A640" t="str">
            <v>1.4.24</v>
          </cell>
          <cell r="B640" t="str">
            <v>MURO PRENSADO TIPO SANTA FE E=0.12 mts</v>
          </cell>
          <cell r="C640" t="str">
            <v>M2</v>
          </cell>
          <cell r="D640">
            <v>0</v>
          </cell>
        </row>
        <row r="641">
          <cell r="A641" t="str">
            <v>1.4.25</v>
          </cell>
          <cell r="B641" t="str">
            <v>MURO SEMIPRENSADO TIPO MAGUNCIA E=0.12 mts.</v>
          </cell>
          <cell r="C641" t="str">
            <v>M2</v>
          </cell>
          <cell r="D641">
            <v>0</v>
          </cell>
        </row>
        <row r="642">
          <cell r="A642" t="str">
            <v>1.4.26</v>
          </cell>
          <cell r="B642" t="str">
            <v xml:space="preserve"> MURO PRENSADO TIPO SANTA FE E=0.25 mts.</v>
          </cell>
          <cell r="C642" t="str">
            <v>M2</v>
          </cell>
          <cell r="D642">
            <v>0</v>
          </cell>
        </row>
        <row r="643">
          <cell r="A643" t="str">
            <v>1.4.27</v>
          </cell>
          <cell r="B643" t="str">
            <v>MURO SEMIPRENSADO TIPO MAGUNCIA E=0.25 mts.</v>
          </cell>
          <cell r="C643" t="str">
            <v>M2</v>
          </cell>
          <cell r="D643">
            <v>0</v>
          </cell>
        </row>
        <row r="644">
          <cell r="A644" t="str">
            <v>1.4.28</v>
          </cell>
          <cell r="B644" t="str">
            <v>MURO EN BLOQUE No.4 E=0.10 mts.</v>
          </cell>
          <cell r="C644" t="str">
            <v>M2</v>
          </cell>
          <cell r="D644">
            <v>0</v>
          </cell>
        </row>
        <row r="645">
          <cell r="A645" t="str">
            <v>1.4.29</v>
          </cell>
          <cell r="B645" t="str">
            <v xml:space="preserve"> MURO EN BLOQUE No.4 E=0.25 mts.</v>
          </cell>
          <cell r="C645" t="str">
            <v>M2</v>
          </cell>
          <cell r="D645">
            <v>0</v>
          </cell>
        </row>
        <row r="646">
          <cell r="A646" t="str">
            <v>1.4.30</v>
          </cell>
          <cell r="B646" t="str">
            <v xml:space="preserve"> MURO EN BLOQUE No.5 E=0.12 mts.</v>
          </cell>
          <cell r="C646" t="str">
            <v>M2</v>
          </cell>
          <cell r="D646">
            <v>0</v>
          </cell>
        </row>
        <row r="647">
          <cell r="A647" t="str">
            <v>1.4.31</v>
          </cell>
          <cell r="B647" t="str">
            <v>MURO EN BLOQUE No.5 E=0.23 mts.</v>
          </cell>
          <cell r="C647" t="str">
            <v>M2</v>
          </cell>
          <cell r="D647">
            <v>0</v>
          </cell>
        </row>
        <row r="648">
          <cell r="A648" t="str">
            <v>1.4.32</v>
          </cell>
          <cell r="B648" t="str">
            <v>MURO LADRILLO VITRIFICADO E=0.12 mts.</v>
          </cell>
          <cell r="C648" t="str">
            <v>M2</v>
          </cell>
          <cell r="D648">
            <v>0</v>
          </cell>
        </row>
        <row r="649">
          <cell r="A649" t="str">
            <v>1.4.33</v>
          </cell>
          <cell r="B649" t="str">
            <v>DINTELES EN CONCRETO DE 15X20 cms. 17.5 MPa - (2500 PSI)  INC. REFUERZO</v>
          </cell>
          <cell r="C649" t="str">
            <v>ML</v>
          </cell>
          <cell r="D649">
            <v>0</v>
          </cell>
        </row>
        <row r="650">
          <cell r="A650" t="str">
            <v>1.4.34</v>
          </cell>
          <cell r="B650" t="str">
            <v>ALFAGIA EN CONCRETO E=0.15mts. 17.5 MPa - (2500 PSI) INC. REFUERZO</v>
          </cell>
          <cell r="C650" t="str">
            <v>ML</v>
          </cell>
          <cell r="D650">
            <v>0</v>
          </cell>
        </row>
        <row r="651">
          <cell r="A651" t="str">
            <v>1.4.35</v>
          </cell>
          <cell r="B651" t="str">
            <v>ALFAGIA EN CONCRETO E=0.25mts. 17.5 MPa - (2500 PSI) INC. REFUERZO</v>
          </cell>
          <cell r="C651" t="str">
            <v>ML</v>
          </cell>
          <cell r="D651">
            <v>0</v>
          </cell>
        </row>
        <row r="652">
          <cell r="A652" t="str">
            <v>1.4.36</v>
          </cell>
          <cell r="B652" t="str">
            <v>MESONES EN CONCRETO A=0.60 mts. 17.5 MPa - (3500PSI) INC. REFUERZO</v>
          </cell>
          <cell r="C652" t="str">
            <v>M2</v>
          </cell>
          <cell r="D652">
            <v>0</v>
          </cell>
        </row>
        <row r="653">
          <cell r="A653" t="str">
            <v>1.4.37</v>
          </cell>
          <cell r="B653" t="str">
            <v>ALFAGIA LADRILLO PRENSADO MAGUNCIA</v>
          </cell>
          <cell r="C653" t="str">
            <v>ML</v>
          </cell>
          <cell r="D653">
            <v>0</v>
          </cell>
        </row>
        <row r="654">
          <cell r="A654" t="str">
            <v>1.4.38</v>
          </cell>
          <cell r="B654" t="str">
            <v>PASAMANOS EN CONCRETO 17.5 MPA (2500 PSI) INC. REFUERZO</v>
          </cell>
          <cell r="C654" t="str">
            <v>ML</v>
          </cell>
          <cell r="D654">
            <v>0</v>
          </cell>
        </row>
        <row r="655">
          <cell r="A655" t="str">
            <v>1.4.39</v>
          </cell>
          <cell r="B655" t="str">
            <v>LAVADA DE FACHADA INC. ACIDO MURIATICO</v>
          </cell>
          <cell r="C655" t="str">
            <v>M2</v>
          </cell>
          <cell r="D655">
            <v>0</v>
          </cell>
        </row>
        <row r="656">
          <cell r="A656" t="str">
            <v>1.5.2</v>
          </cell>
          <cell r="B656" t="str">
            <v>ASEO GENERAL</v>
          </cell>
          <cell r="C656" t="str">
            <v>M2</v>
          </cell>
          <cell r="D656">
            <v>0</v>
          </cell>
        </row>
        <row r="657">
          <cell r="A657" t="str">
            <v>1.5.3</v>
          </cell>
          <cell r="B657" t="str">
            <v>ENTRAMADO MADERA CIELO RASO</v>
          </cell>
          <cell r="C657" t="str">
            <v>M2</v>
          </cell>
          <cell r="D657">
            <v>0</v>
          </cell>
        </row>
        <row r="658">
          <cell r="A658" t="str">
            <v>1.5.4</v>
          </cell>
          <cell r="B658" t="str">
            <v>GUADUA BAJO ENTRAMADO</v>
          </cell>
          <cell r="C658" t="str">
            <v>M2</v>
          </cell>
          <cell r="D658">
            <v>0</v>
          </cell>
        </row>
        <row r="659">
          <cell r="A659" t="str">
            <v>1.5.5</v>
          </cell>
          <cell r="B659" t="str">
            <v>MALLA BAJO ENTRAMADO</v>
          </cell>
          <cell r="C659" t="str">
            <v>M2</v>
          </cell>
          <cell r="D659">
            <v>0</v>
          </cell>
        </row>
        <row r="660">
          <cell r="A660" t="str">
            <v>1.5.6</v>
          </cell>
          <cell r="B660" t="str">
            <v>PAÑETE BAJO MALLA 1:5</v>
          </cell>
          <cell r="C660" t="str">
            <v>M2</v>
          </cell>
          <cell r="D660">
            <v>0</v>
          </cell>
        </row>
        <row r="661">
          <cell r="A661" t="str">
            <v>1.5.7</v>
          </cell>
          <cell r="B661" t="str">
            <v>PAÑETE BAJO MALLA 1:6</v>
          </cell>
          <cell r="C661" t="str">
            <v>M2</v>
          </cell>
          <cell r="D661">
            <v>0</v>
          </cell>
        </row>
        <row r="662">
          <cell r="A662" t="str">
            <v>1.5.8</v>
          </cell>
          <cell r="B662" t="str">
            <v xml:space="preserve"> PAÑETE RUSTICO PLACAS 1:5</v>
          </cell>
          <cell r="C662" t="str">
            <v>M2</v>
          </cell>
          <cell r="D662">
            <v>0</v>
          </cell>
        </row>
        <row r="663">
          <cell r="A663" t="str">
            <v>1.5.10</v>
          </cell>
          <cell r="B663" t="str">
            <v xml:space="preserve"> PAÑETE LISO MUROS  1:5</v>
          </cell>
          <cell r="C663" t="str">
            <v>M2</v>
          </cell>
          <cell r="D663">
            <v>0</v>
          </cell>
        </row>
        <row r="664">
          <cell r="A664" t="str">
            <v>1.5.11</v>
          </cell>
          <cell r="B664" t="str">
            <v xml:space="preserve"> PAÑETE LISO BAJO PLACA 1.4</v>
          </cell>
          <cell r="C664" t="str">
            <v>M2</v>
          </cell>
          <cell r="D664">
            <v>0</v>
          </cell>
        </row>
        <row r="665">
          <cell r="A665" t="str">
            <v>1.5.12</v>
          </cell>
          <cell r="B665" t="str">
            <v xml:space="preserve"> PAÑETE RUSTICO MUROS 1:5</v>
          </cell>
          <cell r="C665" t="str">
            <v>M2</v>
          </cell>
          <cell r="D665">
            <v>0</v>
          </cell>
        </row>
        <row r="666">
          <cell r="A666" t="str">
            <v>1.5.13</v>
          </cell>
          <cell r="B666" t="str">
            <v>PAÑETE LISO BAJO MALLA 1:4</v>
          </cell>
          <cell r="C666" t="str">
            <v>M2</v>
          </cell>
          <cell r="D666">
            <v>0</v>
          </cell>
        </row>
        <row r="667">
          <cell r="A667" t="str">
            <v>1.5.14</v>
          </cell>
          <cell r="B667" t="str">
            <v>PAÑETE RUSTICO PLACAS  1:5</v>
          </cell>
          <cell r="C667" t="str">
            <v>M2</v>
          </cell>
          <cell r="D667">
            <v>0</v>
          </cell>
        </row>
        <row r="668">
          <cell r="A668" t="str">
            <v>1.5.15</v>
          </cell>
          <cell r="B668" t="str">
            <v>PAÑETE LISO CULATAS  1:4</v>
          </cell>
          <cell r="C668" t="str">
            <v>M2</v>
          </cell>
          <cell r="D668">
            <v>0</v>
          </cell>
        </row>
        <row r="669">
          <cell r="A669" t="str">
            <v>1.5.16</v>
          </cell>
          <cell r="B669" t="str">
            <v>PAÑETE LISO CULATAS  1:5</v>
          </cell>
          <cell r="C669" t="str">
            <v>M2</v>
          </cell>
          <cell r="D669">
            <v>0</v>
          </cell>
        </row>
        <row r="670">
          <cell r="A670" t="str">
            <v>1.5.18</v>
          </cell>
          <cell r="B670" t="str">
            <v>GOTERAS</v>
          </cell>
          <cell r="C670" t="str">
            <v>ML</v>
          </cell>
          <cell r="D670">
            <v>0</v>
          </cell>
        </row>
        <row r="671">
          <cell r="A671" t="str">
            <v>1.6.1</v>
          </cell>
          <cell r="B671" t="str">
            <v>TUBERIA PVC DRENAJES  D= 6`` CON HIDROSELLO</v>
          </cell>
          <cell r="C671" t="str">
            <v>ML</v>
          </cell>
          <cell r="D671">
            <v>0</v>
          </cell>
        </row>
        <row r="672">
          <cell r="A672" t="str">
            <v>1.6.2</v>
          </cell>
          <cell r="B672" t="str">
            <v>TUBERIA DE 4`` PVC AN</v>
          </cell>
          <cell r="C672" t="str">
            <v>ML</v>
          </cell>
          <cell r="D672">
            <v>0</v>
          </cell>
        </row>
        <row r="673">
          <cell r="A673" t="str">
            <v>1.6.3</v>
          </cell>
          <cell r="B673" t="str">
            <v>TUBERIA DE 6`` PVC AN</v>
          </cell>
          <cell r="C673" t="str">
            <v>ML</v>
          </cell>
          <cell r="D673">
            <v>0</v>
          </cell>
        </row>
        <row r="674">
          <cell r="A674" t="str">
            <v>1.6.4</v>
          </cell>
          <cell r="B674" t="str">
            <v>ACCESORIO SIFON EN PVC 135  4``</v>
          </cell>
          <cell r="C674" t="str">
            <v>UN</v>
          </cell>
          <cell r="D674">
            <v>0</v>
          </cell>
        </row>
        <row r="675">
          <cell r="A675" t="str">
            <v>1.6.5</v>
          </cell>
          <cell r="B675" t="str">
            <v>ACCESORIO CODO 90° 1/4 CXC SANITARIO  EN PVC  6``</v>
          </cell>
          <cell r="C675" t="str">
            <v>UN</v>
          </cell>
          <cell r="D675">
            <v>0</v>
          </cell>
        </row>
        <row r="676">
          <cell r="A676" t="str">
            <v>1.6.6</v>
          </cell>
          <cell r="B676" t="str">
            <v>REGISTROS 3/4`` EN  BRONCE</v>
          </cell>
          <cell r="C676" t="str">
            <v>UN</v>
          </cell>
          <cell r="D676">
            <v>0</v>
          </cell>
        </row>
        <row r="677">
          <cell r="A677" t="str">
            <v>1.6.7</v>
          </cell>
          <cell r="B677" t="str">
            <v>REGISTROS 1`` EN BRONCE</v>
          </cell>
          <cell r="C677" t="str">
            <v>UN</v>
          </cell>
          <cell r="D677">
            <v>0</v>
          </cell>
        </row>
        <row r="678">
          <cell r="A678" t="str">
            <v>1.6.8</v>
          </cell>
          <cell r="B678" t="str">
            <v xml:space="preserve">SUMINISTRO E INSTALACIÓN DE ACOMETIDA 2" X 1/2" INCLUYE TUBERÍA PF + UAD 1/2", REGISTRO DE CORTE, COLLAR DERIVACIÓN Y ACCESORIOS </v>
          </cell>
          <cell r="C678" t="str">
            <v>UN</v>
          </cell>
          <cell r="D678">
            <v>0</v>
          </cell>
        </row>
        <row r="679">
          <cell r="A679" t="str">
            <v>1.6.9</v>
          </cell>
          <cell r="B679" t="str">
            <v xml:space="preserve">SUMINISTRO E INSTALACIÓN DE ACOMETIDA 3" X 1/2" INCLUYE TUBERÍA PF + UAD 1/2", REGISTRO DE CORTE, COLLAR DERIVACIÓN Y ACCESORIOS COMPLEMENTARIOS PARA SU CONEXIÓN.  </v>
          </cell>
          <cell r="C679" t="str">
            <v>UN</v>
          </cell>
          <cell r="D679">
            <v>0</v>
          </cell>
        </row>
        <row r="680">
          <cell r="A680" t="str">
            <v>1.6.10</v>
          </cell>
          <cell r="B680" t="str">
            <v xml:space="preserve">SUMINISTRO E INSTALACIÓN DE ACOMETIDA 3" X  3/4"  INCLUYE TUBERÍA PF + UAD  3/4" , REGISTRO DE CORTE, COLLAR DERIVACIÓN Y ACCESORIOS COMPLEMENTARIOS PARA SU CONEXIÓN.  </v>
          </cell>
          <cell r="C680" t="str">
            <v>UN</v>
          </cell>
          <cell r="D680">
            <v>0</v>
          </cell>
        </row>
        <row r="681">
          <cell r="A681" t="str">
            <v>1.6.11</v>
          </cell>
          <cell r="B681" t="str">
            <v xml:space="preserve"> SUMINISTRO E INSTALACIÓN DE ACOMETIDA 2" X  3/4"  INCLUYE TUBERÍA PF + UAD  3/4" , REGISTRO DE CORTE, COLLAR DERIVACIÓN Y ACCESORIOS COMPLEMENTARIOS PARA SU CONEXIÓN.  </v>
          </cell>
          <cell r="C681" t="str">
            <v>UN</v>
          </cell>
          <cell r="D681">
            <v>0</v>
          </cell>
        </row>
        <row r="682">
          <cell r="A682" t="str">
            <v>1.6.12</v>
          </cell>
          <cell r="B682" t="str">
            <v>RED SUMINISTRO TUBERIA PVC-P 1/2" RDE 9</v>
          </cell>
          <cell r="C682" t="str">
            <v>ML</v>
          </cell>
          <cell r="D682">
            <v>0</v>
          </cell>
        </row>
        <row r="683">
          <cell r="A683" t="str">
            <v>1.6.13</v>
          </cell>
          <cell r="B683" t="str">
            <v>RED SUMINISTRO PVC-P 3/4" RDE 11</v>
          </cell>
          <cell r="C683" t="str">
            <v>ML</v>
          </cell>
          <cell r="D683">
            <v>0</v>
          </cell>
        </row>
        <row r="684">
          <cell r="A684" t="str">
            <v>1.6.14</v>
          </cell>
          <cell r="B684" t="str">
            <v xml:space="preserve"> RED SUMINISTRO PVC 1" RDE 13.5</v>
          </cell>
          <cell r="C684" t="str">
            <v>ML</v>
          </cell>
          <cell r="D684">
            <v>0</v>
          </cell>
        </row>
        <row r="685">
          <cell r="A685" t="str">
            <v>1.6.15</v>
          </cell>
          <cell r="B685" t="str">
            <v>RED SUMINISTRO CPVC 1/2"  A.CAL. 82°C  100 PSI</v>
          </cell>
          <cell r="C685" t="str">
            <v>ML</v>
          </cell>
          <cell r="D685">
            <v>0</v>
          </cell>
        </row>
        <row r="686">
          <cell r="A686" t="str">
            <v>1.6.16</v>
          </cell>
          <cell r="B686" t="str">
            <v xml:space="preserve"> RED SUMINISTRO CPVC 3/4"  A.C. 82°C  100 PSI</v>
          </cell>
          <cell r="C686" t="str">
            <v>ML</v>
          </cell>
          <cell r="D686">
            <v>0</v>
          </cell>
        </row>
        <row r="687">
          <cell r="A687" t="str">
            <v>1.6.17</v>
          </cell>
          <cell r="B687" t="str">
            <v xml:space="preserve"> PUNTO AGUA FRIA PVC-P 1"  PARAL DE TECHO</v>
          </cell>
          <cell r="C687" t="str">
            <v>UN</v>
          </cell>
          <cell r="D687">
            <v>0</v>
          </cell>
        </row>
        <row r="688">
          <cell r="A688" t="str">
            <v>1.6.18</v>
          </cell>
          <cell r="B688" t="str">
            <v xml:space="preserve"> PUNTO AGUA CALIENTE CPVC 1/2"  PARAL DE TECHO</v>
          </cell>
          <cell r="C688" t="str">
            <v>UN</v>
          </cell>
          <cell r="D688">
            <v>0</v>
          </cell>
        </row>
        <row r="689">
          <cell r="A689" t="str">
            <v>1.6.19</v>
          </cell>
          <cell r="B689" t="str">
            <v>BAJANTE DE AGUA LLUVIA. PVC. 3.</v>
          </cell>
          <cell r="C689" t="str">
            <v>ML</v>
          </cell>
          <cell r="D689">
            <v>0</v>
          </cell>
        </row>
        <row r="690">
          <cell r="A690" t="str">
            <v>1.6.20</v>
          </cell>
          <cell r="B690" t="str">
            <v xml:space="preserve"> BAJANTE DE AGUA LLUVIA PVC 4"</v>
          </cell>
          <cell r="C690" t="str">
            <v>ML</v>
          </cell>
          <cell r="D690">
            <v>0</v>
          </cell>
        </row>
        <row r="691">
          <cell r="A691" t="str">
            <v>1.6.21</v>
          </cell>
          <cell r="B691" t="str">
            <v>BAJANTE DE AGUA NEGRA PVC 3"</v>
          </cell>
          <cell r="C691" t="str">
            <v>ML</v>
          </cell>
          <cell r="D691">
            <v>0</v>
          </cell>
        </row>
        <row r="692">
          <cell r="A692" t="str">
            <v>1.6.22</v>
          </cell>
          <cell r="B692" t="str">
            <v>BAJANTE DE AGUA NEGRA PVC 4"</v>
          </cell>
          <cell r="C692" t="str">
            <v>ML</v>
          </cell>
          <cell r="D692">
            <v>0</v>
          </cell>
        </row>
        <row r="693">
          <cell r="A693" t="str">
            <v>1.6.23</v>
          </cell>
          <cell r="B693" t="str">
            <v xml:space="preserve">  BAJANTE DE AGUA NEGRA PVC 6"</v>
          </cell>
          <cell r="C693" t="str">
            <v>ML</v>
          </cell>
          <cell r="D693">
            <v>0</v>
          </cell>
        </row>
        <row r="694">
          <cell r="A694" t="str">
            <v>1.6.24</v>
          </cell>
          <cell r="B694" t="str">
            <v xml:space="preserve"> SUMINISTRO E INSTALACIÓN TANQUE ELEVADO PVC 250 LTS.  INCLUYE  ACCESORIOS</v>
          </cell>
          <cell r="C694" t="str">
            <v>UN</v>
          </cell>
          <cell r="D694">
            <v>0</v>
          </cell>
        </row>
        <row r="695">
          <cell r="A695" t="str">
            <v>1.6.25</v>
          </cell>
          <cell r="B695" t="str">
            <v>SALIDA SANITARIA PVC  3"</v>
          </cell>
          <cell r="C695" t="str">
            <v>UN</v>
          </cell>
          <cell r="D695">
            <v>0</v>
          </cell>
        </row>
        <row r="696">
          <cell r="A696" t="str">
            <v>1.6.28</v>
          </cell>
          <cell r="B696" t="str">
            <v>BAJANTE  PVC 3"</v>
          </cell>
          <cell r="C696" t="str">
            <v>ML</v>
          </cell>
          <cell r="D696">
            <v>0</v>
          </cell>
        </row>
        <row r="697">
          <cell r="A697" t="str">
            <v>1.6.29</v>
          </cell>
          <cell r="B697" t="str">
            <v>CHEQUE  RED-WHITE  1"</v>
          </cell>
          <cell r="C697" t="str">
            <v>UN</v>
          </cell>
          <cell r="D697">
            <v>0</v>
          </cell>
        </row>
        <row r="698">
          <cell r="A698" t="str">
            <v>1.6.30</v>
          </cell>
          <cell r="B698" t="str">
            <v xml:space="preserve"> CHEQUE   RED-W HITE   1 1/2"</v>
          </cell>
          <cell r="C698" t="str">
            <v>UN</v>
          </cell>
          <cell r="D698">
            <v>0</v>
          </cell>
        </row>
        <row r="699">
          <cell r="A699" t="str">
            <v>1.6.31</v>
          </cell>
          <cell r="B699" t="str">
            <v xml:space="preserve"> REVENTILACION  PVC 3"</v>
          </cell>
          <cell r="C699" t="str">
            <v>ML</v>
          </cell>
          <cell r="D699">
            <v>0</v>
          </cell>
        </row>
        <row r="700">
          <cell r="A700" t="str">
            <v>1.6.32</v>
          </cell>
          <cell r="B700" t="str">
            <v>REGISTRO CORTINA  ROSCADO RED-WHITE  1/2"</v>
          </cell>
          <cell r="C700" t="str">
            <v>UN</v>
          </cell>
          <cell r="D700">
            <v>0</v>
          </cell>
        </row>
        <row r="701">
          <cell r="A701" t="str">
            <v>1.6.33</v>
          </cell>
          <cell r="B701" t="str">
            <v>RED SUMINISTRO PARA GAS EXTERIOR</v>
          </cell>
          <cell r="C701" t="str">
            <v>ML</v>
          </cell>
          <cell r="D701">
            <v>0</v>
          </cell>
        </row>
        <row r="702">
          <cell r="A702" t="str">
            <v>1.6.34</v>
          </cell>
          <cell r="B702" t="str">
            <v>RED SUMINISTRO GALVANIZADA 1/2"</v>
          </cell>
          <cell r="C702" t="str">
            <v>ML</v>
          </cell>
          <cell r="D702">
            <v>0</v>
          </cell>
        </row>
        <row r="703">
          <cell r="A703" t="str">
            <v>1.6.35</v>
          </cell>
          <cell r="B703" t="str">
            <v>RED SUMINISTRO GALVANIZADA 3/4"</v>
          </cell>
          <cell r="C703" t="str">
            <v>ML</v>
          </cell>
          <cell r="D703">
            <v>0</v>
          </cell>
        </row>
        <row r="704">
          <cell r="A704" t="str">
            <v>1.6.36</v>
          </cell>
          <cell r="B704" t="str">
            <v xml:space="preserve"> PUNTO SUMINISTRO GALVANIZADO</v>
          </cell>
          <cell r="C704" t="str">
            <v>UN</v>
          </cell>
          <cell r="D704">
            <v>0</v>
          </cell>
        </row>
        <row r="705">
          <cell r="A705" t="str">
            <v>1.6.37</v>
          </cell>
          <cell r="B705" t="str">
            <v xml:space="preserve"> INSTALACION LAVAMANOS Y SANITARIOS</v>
          </cell>
          <cell r="C705" t="str">
            <v>UN</v>
          </cell>
          <cell r="D705">
            <v>0</v>
          </cell>
        </row>
        <row r="706">
          <cell r="A706" t="str">
            <v>1.6.38</v>
          </cell>
          <cell r="B706" t="str">
            <v>SUMINISTRO E INSTALACIÓN TANQUE ELEVADO PVC 500 LTS. INC. ACCESORIOS</v>
          </cell>
          <cell r="C706" t="str">
            <v>UN</v>
          </cell>
          <cell r="D706">
            <v>0</v>
          </cell>
        </row>
        <row r="707">
          <cell r="A707" t="str">
            <v>1.6.39</v>
          </cell>
          <cell r="B707" t="str">
            <v>SUMINISTRO E INSTALACIÓN TANQUE ELEVADO PVC 1000 LTS. INC. ACCESORIOS</v>
          </cell>
          <cell r="C707" t="str">
            <v>UN</v>
          </cell>
          <cell r="D707">
            <v>0</v>
          </cell>
        </row>
        <row r="708">
          <cell r="A708" t="str">
            <v>1.6.40</v>
          </cell>
          <cell r="B708" t="str">
            <v>SUMINISTRO E INSTALACIÓN TANQUE ELEVADO PVC 2000 LTS. INC. ACCESORIOS</v>
          </cell>
          <cell r="C708" t="str">
            <v>UN</v>
          </cell>
          <cell r="D708">
            <v>0</v>
          </cell>
        </row>
        <row r="709">
          <cell r="A709" t="str">
            <v>1.6.41</v>
          </cell>
          <cell r="B709" t="str">
            <v>SUMINISTRO E INSTALACIÓN TANQUE ELEVADO PVC 5000 LTS. INC. ACCESORIOS</v>
          </cell>
          <cell r="C709" t="str">
            <v>UN</v>
          </cell>
          <cell r="D709">
            <v>0</v>
          </cell>
        </row>
        <row r="710">
          <cell r="A710" t="str">
            <v>1.6.42</v>
          </cell>
          <cell r="B710" t="str">
            <v xml:space="preserve"> CONEXIÓN TANQUE ELEVADO PVC 2" INCLUY. VALVULA Y REGISTRO</v>
          </cell>
          <cell r="C710" t="str">
            <v>UN</v>
          </cell>
          <cell r="D710">
            <v>0</v>
          </cell>
        </row>
        <row r="711">
          <cell r="A711" t="str">
            <v>1.9.1</v>
          </cell>
          <cell r="B711" t="str">
            <v>ADHERENTE EPOXICO SIKADUR 32</v>
          </cell>
          <cell r="C711" t="str">
            <v>M2</v>
          </cell>
          <cell r="D711">
            <v>0</v>
          </cell>
        </row>
        <row r="712">
          <cell r="A712" t="str">
            <v>1.9.2</v>
          </cell>
          <cell r="B712" t="str">
            <v xml:space="preserve"> ESTUCO MUROS</v>
          </cell>
          <cell r="C712" t="str">
            <v>M2</v>
          </cell>
          <cell r="D712">
            <v>0</v>
          </cell>
        </row>
        <row r="713">
          <cell r="A713" t="str">
            <v>1.9.3</v>
          </cell>
          <cell r="B713">
            <v>0</v>
          </cell>
          <cell r="C713">
            <v>0</v>
          </cell>
          <cell r="D713">
            <v>0</v>
          </cell>
        </row>
        <row r="714">
          <cell r="A714" t="str">
            <v>1.9.4</v>
          </cell>
          <cell r="B714" t="str">
            <v>VINILO TIPO II SOBRE PAÑETE DOS MANOS EN MUROS</v>
          </cell>
          <cell r="C714" t="str">
            <v>M2</v>
          </cell>
          <cell r="D714">
            <v>0</v>
          </cell>
        </row>
        <row r="715">
          <cell r="A715" t="str">
            <v>1.9.5</v>
          </cell>
          <cell r="B715" t="str">
            <v>CARBURO SOBRE PAÑETE EN MUROS</v>
          </cell>
          <cell r="C715" t="str">
            <v>M2</v>
          </cell>
          <cell r="D715">
            <v>0</v>
          </cell>
        </row>
        <row r="716">
          <cell r="A716" t="str">
            <v>1.9.6</v>
          </cell>
          <cell r="B716" t="str">
            <v>MARMOLINA SOBRE PAÑETE.</v>
          </cell>
          <cell r="C716" t="str">
            <v>M2</v>
          </cell>
          <cell r="D716">
            <v>0</v>
          </cell>
        </row>
        <row r="717">
          <cell r="A717" t="str">
            <v>1.9.7</v>
          </cell>
          <cell r="B717" t="str">
            <v>ESTUCO BAJO PLACA</v>
          </cell>
          <cell r="C717" t="str">
            <v>M2</v>
          </cell>
          <cell r="D717">
            <v>0</v>
          </cell>
        </row>
        <row r="718">
          <cell r="A718" t="str">
            <v>1.9.8</v>
          </cell>
          <cell r="B718" t="str">
            <v xml:space="preserve"> ESTUCO Y VINILO TRES MANOS BAJO PLACA</v>
          </cell>
          <cell r="C718" t="str">
            <v>M2</v>
          </cell>
          <cell r="D718">
            <v>0</v>
          </cell>
        </row>
        <row r="719">
          <cell r="A719" t="str">
            <v>1.9.9</v>
          </cell>
          <cell r="B719" t="str">
            <v xml:space="preserve"> VINILO TIPO II SOBRE PAÑETE DOS MANOS BAJO PLACA</v>
          </cell>
          <cell r="C719" t="str">
            <v>M2</v>
          </cell>
          <cell r="D719">
            <v>0</v>
          </cell>
        </row>
        <row r="720">
          <cell r="A720" t="str">
            <v>1.9.10</v>
          </cell>
          <cell r="B720" t="str">
            <v>CARBURO SOBRE PAÑETE BAJO PLACA</v>
          </cell>
          <cell r="C720" t="str">
            <v>M2</v>
          </cell>
          <cell r="D720">
            <v>0</v>
          </cell>
        </row>
        <row r="721">
          <cell r="A721" t="str">
            <v>1.9.11</v>
          </cell>
          <cell r="B721" t="str">
            <v xml:space="preserve"> ESMALTE MARCOS LAMINA 3 MANOS</v>
          </cell>
          <cell r="C721" t="str">
            <v>ML</v>
          </cell>
          <cell r="D721">
            <v>0</v>
          </cell>
        </row>
        <row r="722">
          <cell r="A722" t="str">
            <v>1.9.12</v>
          </cell>
          <cell r="B722" t="str">
            <v>ESMALTE MADERA LLENA 3 MANOS</v>
          </cell>
          <cell r="C722" t="str">
            <v>M2</v>
          </cell>
          <cell r="D722">
            <v>0</v>
          </cell>
        </row>
        <row r="723">
          <cell r="A723" t="str">
            <v>1.9.13</v>
          </cell>
          <cell r="B723" t="str">
            <v xml:space="preserve"> ESMALTE MADERA LINEAL 3 MANOS</v>
          </cell>
          <cell r="C723" t="str">
            <v>ML</v>
          </cell>
          <cell r="D723">
            <v>0</v>
          </cell>
        </row>
        <row r="724">
          <cell r="A724" t="str">
            <v>1.9.14</v>
          </cell>
          <cell r="B724" t="str">
            <v>ESMALTE LAMINA LLENA 3 MANOS</v>
          </cell>
          <cell r="C724" t="str">
            <v>M2</v>
          </cell>
          <cell r="D724">
            <v>0</v>
          </cell>
        </row>
        <row r="725">
          <cell r="A725" t="str">
            <v>1.9.15</v>
          </cell>
          <cell r="B725" t="str">
            <v>ESMALTE LAMINA LINEAL 3 MANOS</v>
          </cell>
          <cell r="C725" t="str">
            <v>ML</v>
          </cell>
          <cell r="D725">
            <v>0</v>
          </cell>
        </row>
        <row r="726">
          <cell r="A726" t="str">
            <v>1.9.16</v>
          </cell>
          <cell r="B726" t="str">
            <v>ESMALTE MARCOS MADERA 3 MANOS</v>
          </cell>
          <cell r="C726" t="str">
            <v>ML</v>
          </cell>
          <cell r="D726">
            <v>0</v>
          </cell>
        </row>
        <row r="727">
          <cell r="A727" t="str">
            <v>1.9.17</v>
          </cell>
          <cell r="B727" t="str">
            <v xml:space="preserve"> FILOS Y DILATACIONES EN ESTUCO</v>
          </cell>
          <cell r="C727" t="str">
            <v>ML</v>
          </cell>
          <cell r="D727">
            <v>0</v>
          </cell>
        </row>
        <row r="728">
          <cell r="A728" t="str">
            <v>1.9.18</v>
          </cell>
          <cell r="B728" t="str">
            <v>MARMOPLAST FACHADA</v>
          </cell>
          <cell r="C728" t="str">
            <v>M2</v>
          </cell>
          <cell r="D728">
            <v>0</v>
          </cell>
        </row>
        <row r="729">
          <cell r="A729" t="str">
            <v>1.9.19</v>
          </cell>
          <cell r="B729" t="str">
            <v>SICOPLAST FACHADA</v>
          </cell>
          <cell r="C729" t="str">
            <v>M2</v>
          </cell>
          <cell r="D729">
            <v>0</v>
          </cell>
        </row>
        <row r="730">
          <cell r="A730" t="str">
            <v>1.9.20</v>
          </cell>
          <cell r="B730" t="str">
            <v>PINTURA FACHADA</v>
          </cell>
          <cell r="C730" t="str">
            <v>M2</v>
          </cell>
          <cell r="D730">
            <v>0</v>
          </cell>
        </row>
        <row r="731">
          <cell r="A731" t="str">
            <v>1.9.21</v>
          </cell>
          <cell r="B731" t="str">
            <v xml:space="preserve"> TINTILLA SOBRE MADERA LLENA</v>
          </cell>
          <cell r="C731" t="str">
            <v>M2</v>
          </cell>
          <cell r="D731">
            <v>0</v>
          </cell>
        </row>
        <row r="732">
          <cell r="A732" t="str">
            <v>1.9.22</v>
          </cell>
          <cell r="B732" t="str">
            <v xml:space="preserve"> TINTILLA SOBRE MADERA LINEAL</v>
          </cell>
          <cell r="C732" t="str">
            <v>ML</v>
          </cell>
          <cell r="D732">
            <v>0</v>
          </cell>
        </row>
        <row r="733">
          <cell r="A733" t="str">
            <v>1.9.23</v>
          </cell>
          <cell r="B733" t="str">
            <v>TINTILLA SOBRE MUEBLES</v>
          </cell>
          <cell r="C733" t="str">
            <v>ML</v>
          </cell>
          <cell r="D733">
            <v>0</v>
          </cell>
        </row>
        <row r="734">
          <cell r="A734" t="str">
            <v>1.10.1</v>
          </cell>
          <cell r="B734" t="str">
            <v>MURETE DUCHA  0.20 X 0.30</v>
          </cell>
          <cell r="C734" t="str">
            <v>ML</v>
          </cell>
          <cell r="D734">
            <v>0</v>
          </cell>
        </row>
        <row r="735">
          <cell r="A735" t="str">
            <v>1.10.2</v>
          </cell>
          <cell r="B735" t="str">
            <v>ENCHAPE EN PORCELANA OLIMPIA 20X20 O SIMILAR</v>
          </cell>
          <cell r="C735" t="str">
            <v>M2</v>
          </cell>
          <cell r="D735">
            <v>0</v>
          </cell>
        </row>
        <row r="736">
          <cell r="A736" t="str">
            <v>1.10.3</v>
          </cell>
          <cell r="B736" t="str">
            <v xml:space="preserve"> MURETE DUCHA  0.10 X 0.20</v>
          </cell>
          <cell r="C736" t="str">
            <v>ML</v>
          </cell>
          <cell r="D736">
            <v>0</v>
          </cell>
        </row>
        <row r="737">
          <cell r="A737" t="str">
            <v>1.10.4</v>
          </cell>
          <cell r="B737" t="str">
            <v>ENCHAPE EN PORCELANA ATLANTIS O SIMILAR 20*20</v>
          </cell>
          <cell r="C737" t="str">
            <v>M2</v>
          </cell>
          <cell r="D737">
            <v>0</v>
          </cell>
        </row>
        <row r="738">
          <cell r="A738" t="str">
            <v>1.10.5</v>
          </cell>
          <cell r="B738" t="str">
            <v>ESPACATO TRAVERTINO</v>
          </cell>
          <cell r="C738" t="str">
            <v>M2</v>
          </cell>
          <cell r="D738">
            <v>0</v>
          </cell>
        </row>
        <row r="739">
          <cell r="A739" t="str">
            <v>1.10.6</v>
          </cell>
          <cell r="B739" t="str">
            <v>INCRUSTACIONES 3 PIEZAS EN PORCELANA COLOR BLANCO</v>
          </cell>
          <cell r="C739" t="str">
            <v>JGO</v>
          </cell>
          <cell r="D739">
            <v>0</v>
          </cell>
        </row>
        <row r="740">
          <cell r="A740" t="str">
            <v>1.10.7</v>
          </cell>
          <cell r="B740" t="str">
            <v>INCRUSTACIONES 6 PIEZAS EN PORCELANA COLOR BLANCO</v>
          </cell>
          <cell r="C740" t="str">
            <v>JGO</v>
          </cell>
          <cell r="D740">
            <v>0</v>
          </cell>
        </row>
        <row r="741">
          <cell r="A741" t="str">
            <v>1.10.8</v>
          </cell>
          <cell r="B741" t="str">
            <v xml:space="preserve"> INCRUSTACIONES 8 PIEZAS EN PORCELANA COLOR BLANCO</v>
          </cell>
          <cell r="C741" t="str">
            <v>JGO</v>
          </cell>
          <cell r="D741">
            <v>0</v>
          </cell>
        </row>
        <row r="742">
          <cell r="A742" t="str">
            <v>1.10.9</v>
          </cell>
          <cell r="B742" t="str">
            <v>ENCHAPE EN PIEDRA CREMA</v>
          </cell>
          <cell r="C742" t="str">
            <v>M2</v>
          </cell>
          <cell r="D742">
            <v>0</v>
          </cell>
        </row>
        <row r="743">
          <cell r="A743" t="str">
            <v>1.10.10</v>
          </cell>
          <cell r="B743" t="str">
            <v>ENCHAPE EN PIEDRA MUÑECA</v>
          </cell>
          <cell r="C743" t="str">
            <v>M2</v>
          </cell>
          <cell r="D743">
            <v>0</v>
          </cell>
        </row>
        <row r="744">
          <cell r="A744" t="str">
            <v>1.10.11</v>
          </cell>
          <cell r="B744" t="str">
            <v>ENCHAPE EN PIEDRA SANTA ROSEÑA O SIMILAR</v>
          </cell>
          <cell r="C744" t="str">
            <v>M2</v>
          </cell>
          <cell r="D744">
            <v>0</v>
          </cell>
        </row>
        <row r="745">
          <cell r="A745" t="str">
            <v>1.10.14</v>
          </cell>
          <cell r="B745" t="str">
            <v>REJILLAS DE PISO SOSCO 4*4*3 ALUMINIO</v>
          </cell>
          <cell r="C745" t="str">
            <v>UN</v>
          </cell>
          <cell r="D745">
            <v>0</v>
          </cell>
        </row>
        <row r="746">
          <cell r="A746" t="str">
            <v>1.10.15</v>
          </cell>
          <cell r="B746" t="str">
            <v>REJILLAS DE PISO SOSCO 5*5*4 ALUMINIO</v>
          </cell>
          <cell r="C746" t="str">
            <v>UN</v>
          </cell>
          <cell r="D746">
            <v>0</v>
          </cell>
        </row>
        <row r="747">
          <cell r="A747" t="str">
            <v>1.10.16</v>
          </cell>
          <cell r="B747" t="str">
            <v>REJILLAS PLANA BRONCE 20*20</v>
          </cell>
          <cell r="C747" t="str">
            <v>UN</v>
          </cell>
          <cell r="D747">
            <v>0</v>
          </cell>
        </row>
        <row r="748">
          <cell r="A748" t="str">
            <v>1.10.17</v>
          </cell>
          <cell r="B748" t="str">
            <v>REJILLAS PLASTICAS SOSCO 4*4*3</v>
          </cell>
          <cell r="C748" t="str">
            <v>UN</v>
          </cell>
          <cell r="D748">
            <v>0</v>
          </cell>
        </row>
        <row r="749">
          <cell r="A749" t="str">
            <v>1.10.18</v>
          </cell>
          <cell r="B749" t="str">
            <v>REJILLAS PLASTICA SOSCO 5*3</v>
          </cell>
          <cell r="C749" t="str">
            <v>UN</v>
          </cell>
          <cell r="D749">
            <v>0</v>
          </cell>
        </row>
        <row r="750">
          <cell r="A750" t="str">
            <v>1.10.19</v>
          </cell>
          <cell r="B750" t="str">
            <v>REJILLAS CUPULA TRAGANTE 6*4</v>
          </cell>
          <cell r="C750" t="str">
            <v>UN</v>
          </cell>
          <cell r="D750">
            <v>0</v>
          </cell>
        </row>
        <row r="751">
          <cell r="A751" t="str">
            <v>1.10.20</v>
          </cell>
          <cell r="B751" t="str">
            <v>REJILLAS CUPULA TRAGANTE 5*3</v>
          </cell>
          <cell r="C751" t="str">
            <v>UN</v>
          </cell>
          <cell r="D751">
            <v>0</v>
          </cell>
        </row>
        <row r="752">
          <cell r="A752" t="str">
            <v>1.10.21</v>
          </cell>
          <cell r="B752" t="str">
            <v>REJILLAS VENTILACION 20*20 ALUMINIO</v>
          </cell>
          <cell r="C752" t="str">
            <v>UN</v>
          </cell>
          <cell r="D752">
            <v>0</v>
          </cell>
        </row>
        <row r="753">
          <cell r="A753" t="str">
            <v>1.10.22</v>
          </cell>
          <cell r="B753" t="str">
            <v>TUBO CORTINA DUCHA</v>
          </cell>
          <cell r="C753" t="str">
            <v>UN</v>
          </cell>
          <cell r="D753">
            <v>0</v>
          </cell>
        </row>
        <row r="754">
          <cell r="A754" t="str">
            <v>1.11.1</v>
          </cell>
          <cell r="B754" t="str">
            <v>PISO TABLON GRESS 25 X 25</v>
          </cell>
          <cell r="C754" t="str">
            <v>M2</v>
          </cell>
          <cell r="D754">
            <v>0</v>
          </cell>
        </row>
        <row r="755">
          <cell r="A755" t="str">
            <v>1.11.2</v>
          </cell>
          <cell r="B755" t="str">
            <v>GUARDESCOBA EN PINO</v>
          </cell>
          <cell r="C755" t="str">
            <v>ML</v>
          </cell>
          <cell r="D755">
            <v>0</v>
          </cell>
        </row>
        <row r="756">
          <cell r="A756" t="str">
            <v>1.11.3</v>
          </cell>
          <cell r="B756" t="str">
            <v>BOCA PUERTA EN GRANITO PULIDO</v>
          </cell>
          <cell r="C756" t="str">
            <v>ML</v>
          </cell>
          <cell r="D756">
            <v>0</v>
          </cell>
        </row>
        <row r="757">
          <cell r="A757" t="str">
            <v>1.11.4</v>
          </cell>
          <cell r="B757" t="str">
            <v>BOCA PUERTA EN GRANITO SIN PULIDO</v>
          </cell>
          <cell r="C757" t="str">
            <v>ML</v>
          </cell>
          <cell r="D757">
            <v>0</v>
          </cell>
        </row>
        <row r="758">
          <cell r="A758" t="str">
            <v>1.11.5</v>
          </cell>
          <cell r="B758" t="str">
            <v>PULIDA Y DESTRONADO DE PISO EN BALDOSIN DE CEMENTO</v>
          </cell>
          <cell r="C758" t="str">
            <v>M2</v>
          </cell>
          <cell r="D758">
            <v>0</v>
          </cell>
        </row>
        <row r="759">
          <cell r="A759" t="str">
            <v>1.11.6</v>
          </cell>
          <cell r="B759" t="str">
            <v>PULIDAD DE PISO EN MARMOL</v>
          </cell>
          <cell r="C759" t="str">
            <v>M2</v>
          </cell>
          <cell r="D759">
            <v>0</v>
          </cell>
        </row>
        <row r="760">
          <cell r="A760" t="str">
            <v>1.11.7</v>
          </cell>
          <cell r="B760" t="str">
            <v>ALISTADO ENDURECIDO</v>
          </cell>
          <cell r="C760" t="str">
            <v>M2</v>
          </cell>
          <cell r="D760">
            <v>0</v>
          </cell>
        </row>
        <row r="761">
          <cell r="A761" t="str">
            <v>1.11.8</v>
          </cell>
          <cell r="B761" t="str">
            <v>ALISTADO PARA LISTÓN</v>
          </cell>
          <cell r="C761" t="str">
            <v>M2</v>
          </cell>
          <cell r="D761">
            <v>0</v>
          </cell>
        </row>
        <row r="762">
          <cell r="A762" t="str">
            <v>1.11.9</v>
          </cell>
          <cell r="B762" t="str">
            <v>ALISTADO TERRAZAS 0.08</v>
          </cell>
          <cell r="C762" t="str">
            <v>M2</v>
          </cell>
          <cell r="D762">
            <v>0</v>
          </cell>
        </row>
        <row r="763">
          <cell r="A763" t="str">
            <v>1.11.10</v>
          </cell>
          <cell r="B763" t="str">
            <v>CAÑUELA CONCRETO .20X.12</v>
          </cell>
          <cell r="C763" t="str">
            <v>ML</v>
          </cell>
          <cell r="D763">
            <v>0</v>
          </cell>
        </row>
        <row r="764">
          <cell r="A764" t="str">
            <v>1.11.11</v>
          </cell>
          <cell r="B764" t="str">
            <v>ADOQUÍN CONCRETO 6 CM</v>
          </cell>
          <cell r="C764" t="str">
            <v>M2</v>
          </cell>
          <cell r="D764">
            <v>0</v>
          </cell>
        </row>
        <row r="765">
          <cell r="A765" t="str">
            <v>1.11.12</v>
          </cell>
          <cell r="B765" t="str">
            <v>ADOQUÍN CONCRETO 8 CM</v>
          </cell>
          <cell r="C765" t="str">
            <v>M2</v>
          </cell>
          <cell r="D765">
            <v>0</v>
          </cell>
        </row>
        <row r="766">
          <cell r="A766" t="str">
            <v>1.11.13</v>
          </cell>
          <cell r="B766" t="str">
            <v>PIRLANES ALUMINIO</v>
          </cell>
          <cell r="C766" t="str">
            <v>ML</v>
          </cell>
          <cell r="D766">
            <v>0</v>
          </cell>
        </row>
        <row r="767">
          <cell r="A767" t="str">
            <v>1.11.14</v>
          </cell>
          <cell r="B767" t="str">
            <v>PIRLANES LADRILLO</v>
          </cell>
          <cell r="C767" t="str">
            <v>ML</v>
          </cell>
          <cell r="D767">
            <v>0</v>
          </cell>
        </row>
        <row r="768">
          <cell r="A768" t="str">
            <v>1.11.15</v>
          </cell>
          <cell r="B768" t="str">
            <v xml:space="preserve"> PISO EN GRAMA</v>
          </cell>
          <cell r="C768" t="str">
            <v>M2</v>
          </cell>
          <cell r="D768">
            <v>0</v>
          </cell>
        </row>
        <row r="769">
          <cell r="A769" t="str">
            <v>1.11.16</v>
          </cell>
          <cell r="B769" t="str">
            <v xml:space="preserve"> PISO EN POLVO DE LADRILLO</v>
          </cell>
          <cell r="C769" t="str">
            <v>M3</v>
          </cell>
          <cell r="D769">
            <v>0</v>
          </cell>
        </row>
        <row r="770">
          <cell r="A770" t="str">
            <v>1.11.17</v>
          </cell>
          <cell r="B770" t="str">
            <v xml:space="preserve"> PISO VINILO PISOPAK 1.6MM</v>
          </cell>
          <cell r="C770" t="str">
            <v>M2</v>
          </cell>
          <cell r="D770">
            <v>0</v>
          </cell>
        </row>
        <row r="771">
          <cell r="A771" t="str">
            <v>1.11.19</v>
          </cell>
          <cell r="B771" t="str">
            <v>PLACA BASE EN CONCRETO E= 0.08 2500 PSI</v>
          </cell>
          <cell r="C771" t="str">
            <v>M2</v>
          </cell>
          <cell r="D771">
            <v>0</v>
          </cell>
        </row>
        <row r="772">
          <cell r="A772" t="str">
            <v>1.11.20</v>
          </cell>
          <cell r="B772" t="str">
            <v>PLACA BASE EN CONCRETO E=0.10 2500 PSI</v>
          </cell>
          <cell r="C772" t="str">
            <v>M2</v>
          </cell>
          <cell r="D772">
            <v>0</v>
          </cell>
        </row>
        <row r="773">
          <cell r="A773" t="str">
            <v>6.4.2.129</v>
          </cell>
          <cell r="B773" t="str">
            <v>PINTURA EPOXICA PARA MUROS A DOS MANOS</v>
          </cell>
          <cell r="C773" t="str">
            <v>M2</v>
          </cell>
          <cell r="D773">
            <v>0</v>
          </cell>
        </row>
        <row r="774">
          <cell r="A774" t="str">
            <v>1.11.21</v>
          </cell>
          <cell r="B774" t="str">
            <v>POYOS COCINA Y BASE MUEBLES A=0.60 M E=0.08 m</v>
          </cell>
          <cell r="C774" t="str">
            <v>ML</v>
          </cell>
          <cell r="D774">
            <v>0</v>
          </cell>
        </row>
        <row r="775">
          <cell r="A775" t="str">
            <v>1.11.22</v>
          </cell>
          <cell r="B775" t="str">
            <v>ALISTADO PISO E=0.04 - 1:5</v>
          </cell>
          <cell r="C775" t="str">
            <v>M2</v>
          </cell>
          <cell r="D775">
            <v>0</v>
          </cell>
        </row>
        <row r="776">
          <cell r="A776" t="str">
            <v>1.11.23</v>
          </cell>
          <cell r="B776" t="str">
            <v>ALISTADO PENDIENTADO E IMPERMEABILIZADO E=0.04 - 1:3</v>
          </cell>
          <cell r="C776" t="str">
            <v>M2</v>
          </cell>
          <cell r="D776">
            <v>0</v>
          </cell>
        </row>
        <row r="777">
          <cell r="A777" t="str">
            <v>1.11.24</v>
          </cell>
          <cell r="B777" t="str">
            <v>BALDOSIN DE GRANITO No. 5  30*30*1.7</v>
          </cell>
          <cell r="C777" t="str">
            <v>M2</v>
          </cell>
          <cell r="D777">
            <v>0</v>
          </cell>
        </row>
        <row r="778">
          <cell r="A778" t="str">
            <v>1.11.25</v>
          </cell>
          <cell r="B778" t="str">
            <v xml:space="preserve">  BALDOSIN DE CEMENTO 25*25</v>
          </cell>
          <cell r="C778" t="str">
            <v>M2</v>
          </cell>
          <cell r="D778">
            <v>0</v>
          </cell>
        </row>
        <row r="779">
          <cell r="A779" t="str">
            <v>1.11.26</v>
          </cell>
          <cell r="B779" t="str">
            <v>PISO PLANCHUELA DE MARMOL BRECCIA</v>
          </cell>
          <cell r="C779" t="str">
            <v>M2</v>
          </cell>
          <cell r="D779">
            <v>0</v>
          </cell>
        </row>
        <row r="780">
          <cell r="A780" t="str">
            <v>1.11.28</v>
          </cell>
          <cell r="B780" t="str">
            <v>TABLETA DE GRES 20*20</v>
          </cell>
          <cell r="C780" t="str">
            <v>M2</v>
          </cell>
          <cell r="D780">
            <v>0</v>
          </cell>
        </row>
        <row r="781">
          <cell r="A781" t="str">
            <v>1.11.29</v>
          </cell>
          <cell r="B781" t="str">
            <v>PISO CERAMICA  20,5*20,5</v>
          </cell>
          <cell r="C781" t="str">
            <v>M2</v>
          </cell>
          <cell r="D781">
            <v>0</v>
          </cell>
        </row>
        <row r="782">
          <cell r="A782" t="str">
            <v>1.11.30</v>
          </cell>
          <cell r="B782" t="str">
            <v>PISO CERAMICA 30*30</v>
          </cell>
          <cell r="C782" t="str">
            <v>M2</v>
          </cell>
          <cell r="D782">
            <v>0</v>
          </cell>
        </row>
        <row r="783">
          <cell r="A783" t="str">
            <v>1.11.31</v>
          </cell>
          <cell r="B783" t="str">
            <v>ADOQUIN GRES PEATONAL 10*20*2.5</v>
          </cell>
          <cell r="C783" t="str">
            <v>M2</v>
          </cell>
          <cell r="D783">
            <v>0</v>
          </cell>
        </row>
        <row r="784">
          <cell r="A784" t="str">
            <v>1.11.32</v>
          </cell>
          <cell r="B784" t="str">
            <v xml:space="preserve"> ADOQUIN GRES VEHICULAR 10*20*5</v>
          </cell>
          <cell r="C784" t="str">
            <v>M2</v>
          </cell>
          <cell r="D784">
            <v>0</v>
          </cell>
        </row>
        <row r="785">
          <cell r="A785" t="str">
            <v>1.11.33</v>
          </cell>
          <cell r="B785" t="str">
            <v xml:space="preserve"> ADOQUIN GRES VEHICULAR 10*20*5</v>
          </cell>
          <cell r="C785" t="str">
            <v>M2</v>
          </cell>
          <cell r="D785">
            <v>0</v>
          </cell>
        </row>
        <row r="786">
          <cell r="A786" t="str">
            <v>1.11.34</v>
          </cell>
          <cell r="B786" t="str">
            <v>PISO GRANITO PULIDO</v>
          </cell>
          <cell r="C786" t="str">
            <v>M2</v>
          </cell>
          <cell r="D786">
            <v>0</v>
          </cell>
        </row>
        <row r="787">
          <cell r="A787" t="str">
            <v>1.11.35</v>
          </cell>
          <cell r="B787" t="str">
            <v>PISO EN GRANITO LAVADO</v>
          </cell>
          <cell r="C787" t="str">
            <v>M2</v>
          </cell>
          <cell r="D787">
            <v>0</v>
          </cell>
        </row>
        <row r="788">
          <cell r="A788" t="str">
            <v>1.11.36</v>
          </cell>
          <cell r="B788" t="str">
            <v>PISO LISTON MADERA M.H. AMARILLO E= 0.08 M</v>
          </cell>
          <cell r="C788" t="str">
            <v>M2</v>
          </cell>
          <cell r="D788">
            <v>0</v>
          </cell>
        </row>
        <row r="789">
          <cell r="A789" t="str">
            <v>1.11.37</v>
          </cell>
          <cell r="B789" t="str">
            <v xml:space="preserve"> PISO ALFOMBRA RESIDENCIAL ALFA BERBER O SIMILAR</v>
          </cell>
          <cell r="C789" t="str">
            <v>M2</v>
          </cell>
          <cell r="D789">
            <v>0</v>
          </cell>
        </row>
        <row r="790">
          <cell r="A790" t="str">
            <v>1.11.38</v>
          </cell>
          <cell r="B790" t="str">
            <v>PISO ALFOMBRA RESIDENCIAL TERUEL 7 mm O SIMILAR</v>
          </cell>
          <cell r="C790" t="str">
            <v>M2</v>
          </cell>
          <cell r="D790">
            <v>0</v>
          </cell>
        </row>
        <row r="791">
          <cell r="A791" t="str">
            <v>1.11.39</v>
          </cell>
          <cell r="B791" t="str">
            <v>PASOS ESCALERA GRAVILLA LAVADA</v>
          </cell>
          <cell r="C791" t="str">
            <v>ML</v>
          </cell>
          <cell r="D791">
            <v>0</v>
          </cell>
        </row>
        <row r="792">
          <cell r="A792" t="str">
            <v>1.11.40</v>
          </cell>
          <cell r="B792" t="str">
            <v>PASO ESCALERA GRANITO</v>
          </cell>
          <cell r="C792" t="str">
            <v>ML</v>
          </cell>
          <cell r="D792">
            <v>0</v>
          </cell>
        </row>
        <row r="793">
          <cell r="A793" t="str">
            <v>1.11.41</v>
          </cell>
          <cell r="B793" t="str">
            <v>GUARDAESCOBA  GRANITO</v>
          </cell>
          <cell r="C793" t="str">
            <v>ML</v>
          </cell>
          <cell r="D793">
            <v>0</v>
          </cell>
        </row>
        <row r="794">
          <cell r="A794" t="str">
            <v>1.11.42</v>
          </cell>
          <cell r="B794" t="str">
            <v>GUARDAESCOBA BALDOSIN</v>
          </cell>
          <cell r="C794" t="str">
            <v>ML</v>
          </cell>
          <cell r="D794">
            <v>0</v>
          </cell>
        </row>
        <row r="795">
          <cell r="A795" t="str">
            <v>1.11.43</v>
          </cell>
          <cell r="B795" t="str">
            <v>GUARDAESCOBA GRAVILLA LAVADA</v>
          </cell>
          <cell r="C795" t="str">
            <v>ML</v>
          </cell>
          <cell r="D795">
            <v>0</v>
          </cell>
        </row>
        <row r="796">
          <cell r="A796" t="str">
            <v>1.11.44</v>
          </cell>
          <cell r="B796" t="str">
            <v xml:space="preserve"> GUARDAESCOBA VIROLA 8 CM</v>
          </cell>
          <cell r="C796" t="str">
            <v>ML</v>
          </cell>
          <cell r="D796">
            <v>0</v>
          </cell>
        </row>
        <row r="797">
          <cell r="A797" t="str">
            <v>1.11.45</v>
          </cell>
          <cell r="B797" t="str">
            <v>GUARDAESCOBA VINISOL 7 CM</v>
          </cell>
          <cell r="C797" t="str">
            <v>ML</v>
          </cell>
          <cell r="D797">
            <v>0</v>
          </cell>
        </row>
        <row r="798">
          <cell r="A798" t="str">
            <v>1.12.1</v>
          </cell>
          <cell r="B798" t="str">
            <v xml:space="preserve"> SUMINISTRO E INSTALACIÓN IMPERMEABILIZACION EN MANTO ASFALTICO PARA PLACAS Y TERRAZAS</v>
          </cell>
          <cell r="C798" t="str">
            <v>M2</v>
          </cell>
          <cell r="D798">
            <v>0</v>
          </cell>
        </row>
        <row r="799">
          <cell r="A799" t="str">
            <v>1.12.2</v>
          </cell>
          <cell r="B799" t="str">
            <v>SUMINISTRO E INSTALACIÓN IMPERMEABILIZACION EN MANTO ASFALTICO PARA CANALES Y VIGACANALES</v>
          </cell>
          <cell r="C799" t="str">
            <v>M2</v>
          </cell>
          <cell r="D799">
            <v>0</v>
          </cell>
        </row>
        <row r="800">
          <cell r="A800" t="str">
            <v>1.12.4</v>
          </cell>
          <cell r="B800" t="str">
            <v xml:space="preserve"> SUMINISTRO E INSTALACIÓN CUBIERTA EN TEJA FIBROCEMENTO NUMERO 6</v>
          </cell>
          <cell r="C800" t="str">
            <v>M2</v>
          </cell>
          <cell r="D800">
            <v>0</v>
          </cell>
        </row>
        <row r="801">
          <cell r="A801" t="str">
            <v>1.12.5</v>
          </cell>
          <cell r="B801" t="str">
            <v xml:space="preserve"> SUMINISTRO E INSTALACIÓN CUBIERTA EN TEJA FIBROCEMENTO NUMERO 8</v>
          </cell>
          <cell r="C801" t="str">
            <v>M2</v>
          </cell>
          <cell r="D801">
            <v>0</v>
          </cell>
        </row>
        <row r="802">
          <cell r="A802" t="str">
            <v>1.12.6</v>
          </cell>
          <cell r="B802" t="str">
            <v>SUMINISTRO E INSTALACIÓN CUBIERTA EN TEJA FIBROCEMENTO NUMERO 10</v>
          </cell>
          <cell r="C802" t="str">
            <v>M2</v>
          </cell>
          <cell r="D802">
            <v>0</v>
          </cell>
        </row>
        <row r="803">
          <cell r="A803" t="str">
            <v>1.12.7</v>
          </cell>
          <cell r="B803" t="str">
            <v xml:space="preserve"> SUMINISTRO E INSTALACIÓN CUBIERTA EN TEJA FIBROCEMENTO TEJA 1000</v>
          </cell>
          <cell r="C803" t="str">
            <v>M2</v>
          </cell>
          <cell r="D803">
            <v>0</v>
          </cell>
        </row>
        <row r="804">
          <cell r="A804" t="str">
            <v>1.12.8</v>
          </cell>
          <cell r="B804" t="str">
            <v>SUMINISTRO E INSTALACIÓN CUBIERTA EN TEJA TECHOLINE</v>
          </cell>
          <cell r="C804" t="str">
            <v>M2</v>
          </cell>
          <cell r="D804">
            <v>0</v>
          </cell>
        </row>
        <row r="805">
          <cell r="A805" t="str">
            <v>1.12.9</v>
          </cell>
          <cell r="B805" t="str">
            <v>SUMINISTRO E INSTALACIÓN CANAL EN LAMINA CAL. 22</v>
          </cell>
          <cell r="C805" t="str">
            <v>ML</v>
          </cell>
          <cell r="D805">
            <v>0</v>
          </cell>
        </row>
        <row r="806">
          <cell r="A806" t="str">
            <v>1.12.10</v>
          </cell>
          <cell r="B806" t="str">
            <v>SUMINISTRO E INSTALACIÓN BAJANTE EN LAMINA 12 X 6  CAL. 22</v>
          </cell>
          <cell r="C806" t="str">
            <v>ML</v>
          </cell>
          <cell r="D806">
            <v>0</v>
          </cell>
        </row>
        <row r="807">
          <cell r="A807" t="str">
            <v>1.12.11</v>
          </cell>
          <cell r="B807" t="str">
            <v xml:space="preserve"> SUMINISTRO E INSTALACIÓN CANAL PLASTICA  ALL 3 M</v>
          </cell>
          <cell r="C807" t="str">
            <v>ML</v>
          </cell>
          <cell r="D807">
            <v>0</v>
          </cell>
        </row>
        <row r="808">
          <cell r="A808" t="str">
            <v>1.12.12</v>
          </cell>
          <cell r="B808" t="str">
            <v>SUMINISTRO E INSTALACIÓN BAJANTE PLASTICA ALL X 3M</v>
          </cell>
          <cell r="C808" t="str">
            <v>ML</v>
          </cell>
          <cell r="D808">
            <v>0</v>
          </cell>
        </row>
        <row r="809">
          <cell r="A809" t="str">
            <v>1.12.13</v>
          </cell>
          <cell r="B809" t="str">
            <v>SUMINISTRO E INSTALACIÓN CUBIERTA LAMINA POLICARBONATO  Cal. 6 mm</v>
          </cell>
          <cell r="C809" t="str">
            <v>M2</v>
          </cell>
          <cell r="D809">
            <v>0</v>
          </cell>
        </row>
        <row r="810">
          <cell r="A810" t="str">
            <v>1.12.14</v>
          </cell>
          <cell r="B810" t="str">
            <v xml:space="preserve"> SUMINISTRO E INSTALACIÓN CUBIERTA ARQUITECTONICA EN ACERO</v>
          </cell>
          <cell r="C810" t="str">
            <v>M2</v>
          </cell>
          <cell r="D810">
            <v>0</v>
          </cell>
        </row>
        <row r="811">
          <cell r="A811" t="str">
            <v>1.12.15</v>
          </cell>
          <cell r="B811" t="str">
            <v>SUMINISTRO E INSTALACIÓN CUBIERTA TEJA ONDULADA THERMOACUSTICA 0.83 X 3.05</v>
          </cell>
          <cell r="C811" t="str">
            <v>M2</v>
          </cell>
          <cell r="D811">
            <v>0</v>
          </cell>
        </row>
        <row r="812">
          <cell r="A812" t="str">
            <v>1.12.16</v>
          </cell>
          <cell r="B812" t="str">
            <v>SUMINISTRO E INSTALACIÓN CUBIERTA EN TEJA PANEL METÁLICO DE ALUZINC - ALUZINC CAL 26 TIPO SANDUCHE, CON POLIURETANO EXPANDIDO DE ALTA DENSIDAD, ACABADO EN PINTURA POLIESTER HORNEADA EN AMBAS CARAS. ESPESOR DE 2``</v>
          </cell>
          <cell r="C812" t="str">
            <v>M2</v>
          </cell>
          <cell r="D812">
            <v>0</v>
          </cell>
        </row>
        <row r="813">
          <cell r="A813" t="str">
            <v>1.12.17</v>
          </cell>
          <cell r="B813" t="str">
            <v>SUMINISTRO E INSTALACIÓN PERFILERIA METALICA PARA ESTRUCTURA DE CUBIERTA. DIMENSIONES Y CALIBRES SEGÚN DISEÑO</v>
          </cell>
          <cell r="C813" t="str">
            <v>M2</v>
          </cell>
          <cell r="D813">
            <v>0</v>
          </cell>
        </row>
        <row r="814">
          <cell r="A814" t="str">
            <v>1.12.18</v>
          </cell>
          <cell r="B814" t="str">
            <v xml:space="preserve"> BAJANTE PAVCO</v>
          </cell>
          <cell r="C814" t="str">
            <v>ML</v>
          </cell>
          <cell r="D814">
            <v>0</v>
          </cell>
        </row>
        <row r="815">
          <cell r="A815" t="str">
            <v>1.12.19</v>
          </cell>
          <cell r="B815" t="str">
            <v>CANAL PAVCO AMAZONA</v>
          </cell>
          <cell r="C815" t="str">
            <v>ML</v>
          </cell>
          <cell r="D815">
            <v>0</v>
          </cell>
        </row>
        <row r="816">
          <cell r="A816" t="str">
            <v>1.12.20</v>
          </cell>
          <cell r="B816" t="str">
            <v xml:space="preserve"> CANAL PAVCO RAINGO</v>
          </cell>
          <cell r="C816" t="str">
            <v>ML</v>
          </cell>
          <cell r="D816">
            <v>0</v>
          </cell>
        </row>
        <row r="817">
          <cell r="A817" t="str">
            <v>1.12.21</v>
          </cell>
          <cell r="B817" t="str">
            <v>1.12.21   CANAL PVC 3</v>
          </cell>
          <cell r="C817" t="str">
            <v>ML</v>
          </cell>
          <cell r="D817">
            <v>0</v>
          </cell>
        </row>
        <row r="818">
          <cell r="A818" t="str">
            <v>1.12.22</v>
          </cell>
          <cell r="B818" t="str">
            <v>CUBIERTA CORPATECHO CORPACERO</v>
          </cell>
          <cell r="C818" t="str">
            <v>M2</v>
          </cell>
          <cell r="D818">
            <v>0</v>
          </cell>
        </row>
        <row r="819">
          <cell r="A819" t="str">
            <v>1.12.23</v>
          </cell>
          <cell r="B819" t="str">
            <v>CUBIERTA SENCILLA HUNTER DOUGLAS</v>
          </cell>
          <cell r="C819" t="str">
            <v>M2</v>
          </cell>
          <cell r="D819">
            <v>0</v>
          </cell>
        </row>
        <row r="820">
          <cell r="A820" t="str">
            <v>1.12.24</v>
          </cell>
          <cell r="B820" t="str">
            <v>CUBIERTA TEJA CALIFORNIA DINALSA</v>
          </cell>
          <cell r="C820" t="str">
            <v>M2</v>
          </cell>
          <cell r="D820">
            <v>0</v>
          </cell>
        </row>
        <row r="821">
          <cell r="A821" t="str">
            <v>1.12.25</v>
          </cell>
          <cell r="B821" t="str">
            <v>CUBIERTA TEJA DURALUM 812 DINALSA</v>
          </cell>
          <cell r="C821" t="str">
            <v>M2</v>
          </cell>
          <cell r="D821">
            <v>0</v>
          </cell>
        </row>
        <row r="822">
          <cell r="A822" t="str">
            <v>1.12.26</v>
          </cell>
          <cell r="B822" t="str">
            <v xml:space="preserve">  ESTRUCTURA DE MADERA P/TEJA DE BARRO</v>
          </cell>
          <cell r="C822" t="str">
            <v>ML</v>
          </cell>
          <cell r="D822">
            <v>0</v>
          </cell>
        </row>
        <row r="823">
          <cell r="A823" t="str">
            <v>1.12.27</v>
          </cell>
          <cell r="B823" t="str">
            <v>ESTRUCTURA DE MADERA P/TEJA FIBROCEMENTO</v>
          </cell>
          <cell r="C823" t="str">
            <v>ML</v>
          </cell>
          <cell r="D823">
            <v>0</v>
          </cell>
        </row>
        <row r="824">
          <cell r="A824" t="str">
            <v>1.12.28</v>
          </cell>
          <cell r="B824" t="str">
            <v>ESTRUCTURA METÁLICA P/TEJA FIBROCEMENTO</v>
          </cell>
          <cell r="C824" t="str">
            <v>ML</v>
          </cell>
          <cell r="D824">
            <v>0</v>
          </cell>
        </row>
        <row r="825">
          <cell r="A825" t="str">
            <v>1.12.29</v>
          </cell>
          <cell r="B825" t="str">
            <v xml:space="preserve"> IMPERMEABILIZACIÓN AUTOPROTEGIDA</v>
          </cell>
          <cell r="C825" t="str">
            <v>ML</v>
          </cell>
          <cell r="D825">
            <v>0</v>
          </cell>
        </row>
        <row r="826">
          <cell r="A826" t="str">
            <v>1.12.30</v>
          </cell>
          <cell r="B826" t="str">
            <v>SHINGLE CON IMPERMEABILIZANTE</v>
          </cell>
          <cell r="C826" t="str">
            <v>M2</v>
          </cell>
          <cell r="D826">
            <v>0</v>
          </cell>
        </row>
        <row r="827">
          <cell r="A827" t="str">
            <v>1.12.31</v>
          </cell>
          <cell r="B827" t="str">
            <v>TRAGANTES  6</v>
          </cell>
          <cell r="C827" t="str">
            <v>UN</v>
          </cell>
          <cell r="D827">
            <v>0</v>
          </cell>
        </row>
        <row r="828">
          <cell r="A828" t="str">
            <v>1.12.32</v>
          </cell>
          <cell r="B828" t="str">
            <v>SUMINISTRO E INSTALACIÓN CANALETA 90 L= 4.50 mts.</v>
          </cell>
          <cell r="C828" t="str">
            <v>M2</v>
          </cell>
          <cell r="D828">
            <v>0</v>
          </cell>
        </row>
        <row r="829">
          <cell r="A829" t="str">
            <v>1.12.33</v>
          </cell>
          <cell r="B829" t="str">
            <v>SUMINISTRO E INSTALACIÓN CANALETA 90 L= 5.00</v>
          </cell>
          <cell r="C829" t="str">
            <v>M2</v>
          </cell>
          <cell r="D829">
            <v>0</v>
          </cell>
        </row>
        <row r="830">
          <cell r="A830" t="str">
            <v>1.12.34</v>
          </cell>
          <cell r="B830" t="str">
            <v>SUMINISTRO E INSTALACIÓN CANALETA 90 L= 6.00 mts.</v>
          </cell>
          <cell r="C830" t="str">
            <v>M2</v>
          </cell>
          <cell r="D830">
            <v>0</v>
          </cell>
        </row>
        <row r="831">
          <cell r="A831" t="str">
            <v>1.12.35</v>
          </cell>
          <cell r="B831" t="str">
            <v xml:space="preserve"> SUMINISTRO E INSTALACIÓN CANALETA 90 L=  7.00 mts.</v>
          </cell>
          <cell r="C831" t="str">
            <v>M2</v>
          </cell>
          <cell r="D831">
            <v>0</v>
          </cell>
        </row>
        <row r="832">
          <cell r="A832" t="str">
            <v>1.12.36</v>
          </cell>
          <cell r="B832" t="str">
            <v>SUMINISTRO E INSTALACIÓN CANALETA 90 L= 8.00 mts.</v>
          </cell>
          <cell r="C832" t="str">
            <v>M2</v>
          </cell>
          <cell r="D832">
            <v>0</v>
          </cell>
        </row>
        <row r="833">
          <cell r="A833" t="str">
            <v>1.12.37</v>
          </cell>
          <cell r="B833" t="str">
            <v xml:space="preserve"> SUMINISTRO E INSTALACIÓN CANALETA 90 L= 9.00 mts.</v>
          </cell>
          <cell r="C833" t="str">
            <v>M2</v>
          </cell>
          <cell r="D833">
            <v>0</v>
          </cell>
        </row>
        <row r="834">
          <cell r="A834" t="str">
            <v>1.12.38</v>
          </cell>
          <cell r="B834" t="str">
            <v>SUMINISTRO E INSTALACIÓN CANALETA 43 L= 3.50 mts.</v>
          </cell>
          <cell r="C834" t="str">
            <v>M2</v>
          </cell>
          <cell r="D834">
            <v>0</v>
          </cell>
        </row>
        <row r="835">
          <cell r="A835" t="str">
            <v>1.12.39</v>
          </cell>
          <cell r="B835" t="str">
            <v>SUMINISTRO E INSTALACIÓN CANALETA 43 L= 4.00 mts.</v>
          </cell>
          <cell r="C835" t="str">
            <v>M2</v>
          </cell>
          <cell r="D835">
            <v>0</v>
          </cell>
        </row>
        <row r="836">
          <cell r="A836" t="str">
            <v>1.12.40</v>
          </cell>
          <cell r="B836" t="str">
            <v>SUMINISTRO E INSTALACIÓN CANALETA 43 L= 4.50 mts.</v>
          </cell>
          <cell r="C836" t="str">
            <v>M2</v>
          </cell>
          <cell r="D836">
            <v>0</v>
          </cell>
        </row>
        <row r="837">
          <cell r="A837" t="str">
            <v>1.12.41</v>
          </cell>
          <cell r="B837" t="str">
            <v xml:space="preserve"> SUMINISTRO E INSTALACIÓN CANALETA 43 L= 5.00 mts.</v>
          </cell>
          <cell r="C837" t="str">
            <v>M2</v>
          </cell>
          <cell r="D837">
            <v>0</v>
          </cell>
        </row>
        <row r="838">
          <cell r="A838" t="str">
            <v>1.12.42</v>
          </cell>
          <cell r="B838" t="str">
            <v>SUMINISTRO E INSTALACIÓN CANALETA 43 L= 5.50 mts.</v>
          </cell>
          <cell r="C838" t="str">
            <v>M2</v>
          </cell>
          <cell r="D838">
            <v>0</v>
          </cell>
        </row>
        <row r="839">
          <cell r="A839" t="str">
            <v>1.12.43</v>
          </cell>
          <cell r="B839" t="str">
            <v>SUMINISTRO E INSTALACIÓN CANALETA 43 L= 6.00 mts.</v>
          </cell>
          <cell r="C839" t="str">
            <v>M2</v>
          </cell>
          <cell r="D839">
            <v>0</v>
          </cell>
        </row>
        <row r="840">
          <cell r="A840" t="str">
            <v>1.12.44</v>
          </cell>
          <cell r="B840" t="str">
            <v>SUMINISTRO E INTALACION CUBIERTA ARQUITECTONICA METALICA TIPO ACESCO O SIMILAR 0.73 X 3.66  M</v>
          </cell>
          <cell r="C840" t="str">
            <v>M2</v>
          </cell>
          <cell r="D840">
            <v>0</v>
          </cell>
        </row>
        <row r="841">
          <cell r="A841" t="str">
            <v>1.12.45</v>
          </cell>
          <cell r="B841" t="str">
            <v>SUMINISTRO E INSTALACIÓN ENTRAMADO PARA TEJA DE BARRO</v>
          </cell>
          <cell r="C841" t="str">
            <v>M2</v>
          </cell>
          <cell r="D841">
            <v>0</v>
          </cell>
        </row>
        <row r="842">
          <cell r="A842" t="str">
            <v>1.12.46</v>
          </cell>
          <cell r="B842" t="str">
            <v>SUMINISTRO E INSTALACIÓN ENTRAMADO PARA TEJA  ESPAÑOLA EN FIBROCEMENTO</v>
          </cell>
          <cell r="C842" t="str">
            <v>M2</v>
          </cell>
          <cell r="D842">
            <v>0</v>
          </cell>
        </row>
        <row r="843">
          <cell r="A843" t="str">
            <v>1.12.47</v>
          </cell>
          <cell r="B843" t="str">
            <v>SUMINISTRO E INSTALACIÓN ENTRAMADO PARA TEJA  ONDULADA</v>
          </cell>
          <cell r="C843" t="str">
            <v>M2</v>
          </cell>
          <cell r="D843">
            <v>0</v>
          </cell>
        </row>
        <row r="844">
          <cell r="A844" t="str">
            <v>1.12.48</v>
          </cell>
          <cell r="B844" t="str">
            <v>SUMINISTRO E INSTALACIÓN CABALLETE ARTICULADO TEJA ESPAÑOLA EN FIBROCEMENTO</v>
          </cell>
          <cell r="C844" t="str">
            <v>ML</v>
          </cell>
          <cell r="D844">
            <v>0</v>
          </cell>
        </row>
        <row r="845">
          <cell r="A845" t="str">
            <v>1.12.49</v>
          </cell>
          <cell r="B845" t="str">
            <v>ALISTADO E IMPERMEABILIZADO PARA TEJA BARRO</v>
          </cell>
          <cell r="C845" t="str">
            <v>M2</v>
          </cell>
          <cell r="D845">
            <v>0</v>
          </cell>
        </row>
        <row r="846">
          <cell r="A846" t="str">
            <v>1.12.50</v>
          </cell>
          <cell r="B846" t="str">
            <v>AFINADO CUBIERTAS PLANAS</v>
          </cell>
          <cell r="C846" t="str">
            <v>M2</v>
          </cell>
          <cell r="D846">
            <v>0</v>
          </cell>
        </row>
        <row r="847">
          <cell r="A847" t="str">
            <v>1.12.51</v>
          </cell>
          <cell r="B847" t="str">
            <v>SUMINISTRO E INSTALACIÓN TEJA DE BARRO TIPO ESPAÑOLA</v>
          </cell>
          <cell r="C847" t="str">
            <v>M2</v>
          </cell>
          <cell r="D847">
            <v>0</v>
          </cell>
        </row>
        <row r="848">
          <cell r="A848" t="str">
            <v>1.12.52</v>
          </cell>
          <cell r="B848" t="str">
            <v>SUMINISTRO E INSTALACIÓN TEJA  ESPAÑOLA ETERNIT (NO INCLUYE ENTRAMADO)</v>
          </cell>
          <cell r="C848" t="str">
            <v>M2</v>
          </cell>
          <cell r="D848">
            <v>0</v>
          </cell>
        </row>
        <row r="849">
          <cell r="A849" t="str">
            <v>1.12.53</v>
          </cell>
          <cell r="B849" t="str">
            <v>SUMINISTRO E INSTALACION TEJA DE BARRO SOBRE ETERNIT.</v>
          </cell>
          <cell r="C849" t="str">
            <v>M2</v>
          </cell>
          <cell r="D849">
            <v>0</v>
          </cell>
        </row>
        <row r="850">
          <cell r="A850" t="str">
            <v>1.15.4</v>
          </cell>
          <cell r="B850" t="str">
            <v>SUMINISTRO E INSTALACIÓN PUERTA VENTANA EN LAMINA CAL 18 INC. ANTICORR.</v>
          </cell>
          <cell r="C850" t="str">
            <v>M2</v>
          </cell>
          <cell r="D850">
            <v>0</v>
          </cell>
        </row>
        <row r="851">
          <cell r="A851" t="str">
            <v>1.15.5</v>
          </cell>
          <cell r="B851" t="str">
            <v>VENTANA EN ALUMINIO  CORREDIZA</v>
          </cell>
          <cell r="C851" t="str">
            <v>M2</v>
          </cell>
          <cell r="D851">
            <v>0</v>
          </cell>
        </row>
        <row r="852">
          <cell r="A852" t="str">
            <v>1.15.6</v>
          </cell>
          <cell r="B852" t="str">
            <v>VENTANA EN ALUMINIO  PROYECTANTE</v>
          </cell>
          <cell r="C852" t="str">
            <v>M2</v>
          </cell>
          <cell r="D852">
            <v>0</v>
          </cell>
        </row>
        <row r="853">
          <cell r="A853" t="str">
            <v>1.15.7</v>
          </cell>
          <cell r="B853" t="str">
            <v xml:space="preserve"> PUERTA DE ACCESO EN ALUMINIO PERFIL  1 1/2" X 1 1/2"</v>
          </cell>
          <cell r="C853" t="str">
            <v>M2</v>
          </cell>
          <cell r="D853">
            <v>0</v>
          </cell>
        </row>
        <row r="854">
          <cell r="A854" t="str">
            <v>1.15.8</v>
          </cell>
          <cell r="B854" t="str">
            <v>SUMINISTRO E INSTALACIÓN REJA  BANCARIA INC. ANTICORROSIVO</v>
          </cell>
          <cell r="C854" t="str">
            <v>M2</v>
          </cell>
          <cell r="D854">
            <v>0</v>
          </cell>
        </row>
        <row r="855">
          <cell r="A855" t="str">
            <v>1.15.9</v>
          </cell>
          <cell r="B855" t="str">
            <v>SUMINISTRO E INSTALACIÓN REJA EN LAMINA CAL. 18 INC. ANTICORROSIVO</v>
          </cell>
          <cell r="C855" t="str">
            <v>M2</v>
          </cell>
          <cell r="D855">
            <v>0</v>
          </cell>
        </row>
        <row r="856">
          <cell r="A856" t="str">
            <v>1.15.10</v>
          </cell>
          <cell r="B856" t="str">
            <v>ESCALERA DE GATO INC. ANTICORR. TUBO D=1"</v>
          </cell>
          <cell r="C856" t="str">
            <v>M2</v>
          </cell>
          <cell r="D856">
            <v>0</v>
          </cell>
        </row>
        <row r="857">
          <cell r="A857" t="str">
            <v>1.15.11</v>
          </cell>
          <cell r="B857" t="str">
            <v>SUMINISTRO E INSTALACION PUERTA Y MARCO CAL. 18  1 X 2  INCLUYE  ANTICORROSIVO</v>
          </cell>
          <cell r="C857" t="str">
            <v>UN</v>
          </cell>
          <cell r="D857">
            <v>0</v>
          </cell>
        </row>
        <row r="858">
          <cell r="A858" t="str">
            <v>1.15.12</v>
          </cell>
          <cell r="B858" t="str">
            <v xml:space="preserve"> CORREA 2 D=1/2" 1 D=1/2" CELOSIA EN 3/8" INC. ANTICORR.</v>
          </cell>
          <cell r="C858" t="str">
            <v>ML</v>
          </cell>
          <cell r="D858">
            <v>0</v>
          </cell>
        </row>
        <row r="859">
          <cell r="A859" t="str">
            <v>1.15.13</v>
          </cell>
          <cell r="B859" t="str">
            <v>CORREA 2 D=1/2" 1 D=5/8" CELOSIA EN 3/8 INC. ANTICORR.</v>
          </cell>
          <cell r="C859" t="str">
            <v>ML</v>
          </cell>
          <cell r="D859">
            <v>0</v>
          </cell>
        </row>
        <row r="860">
          <cell r="A860" t="str">
            <v>1.15.14</v>
          </cell>
          <cell r="B860" t="str">
            <v>SUMINISTRO E INSTALACION TEMPLETES INC. ANTICORR.</v>
          </cell>
          <cell r="C860" t="str">
            <v>ML</v>
          </cell>
          <cell r="D860">
            <v>0</v>
          </cell>
        </row>
        <row r="861">
          <cell r="A861" t="str">
            <v>1.15.15</v>
          </cell>
          <cell r="B861" t="str">
            <v>DIVISIONES PARA BAÑO EN ALUMINIO Y VIDRIO TEMPLADO DE 0,05 MM</v>
          </cell>
          <cell r="C861" t="str">
            <v>M2</v>
          </cell>
          <cell r="D861">
            <v>0</v>
          </cell>
        </row>
        <row r="862">
          <cell r="A862" t="str">
            <v>1.15.16</v>
          </cell>
          <cell r="B862" t="str">
            <v>DIVISIONES PARA BAÑOS EN ALUMINIO Y ACRILICO 0.05 MM</v>
          </cell>
          <cell r="C862" t="str">
            <v>M2</v>
          </cell>
          <cell r="D862">
            <v>0</v>
          </cell>
        </row>
        <row r="863">
          <cell r="A863" t="str">
            <v>1.16.1</v>
          </cell>
          <cell r="B863" t="str">
            <v>APARATOS SANITARIOS BAJO CONSUMO CON VALVULA ANTIVANDALICA</v>
          </cell>
          <cell r="C863" t="str">
            <v>UN</v>
          </cell>
          <cell r="D863">
            <v>0</v>
          </cell>
        </row>
        <row r="864">
          <cell r="A864" t="str">
            <v>1.16.2</v>
          </cell>
          <cell r="B864" t="str">
            <v>SUMINISTRO E INSTALACION DE SECADOR ELECTRICO PARA MANOS, AUTOMATICO (MANOS LIBRES)</v>
          </cell>
          <cell r="C864" t="str">
            <v>UN</v>
          </cell>
          <cell r="D864">
            <v>0</v>
          </cell>
        </row>
        <row r="865">
          <cell r="A865" t="str">
            <v>1.16.3</v>
          </cell>
          <cell r="B865" t="str">
            <v>SUMINISTRO E INSTALACION DE DISPENSADOR DE JABON</v>
          </cell>
          <cell r="C865" t="str">
            <v>UN</v>
          </cell>
          <cell r="D865">
            <v>0</v>
          </cell>
        </row>
        <row r="866">
          <cell r="A866" t="str">
            <v>1.16.4</v>
          </cell>
          <cell r="B866" t="str">
            <v>SUMINISTRO EN INSTALACION DE PROTECTOR DE PAPEL HIGIENICO</v>
          </cell>
          <cell r="C866" t="str">
            <v>UN</v>
          </cell>
          <cell r="D866">
            <v>0</v>
          </cell>
        </row>
        <row r="867">
          <cell r="A867" t="str">
            <v>1.16.5</v>
          </cell>
          <cell r="B867" t="str">
            <v>SUMINISTRO E INSTALACION DE GABINETES PARA TOALLAS DE PAPEL PARA BAÑOS EN  ACERO INOXIDABLE</v>
          </cell>
          <cell r="C867" t="str">
            <v>UN</v>
          </cell>
          <cell r="D867">
            <v>0</v>
          </cell>
        </row>
        <row r="868">
          <cell r="A868" t="str">
            <v>1.16.6</v>
          </cell>
          <cell r="B868" t="str">
            <v>DUCHA MEZCLADORA BAÑERA TAYRONA O SIMILAR</v>
          </cell>
          <cell r="C868" t="str">
            <v>UN</v>
          </cell>
          <cell r="D868">
            <v>0</v>
          </cell>
        </row>
        <row r="869">
          <cell r="A869" t="str">
            <v>1.16.7</v>
          </cell>
          <cell r="B869" t="str">
            <v>SUMINISTRO E INSTALACIÓN LAVAMANOS ACUACER BLANCO DE COLGAR INC. GRIFERIA</v>
          </cell>
          <cell r="C869" t="str">
            <v>UN</v>
          </cell>
          <cell r="D869">
            <v>0</v>
          </cell>
        </row>
        <row r="870">
          <cell r="A870" t="str">
            <v>1.16.8</v>
          </cell>
          <cell r="B870" t="str">
            <v>SUMINISTRO E INSTALACIÓN LAVAMANOS SOBREPONER ENNA COLOR BLANCO INC. GRIFERIA</v>
          </cell>
          <cell r="C870" t="str">
            <v>UN</v>
          </cell>
          <cell r="D870">
            <v>0</v>
          </cell>
        </row>
        <row r="871">
          <cell r="A871" t="str">
            <v>1.16.9</v>
          </cell>
          <cell r="B871" t="str">
            <v>SUMININISTRO E INSTALACIÓN. LAVAMANOS AVANTI CON PEDESTAL COLOR BLANCO INC. GRIFERIA</v>
          </cell>
          <cell r="C871" t="str">
            <v>UN</v>
          </cell>
          <cell r="D871">
            <v>0</v>
          </cell>
        </row>
        <row r="872">
          <cell r="A872" t="str">
            <v>1.16.10</v>
          </cell>
          <cell r="B872" t="str">
            <v>SUMINISTRO E INSTALACIÓN LAVAMANOS ENSO CON PEDESTAL INC. GRIFERIA</v>
          </cell>
          <cell r="C872" t="str">
            <v>UN</v>
          </cell>
          <cell r="D872">
            <v>0</v>
          </cell>
        </row>
        <row r="873">
          <cell r="A873" t="str">
            <v>1.16.11</v>
          </cell>
          <cell r="B873" t="str">
            <v>SUMINISTRO E INSTALACIÓN SANITARIO AVANTI PLUS BLANCO LAVAMANOS CON PEDESTAL, SANITARIO, GRIFERIA  E INCRUSTACIONES</v>
          </cell>
          <cell r="C873" t="str">
            <v>UN</v>
          </cell>
          <cell r="D873">
            <v>0</v>
          </cell>
        </row>
        <row r="874">
          <cell r="A874" t="str">
            <v>1.16.12</v>
          </cell>
          <cell r="B874" t="str">
            <v>SUMINISTRO E INSTALACIÓN COMBO ACUACER LAVAMANOS, SANITARIO, GRIFERIA  E INCRUSTACIONES</v>
          </cell>
          <cell r="C874" t="str">
            <v>UN</v>
          </cell>
          <cell r="D874">
            <v>0</v>
          </cell>
        </row>
        <row r="875">
          <cell r="A875" t="str">
            <v>1.16.13</v>
          </cell>
          <cell r="B875" t="str">
            <v xml:space="preserve"> SUMINISTRO E INSTALACIÓN COMBO SENSACION LAVAMANOS, SANITARIO, GRIFERIA E INCRUSTACIONES</v>
          </cell>
          <cell r="C875" t="str">
            <v>UN</v>
          </cell>
          <cell r="D875">
            <v>0</v>
          </cell>
        </row>
        <row r="876">
          <cell r="A876" t="str">
            <v>1.16.14</v>
          </cell>
          <cell r="B876" t="str">
            <v xml:space="preserve"> SUMINISTRO E INSTALACIÓN SANITARIO GANAMAX II  LAVAMANOS SEMIPEDESTAL, SANITARIO, GRIFERIA E INCRUSTACIONES</v>
          </cell>
          <cell r="C876" t="str">
            <v>UN</v>
          </cell>
          <cell r="D876">
            <v>0</v>
          </cell>
        </row>
        <row r="877">
          <cell r="A877" t="str">
            <v>1.16.15</v>
          </cell>
          <cell r="B877" t="str">
            <v>SUMINISTRO E INSTALACIÓN ORINAL MEDIANO COMPLETO. GRIF TRADICIONAL CROMO</v>
          </cell>
          <cell r="C877" t="str">
            <v>UN</v>
          </cell>
          <cell r="D877">
            <v>0</v>
          </cell>
        </row>
        <row r="878">
          <cell r="A878" t="str">
            <v>1.16.16</v>
          </cell>
          <cell r="B878" t="str">
            <v>SUMINISTRO E INSTALACIÓN DUCHA SENCILLA</v>
          </cell>
          <cell r="C878" t="str">
            <v>UN</v>
          </cell>
          <cell r="D878">
            <v>0</v>
          </cell>
        </row>
        <row r="879">
          <cell r="A879" t="str">
            <v>6.4.2.130</v>
          </cell>
          <cell r="B879" t="str">
            <v>SUMINISTRO E INSTALACION VALVULA COMPUERTA 6" VASTAGO ASCENDENTE</v>
          </cell>
          <cell r="C879" t="str">
            <v>UN</v>
          </cell>
          <cell r="D879">
            <v>0</v>
          </cell>
        </row>
        <row r="880">
          <cell r="A880" t="str">
            <v>1.17.1</v>
          </cell>
          <cell r="B880" t="str">
            <v xml:space="preserve">  VIDRIO 4 MM</v>
          </cell>
          <cell r="C880" t="str">
            <v>M2</v>
          </cell>
          <cell r="D880">
            <v>0</v>
          </cell>
        </row>
        <row r="881">
          <cell r="A881" t="str">
            <v>1.17.2</v>
          </cell>
          <cell r="B881" t="str">
            <v>VIDRIO 5 MM</v>
          </cell>
          <cell r="C881" t="str">
            <v>M2</v>
          </cell>
          <cell r="D881">
            <v>0</v>
          </cell>
        </row>
        <row r="882">
          <cell r="A882" t="str">
            <v>1.17.3</v>
          </cell>
          <cell r="B882" t="str">
            <v xml:space="preserve"> ESPEJO 4 MM SIN BICEL</v>
          </cell>
          <cell r="C882" t="str">
            <v>M2</v>
          </cell>
          <cell r="D882">
            <v>0</v>
          </cell>
        </row>
        <row r="883">
          <cell r="A883" t="str">
            <v>1.17.4</v>
          </cell>
          <cell r="B883" t="str">
            <v xml:space="preserve"> CERRADURA BAÑO</v>
          </cell>
          <cell r="C883" t="str">
            <v>UN</v>
          </cell>
          <cell r="D883">
            <v>0</v>
          </cell>
        </row>
        <row r="884">
          <cell r="A884" t="str">
            <v>1.17.5</v>
          </cell>
          <cell r="B884" t="str">
            <v xml:space="preserve"> CERADURA ALCOBA  </v>
          </cell>
          <cell r="C884" t="str">
            <v>UN</v>
          </cell>
          <cell r="D884">
            <v>0</v>
          </cell>
        </row>
        <row r="885">
          <cell r="A885" t="str">
            <v>1.17.6</v>
          </cell>
          <cell r="B885" t="str">
            <v xml:space="preserve"> CERRADURA ENTRADA DOBLE CILINDRO  </v>
          </cell>
          <cell r="C885" t="str">
            <v>UN</v>
          </cell>
          <cell r="D885">
            <v>0</v>
          </cell>
        </row>
        <row r="886">
          <cell r="A886" t="str">
            <v>1.18.1</v>
          </cell>
          <cell r="B886" t="str">
            <v xml:space="preserve">  FACHADA EN GRANIPLAS</v>
          </cell>
          <cell r="C886" t="str">
            <v>M2</v>
          </cell>
          <cell r="D886">
            <v>0</v>
          </cell>
        </row>
        <row r="887">
          <cell r="A887" t="str">
            <v>1.18.2</v>
          </cell>
          <cell r="B887" t="str">
            <v>ESTUCO Y PINTURA DE FACHADAS</v>
          </cell>
          <cell r="C887" t="str">
            <v>M2</v>
          </cell>
          <cell r="D887">
            <v>0</v>
          </cell>
        </row>
        <row r="888">
          <cell r="A888" t="str">
            <v>1.18.3</v>
          </cell>
          <cell r="B888" t="str">
            <v>MURO CARA DOBLE EN ETEBOARD 10 MM</v>
          </cell>
          <cell r="C888" t="str">
            <v>M2</v>
          </cell>
          <cell r="D888">
            <v>0</v>
          </cell>
        </row>
        <row r="889">
          <cell r="A889" t="str">
            <v>1.18.4</v>
          </cell>
          <cell r="B889" t="str">
            <v xml:space="preserve"> CONCRETO SARDINELES H=0.40 -  A=0.20   17.5 MPa - (2500 PSI)</v>
          </cell>
          <cell r="C889" t="str">
            <v>ML</v>
          </cell>
          <cell r="D889">
            <v>0</v>
          </cell>
        </row>
        <row r="890">
          <cell r="A890" t="str">
            <v>1.18.5</v>
          </cell>
          <cell r="B890" t="str">
            <v xml:space="preserve"> CONCRETO ANDENES 0.10m 17.5 MPa - (2500PSI)</v>
          </cell>
          <cell r="C890" t="str">
            <v>M2</v>
          </cell>
          <cell r="D890">
            <v>0</v>
          </cell>
        </row>
        <row r="891">
          <cell r="A891" t="str">
            <v>1.18.6</v>
          </cell>
          <cell r="B891" t="str">
            <v>CONCRETO ESTRIADO RAMPAS 17.5 MPa - (2500 PSI)</v>
          </cell>
          <cell r="C891" t="str">
            <v>M2</v>
          </cell>
          <cell r="D891">
            <v>0</v>
          </cell>
        </row>
        <row r="892">
          <cell r="A892" t="str">
            <v>1.18.7</v>
          </cell>
          <cell r="B892" t="str">
            <v xml:space="preserve">  PISO EN GRAMA INCL. TIERRA NEGRA</v>
          </cell>
          <cell r="C892" t="str">
            <v>M2</v>
          </cell>
          <cell r="D892">
            <v>0</v>
          </cell>
        </row>
        <row r="893">
          <cell r="A893" t="str">
            <v>1.18.8</v>
          </cell>
          <cell r="B893" t="str">
            <v xml:space="preserve"> PRADIZACION (PASTO)</v>
          </cell>
          <cell r="C893" t="str">
            <v>M2</v>
          </cell>
          <cell r="D893">
            <v>0</v>
          </cell>
        </row>
        <row r="894">
          <cell r="A894" t="str">
            <v>1.18.9</v>
          </cell>
          <cell r="B894" t="str">
            <v>ASEO GENERAL ENTREGA</v>
          </cell>
          <cell r="C894" t="str">
            <v>M2</v>
          </cell>
          <cell r="D894">
            <v>0</v>
          </cell>
        </row>
        <row r="895">
          <cell r="A895" t="str">
            <v>1.18.10</v>
          </cell>
          <cell r="B895" t="str">
            <v xml:space="preserve"> SUMIDERO EN CONCRETO 17.5 MPa - (2500 PSI) DE 0,7 X 0,3 MTS</v>
          </cell>
          <cell r="C895" t="str">
            <v>UN</v>
          </cell>
          <cell r="D895">
            <v>0</v>
          </cell>
        </row>
        <row r="896">
          <cell r="A896" t="str">
            <v>1.20.1</v>
          </cell>
          <cell r="B896" t="str">
            <v>ACABADO MESON PARA BAÑOS Y COCINA EN MARMOL</v>
          </cell>
          <cell r="C896" t="str">
            <v>M2</v>
          </cell>
          <cell r="D896">
            <v>0</v>
          </cell>
        </row>
        <row r="897">
          <cell r="A897" t="str">
            <v>1.20.2</v>
          </cell>
          <cell r="B897" t="str">
            <v>ACABADO MESON PARA BAÑOS Y COCINA EN GRANITO PULIDO</v>
          </cell>
          <cell r="C897" t="str">
            <v>M2</v>
          </cell>
          <cell r="D897">
            <v>0</v>
          </cell>
        </row>
        <row r="898">
          <cell r="A898" t="str">
            <v>1.20.3</v>
          </cell>
          <cell r="B898" t="str">
            <v>ACABADO MESON PARA BAÑOS Y COCINA EN ACERO INOXIDABLE</v>
          </cell>
          <cell r="C898" t="str">
            <v>ML</v>
          </cell>
          <cell r="D898">
            <v>0</v>
          </cell>
        </row>
        <row r="899">
          <cell r="A899" t="str">
            <v>1.20.4</v>
          </cell>
          <cell r="B899" t="str">
            <v>SUMINISTRO E INSTALACION DE CANECA EN MALLA METALICA M-120, INCLUYE ESTRUCTURA DE APOYO Y ANCLAJE</v>
          </cell>
          <cell r="C899" t="str">
            <v>UN</v>
          </cell>
          <cell r="D899">
            <v>0</v>
          </cell>
        </row>
        <row r="900">
          <cell r="A900" t="str">
            <v>1.20.5</v>
          </cell>
          <cell r="B900" t="str">
            <v xml:space="preserve"> BORDE CONTENEDOR DE RAÍCES A-70</v>
          </cell>
          <cell r="C900" t="str">
            <v>ML</v>
          </cell>
          <cell r="D900">
            <v>0</v>
          </cell>
        </row>
        <row r="901">
          <cell r="A901" t="str">
            <v>1.20.6</v>
          </cell>
          <cell r="B901" t="str">
            <v>BORDILLO EN ADOQUIN HILADA PARADA TIPO TOLETE PERFORADO (0-25 CONFINADO) PREFABRICADO, REFORZADO. INCLUYE EXCAVACION, RETIRO DE SOBRANTES, CONCRETO POBRE, RELLENO CON GROUTING Y REFUERZO.</v>
          </cell>
          <cell r="C901" t="str">
            <v>ML</v>
          </cell>
          <cell r="D901">
            <v>0</v>
          </cell>
        </row>
        <row r="902">
          <cell r="A902" t="str">
            <v>1.20.7</v>
          </cell>
          <cell r="B902" t="str">
            <v>CERRAMIENTO EN MALLA ESLABONADA CAL 10 MM (INCLUYE TUBO AGUA NEGRA DE 2"  Y ANGULO 1"X1"X3/16") H=2.1</v>
          </cell>
          <cell r="C902" t="str">
            <v>M2</v>
          </cell>
          <cell r="D902">
            <v>0</v>
          </cell>
        </row>
        <row r="903">
          <cell r="A903" t="str">
            <v>1.20.8</v>
          </cell>
          <cell r="B903" t="str">
            <v>ACABADO MESON PARA BAÑOS Y COCINA EN FIBRA DE VIDRIO 60 CMS</v>
          </cell>
          <cell r="C903" t="str">
            <v>ML</v>
          </cell>
          <cell r="D903">
            <v>0</v>
          </cell>
        </row>
        <row r="904">
          <cell r="A904" t="str">
            <v>1.20.9</v>
          </cell>
          <cell r="B904" t="str">
            <v>SUMINISTRO E INSTALACION TUBO AGUA NEGRA TIPO PESADO D=2"</v>
          </cell>
          <cell r="C904" t="str">
            <v>ML</v>
          </cell>
          <cell r="D904">
            <v>0</v>
          </cell>
        </row>
        <row r="905">
          <cell r="A905" t="str">
            <v>1.20.10</v>
          </cell>
          <cell r="B905" t="str">
            <v xml:space="preserve">  SUMINISTRO E INSTALACION ALAMBRE DE PUAS</v>
          </cell>
          <cell r="C905" t="str">
            <v>ML</v>
          </cell>
          <cell r="D905">
            <v>0</v>
          </cell>
        </row>
        <row r="906">
          <cell r="A906" t="str">
            <v>1.20.11</v>
          </cell>
          <cell r="B906" t="str">
            <v>CERRAMIENTO MALLA ESLABONADA C. 10 INC. ANGULO</v>
          </cell>
          <cell r="C906" t="str">
            <v>M2</v>
          </cell>
          <cell r="D906">
            <v>0</v>
          </cell>
        </row>
        <row r="907">
          <cell r="A907" t="str">
            <v>2.1.1</v>
          </cell>
          <cell r="B907" t="str">
            <v>RELLENO CON MATERIAL SELECCIONADO PROVENIENTE DE EXCAVACION COMPACTADO CON PLANCHA VIBRADORA</v>
          </cell>
          <cell r="C907" t="str">
            <v>M3</v>
          </cell>
          <cell r="D907">
            <v>0</v>
          </cell>
        </row>
        <row r="908">
          <cell r="A908" t="str">
            <v>2.1.2</v>
          </cell>
          <cell r="B908" t="str">
            <v>SUMINISTRO E INSTALACIÓN TUBERÍA  PVC D= 3"  RDE 9 UNIÓN MECÁNICA</v>
          </cell>
          <cell r="C908" t="str">
            <v>ML</v>
          </cell>
          <cell r="D908">
            <v>0</v>
          </cell>
        </row>
        <row r="909">
          <cell r="A909" t="str">
            <v>2.1.3</v>
          </cell>
          <cell r="B909" t="str">
            <v>SUMINISTRO E INSTALACIÓN TUBERÍA  PVC D= 4"  RDE 9 UNIÓN MECÁNICA</v>
          </cell>
          <cell r="C909" t="str">
            <v>ML</v>
          </cell>
          <cell r="D909">
            <v>0</v>
          </cell>
        </row>
        <row r="910">
          <cell r="A910" t="str">
            <v>2.1.4</v>
          </cell>
          <cell r="B910" t="str">
            <v xml:space="preserve"> SUMINISTRO E INSTALACIÓN TUBERÍA  PVC D= 6"  RDE 9 UNIÓN MECÁNICA</v>
          </cell>
          <cell r="C910" t="str">
            <v>ML</v>
          </cell>
          <cell r="D910">
            <v>0</v>
          </cell>
        </row>
        <row r="911">
          <cell r="A911" t="str">
            <v>2.1.5</v>
          </cell>
          <cell r="B911" t="str">
            <v>SUMINISTRO E INSTALACIÓN TUBERÍA  PVC D= 3"  RDE 11 UNIÓN MECÁNICA</v>
          </cell>
          <cell r="C911" t="str">
            <v>ML</v>
          </cell>
          <cell r="D911">
            <v>0</v>
          </cell>
        </row>
        <row r="912">
          <cell r="A912" t="str">
            <v>2.1.6</v>
          </cell>
          <cell r="B912" t="str">
            <v>SUMINISTRO E INSTALACIÓN TUBERÍA  PVC D= 4"  RDE 11 UNIÓN MECÁNICA</v>
          </cell>
          <cell r="C912" t="str">
            <v>ML</v>
          </cell>
          <cell r="D912">
            <v>0</v>
          </cell>
        </row>
        <row r="913">
          <cell r="A913" t="str">
            <v>2.1.7</v>
          </cell>
          <cell r="B913" t="str">
            <v>SUMINISTRO E INSTALACIÓN TUBERÍA  PVC D= 6"  RDE 11 UNIÓN MECÁNICA</v>
          </cell>
          <cell r="C913" t="str">
            <v>ML</v>
          </cell>
          <cell r="D913">
            <v>0</v>
          </cell>
        </row>
        <row r="914">
          <cell r="A914" t="str">
            <v>2.1.8</v>
          </cell>
          <cell r="B914" t="str">
            <v>SUMINISTRO E INSTALACIÓN TUBERÍA  PVC D= 8"  RDE 11 UNIÓN MECÁNICA</v>
          </cell>
          <cell r="C914" t="str">
            <v>ML</v>
          </cell>
          <cell r="D914">
            <v>0</v>
          </cell>
        </row>
        <row r="915">
          <cell r="A915" t="str">
            <v>2.1.9</v>
          </cell>
          <cell r="B915" t="str">
            <v>SUMINISTRO E INSTALACIÓN TUBERÍA  PVC D= 3"  RDE 13.5 UNIÓN MECÁNICA</v>
          </cell>
          <cell r="C915" t="str">
            <v>ML</v>
          </cell>
          <cell r="D915">
            <v>0</v>
          </cell>
        </row>
        <row r="916">
          <cell r="A916" t="str">
            <v>2.1.10</v>
          </cell>
          <cell r="B916" t="str">
            <v>SUMINISTRO E INSTALACIÓN TUBERÍA  PVC D= 4"  RDE 13.5 UNIÓN MECÁNICA</v>
          </cell>
          <cell r="C916" t="str">
            <v>ML</v>
          </cell>
          <cell r="D916">
            <v>0</v>
          </cell>
        </row>
        <row r="917">
          <cell r="A917" t="str">
            <v>2.1.11</v>
          </cell>
          <cell r="B917" t="str">
            <v>SUMINISTRO E INSTALACIÓN TUBERÍA  PVC D= 6"  RDE 13.5 UNIÓN MECÁNICA</v>
          </cell>
          <cell r="C917" t="str">
            <v>ML</v>
          </cell>
          <cell r="D917">
            <v>0</v>
          </cell>
        </row>
        <row r="918">
          <cell r="A918" t="str">
            <v>2.1.12</v>
          </cell>
          <cell r="B918" t="str">
            <v xml:space="preserve"> SUMINISTRO E INSTALACIÓN TUBERÍA  PVC D= 8"  RDE 13.5 UNIÓN MECÁNICA</v>
          </cell>
          <cell r="C918" t="str">
            <v>ML</v>
          </cell>
          <cell r="D918">
            <v>0</v>
          </cell>
        </row>
        <row r="919">
          <cell r="A919" t="str">
            <v>2.1.13</v>
          </cell>
          <cell r="B919" t="str">
            <v xml:space="preserve">  SUMINISTRO E INSTALACIÓN TUBERÍA  PVC D= 2"  RDE 21 UNIÓN MECÁNICA</v>
          </cell>
          <cell r="C919" t="str">
            <v>ML</v>
          </cell>
          <cell r="D919">
            <v>0</v>
          </cell>
        </row>
        <row r="920">
          <cell r="A920" t="str">
            <v>2.1.14</v>
          </cell>
          <cell r="B920" t="str">
            <v>SUMINISTRO E INSTALACIÓN TUBERÍA  PVC D= 12"  RDE 21 UNIÓN MECÁNICA</v>
          </cell>
          <cell r="C920" t="str">
            <v>ML</v>
          </cell>
          <cell r="D920">
            <v>0</v>
          </cell>
        </row>
        <row r="921">
          <cell r="A921" t="str">
            <v>2.1.15</v>
          </cell>
          <cell r="B921" t="str">
            <v>SUMINISTRO E INSTALACIÓN TUBERÍA  PVC D= 16"  RDE 21 UNIÓN MECÁNICA</v>
          </cell>
          <cell r="C921" t="str">
            <v>ML</v>
          </cell>
          <cell r="D921">
            <v>0</v>
          </cell>
        </row>
        <row r="922">
          <cell r="A922" t="str">
            <v>2.1.17</v>
          </cell>
          <cell r="B922" t="str">
            <v xml:space="preserve"> ENTIBADOS EN MADERA TIPO 2 PARA EXCAVACIONES 1 A 7 USOS</v>
          </cell>
          <cell r="C922" t="str">
            <v>M2</v>
          </cell>
          <cell r="D922">
            <v>0</v>
          </cell>
        </row>
        <row r="923">
          <cell r="A923" t="str">
            <v>2.1.20</v>
          </cell>
          <cell r="B923" t="str">
            <v>RELLENO GRAVILLA  COMPACTADO CON PLANCHA VIBRADORA</v>
          </cell>
          <cell r="C923" t="str">
            <v>M3</v>
          </cell>
          <cell r="D923">
            <v>0</v>
          </cell>
        </row>
        <row r="924">
          <cell r="A924" t="str">
            <v>2.1.21</v>
          </cell>
          <cell r="B924" t="str">
            <v>RELLENO ARENA DE PEÑA  COMPACTADO CON PLANCHA VIBRADORA</v>
          </cell>
          <cell r="C924" t="str">
            <v>M3</v>
          </cell>
          <cell r="D924">
            <v>0</v>
          </cell>
        </row>
        <row r="925">
          <cell r="A925" t="str">
            <v>2.1.22</v>
          </cell>
          <cell r="B925" t="str">
            <v>RELLENO ARENA DE RIO  COMPACTADO CON PLANCHA VIBRADORA</v>
          </cell>
          <cell r="C925" t="str">
            <v>M3</v>
          </cell>
          <cell r="D925">
            <v>0</v>
          </cell>
        </row>
        <row r="926">
          <cell r="A926" t="str">
            <v>2.1.23</v>
          </cell>
          <cell r="B926" t="str">
            <v>BOMBEO AGUAS NIVEL FREATICO Y ESCORRENTIA CON MOTOBOMBA D=3"</v>
          </cell>
          <cell r="C926" t="str">
            <v>HR</v>
          </cell>
          <cell r="D926">
            <v>0</v>
          </cell>
        </row>
        <row r="927">
          <cell r="A927" t="str">
            <v>2.1.24</v>
          </cell>
          <cell r="B927" t="str">
            <v>SUMINISTRO E INSTALACIÓN TUBERÍA  PVC BIAXIAL D= 3"  RDE 46 PR 160 PSI</v>
          </cell>
          <cell r="C927" t="str">
            <v>ML</v>
          </cell>
          <cell r="D927">
            <v>0</v>
          </cell>
        </row>
        <row r="928">
          <cell r="A928" t="str">
            <v>2.1.25</v>
          </cell>
          <cell r="B928" t="str">
            <v>SUMINISTRO E INSTALACIÓN TUBERÍA  PVC BIAXIAL D= 4"  RDE 46 PR 160 PSI</v>
          </cell>
          <cell r="C928" t="str">
            <v>ML</v>
          </cell>
          <cell r="D928">
            <v>0</v>
          </cell>
        </row>
        <row r="929">
          <cell r="A929" t="str">
            <v>2.1.26</v>
          </cell>
          <cell r="B929" t="str">
            <v>SUMINISTRO E INSTALACIÓN TUBERÍA  PVC BIAXIAL D= 6"  RDE 46 PR 160 PSI</v>
          </cell>
          <cell r="C929" t="str">
            <v>ML</v>
          </cell>
          <cell r="D929">
            <v>0</v>
          </cell>
        </row>
        <row r="930">
          <cell r="A930" t="str">
            <v>2.1.27</v>
          </cell>
          <cell r="B930" t="str">
            <v>SUMINISTRO E INSTALACIÓN TUBERÍA  PVC PRESIÓN D = ½"  RDE 9</v>
          </cell>
          <cell r="C930" t="str">
            <v>ML</v>
          </cell>
          <cell r="D930">
            <v>0</v>
          </cell>
        </row>
        <row r="931">
          <cell r="A931" t="str">
            <v>2.1.28</v>
          </cell>
          <cell r="B931" t="str">
            <v>SUMINISTRO E INSTALACIÓN TUBERÍA  PVC PRESIÓN  D = 3/4"  RDE 11 E.L.</v>
          </cell>
          <cell r="C931" t="str">
            <v>ML</v>
          </cell>
          <cell r="D931">
            <v>0</v>
          </cell>
        </row>
        <row r="932">
          <cell r="A932" t="str">
            <v>2.1.29</v>
          </cell>
          <cell r="B932" t="str">
            <v>SUMINISTRO E INSTALACIÓN TUBERÍA  PVC PRESIÓN  D = ½"  RDE 13.5  E.L.</v>
          </cell>
          <cell r="C932" t="str">
            <v>ML</v>
          </cell>
          <cell r="D932">
            <v>0</v>
          </cell>
        </row>
        <row r="933">
          <cell r="A933" t="str">
            <v>2.1.30</v>
          </cell>
          <cell r="B933" t="str">
            <v>SUMINISTRO E INSTALACIÓN TUBERÍA  PVC PRESIÓN D = 1"  RDE 13.5 E.L.</v>
          </cell>
          <cell r="C933" t="str">
            <v>ML</v>
          </cell>
          <cell r="D933">
            <v>0</v>
          </cell>
        </row>
        <row r="934">
          <cell r="A934" t="str">
            <v>2.1.31</v>
          </cell>
          <cell r="B934" t="str">
            <v>SUMINISTRO E INSTALACIÓN TUBERÍA  PVC. D = 3/4"  RDE 21  E.L</v>
          </cell>
          <cell r="C934" t="str">
            <v>ML</v>
          </cell>
          <cell r="D934">
            <v>0</v>
          </cell>
        </row>
        <row r="935">
          <cell r="A935" t="str">
            <v>2.1.32</v>
          </cell>
          <cell r="B935" t="str">
            <v>SUMINISTRO E INSTALACIÓN TUBERÍA  PVC. D =  1"  RDE 21  E.L.</v>
          </cell>
          <cell r="C935" t="str">
            <v>ML</v>
          </cell>
          <cell r="D935">
            <v>0</v>
          </cell>
        </row>
        <row r="936">
          <cell r="A936" t="str">
            <v>2.1.32B</v>
          </cell>
          <cell r="B936" t="str">
            <v>INSTALACION TUBERÍA  PVC. D = 1"  RDE 21  E.L.</v>
          </cell>
          <cell r="C936" t="str">
            <v>ML</v>
          </cell>
          <cell r="D936">
            <v>0</v>
          </cell>
        </row>
        <row r="937">
          <cell r="A937" t="str">
            <v>2.1.36</v>
          </cell>
          <cell r="B937" t="str">
            <v>SUMINISTRO E INSTALACIÓN TUBERÍA  PVC.  D = 2½"  RDE 21 UNIÓN MECANICA</v>
          </cell>
          <cell r="C937" t="str">
            <v>ML</v>
          </cell>
          <cell r="D937">
            <v>0</v>
          </cell>
        </row>
        <row r="938">
          <cell r="A938" t="str">
            <v>2.1.34</v>
          </cell>
          <cell r="B938" t="str">
            <v>SUMINISTRO E INSTALACIÓN TUBERÍA  PVC. D = 1 1/4"  RDE 21  E</v>
          </cell>
          <cell r="C938" t="str">
            <v>ML</v>
          </cell>
          <cell r="D938">
            <v>0</v>
          </cell>
        </row>
        <row r="939">
          <cell r="A939" t="str">
            <v>2.1.37</v>
          </cell>
          <cell r="B939" t="str">
            <v>SUMINISTRO E INSTALACIÓN TUBERÍA  PVC. D =  3"  RDE 21 UNIÓN MECANICA</v>
          </cell>
          <cell r="C939" t="str">
            <v>ML</v>
          </cell>
          <cell r="D939">
            <v>0</v>
          </cell>
        </row>
        <row r="940">
          <cell r="A940" t="str">
            <v>2.1.39</v>
          </cell>
          <cell r="B940" t="str">
            <v>SUMINISTRO E INSTALACIÓN TUBERÍA  PVC. D = 6"  RDE 21 UNIÓN MECANICA</v>
          </cell>
          <cell r="C940" t="str">
            <v>ML</v>
          </cell>
          <cell r="D940">
            <v>0</v>
          </cell>
        </row>
        <row r="941">
          <cell r="A941" t="str">
            <v>2.1.40</v>
          </cell>
          <cell r="B941" t="str">
            <v>SUMINISTRO E INSTALACIÓN TUBERÍA  PVC. D = 8"  RDE 21 UNIÓN MECANICA</v>
          </cell>
          <cell r="C941" t="str">
            <v>ML</v>
          </cell>
          <cell r="D941">
            <v>0</v>
          </cell>
        </row>
        <row r="942">
          <cell r="A942" t="str">
            <v>2.1.41</v>
          </cell>
          <cell r="B942" t="str">
            <v>SUMINISTRO E INSTALACIÓN TUBERÍA  PVC. D = 10"  RDE 21 UNIÓN MECANICA</v>
          </cell>
          <cell r="C942" t="str">
            <v>ML</v>
          </cell>
          <cell r="D942">
            <v>0</v>
          </cell>
        </row>
        <row r="943">
          <cell r="A943" t="str">
            <v>2.1.42</v>
          </cell>
          <cell r="B943" t="str">
            <v>SUMINISTRO E INSTALACIÓN TUBERÍA  PVC. D = 2"  RDE 26 UNIÓN MECANICA</v>
          </cell>
          <cell r="C943" t="str">
            <v>ML</v>
          </cell>
          <cell r="D943">
            <v>0</v>
          </cell>
        </row>
        <row r="944">
          <cell r="A944" t="str">
            <v>2.1.43</v>
          </cell>
          <cell r="B944" t="str">
            <v>SUMINISTRO E INSTALACIÓN TUBERÍA  PVC. D = 2½"  RDE 26 UNIÓN MECANICA</v>
          </cell>
          <cell r="C944" t="str">
            <v>ML</v>
          </cell>
          <cell r="D944">
            <v>0</v>
          </cell>
        </row>
        <row r="945">
          <cell r="A945" t="str">
            <v>2.1.44</v>
          </cell>
          <cell r="B945" t="str">
            <v>SUMINISTRO E INSTALACIÓN TUBERÍA  PVC.  D = 3"  RDE 26 UNIÓN MECANICA</v>
          </cell>
          <cell r="C945" t="str">
            <v>ML</v>
          </cell>
          <cell r="D945">
            <v>0</v>
          </cell>
        </row>
        <row r="946">
          <cell r="A946" t="str">
            <v>2.1.45</v>
          </cell>
          <cell r="B946" t="str">
            <v>SUMINISTRO E INSTALACIÓN TUBERÍA  PVC. D = 4"  RDE 26 UNIÓN MECANICA</v>
          </cell>
          <cell r="C946" t="str">
            <v>ML</v>
          </cell>
          <cell r="D946">
            <v>0</v>
          </cell>
        </row>
        <row r="947">
          <cell r="A947" t="str">
            <v>2.1.46</v>
          </cell>
          <cell r="B947" t="str">
            <v>SUMINISTRO E INSTALACIÓN TUBERÍA  PVC. D = 6"  RDE 26 UNIÓN MECANICA</v>
          </cell>
          <cell r="C947" t="str">
            <v>ML</v>
          </cell>
          <cell r="D947">
            <v>0</v>
          </cell>
        </row>
        <row r="948">
          <cell r="A948" t="str">
            <v>2.1.47</v>
          </cell>
          <cell r="B948" t="str">
            <v>SUMINISTRO E INSTALACIÓN TUBERÍA  PVC. D = 8"  RDE 26 UNIÓN MECANICA</v>
          </cell>
          <cell r="C948" t="str">
            <v>ML</v>
          </cell>
          <cell r="D948">
            <v>0</v>
          </cell>
        </row>
        <row r="949">
          <cell r="A949" t="str">
            <v>2.1.48</v>
          </cell>
          <cell r="B949" t="str">
            <v>SUMINISTRO E INSTALACIÓN TUBERÍA  PVC. D = 10"  RDE 26 UNIÓN MECANICA</v>
          </cell>
          <cell r="C949" t="str">
            <v>ML</v>
          </cell>
          <cell r="D949">
            <v>0</v>
          </cell>
        </row>
        <row r="950">
          <cell r="A950" t="str">
            <v>2.1.49</v>
          </cell>
          <cell r="B950" t="str">
            <v>SUMINISTRO E INSTALACIÓN TUBERÍA  PVC. D = 3"  RDE 32.5 UNIÓN MECANICA</v>
          </cell>
          <cell r="C950" t="str">
            <v>ML</v>
          </cell>
          <cell r="D950">
            <v>0</v>
          </cell>
        </row>
        <row r="951">
          <cell r="A951" t="str">
            <v>2.1.50</v>
          </cell>
          <cell r="B951" t="str">
            <v>SUMINISTRO E INSTALACIÓN TUBERÍA  PVC. D = 4"  RDE 32.5 UNIÓN MECANICA</v>
          </cell>
          <cell r="C951" t="str">
            <v>ML</v>
          </cell>
          <cell r="D951">
            <v>0</v>
          </cell>
        </row>
        <row r="952">
          <cell r="A952" t="str">
            <v>2.1.52</v>
          </cell>
          <cell r="B952" t="str">
            <v>SUMINISTRO E INSTALACIÓN TUBERÍA  PVC. D = 8"  RDE 32.5 UNIÓN MECANICA</v>
          </cell>
          <cell r="C952" t="str">
            <v>ML</v>
          </cell>
          <cell r="D952">
            <v>0</v>
          </cell>
        </row>
        <row r="953">
          <cell r="A953" t="str">
            <v>2.2.1</v>
          </cell>
          <cell r="B953" t="str">
            <v>SUMINISTRO E INSTALACIÓN TUBERÍA PN 10 DIAMETRO 63 mm</v>
          </cell>
          <cell r="C953" t="str">
            <v>ML</v>
          </cell>
          <cell r="D953">
            <v>0</v>
          </cell>
        </row>
        <row r="954">
          <cell r="A954" t="str">
            <v>2.2.2</v>
          </cell>
          <cell r="B954" t="str">
            <v>SUMINISTRO E INSTALACIÓN TUBERÍA PN 10 DIAMETRO 90 mm</v>
          </cell>
          <cell r="C954" t="str">
            <v>ML</v>
          </cell>
          <cell r="D954">
            <v>0</v>
          </cell>
        </row>
        <row r="955">
          <cell r="A955" t="str">
            <v>2.2.3</v>
          </cell>
          <cell r="B955" t="str">
            <v>SUMINISTRO E INSTALACIÓN TUBERÍA PN 10 DIAMETRO 110 mm</v>
          </cell>
          <cell r="C955" t="str">
            <v>ML</v>
          </cell>
          <cell r="D955">
            <v>0</v>
          </cell>
        </row>
        <row r="956">
          <cell r="A956" t="str">
            <v>2.2.4</v>
          </cell>
          <cell r="B956" t="str">
            <v>SUMINISTRO E INSTALACIÓN TUBERÍA PN 10 DIAMETRO 160 mm</v>
          </cell>
          <cell r="C956" t="str">
            <v>ML</v>
          </cell>
          <cell r="D956">
            <v>0</v>
          </cell>
        </row>
        <row r="957">
          <cell r="A957" t="str">
            <v>2.2.5</v>
          </cell>
          <cell r="B957" t="str">
            <v>SUMINISTRO E INSTALACIÓN TUBERÍA PN 10 DIAMETRO 200 mm</v>
          </cell>
          <cell r="C957" t="str">
            <v>ML</v>
          </cell>
          <cell r="D957">
            <v>0</v>
          </cell>
        </row>
        <row r="958">
          <cell r="A958" t="str">
            <v>2.2.6</v>
          </cell>
          <cell r="B958" t="str">
            <v>SUMINISTRO E INSTALACIÓN TUBERÍA PN 16 DIAMETRO 63 mm</v>
          </cell>
          <cell r="C958" t="str">
            <v>ML</v>
          </cell>
          <cell r="D958">
            <v>0</v>
          </cell>
        </row>
        <row r="959">
          <cell r="A959" t="str">
            <v>2.2.7</v>
          </cell>
          <cell r="B959" t="str">
            <v>SUMINISTRO E INSTALACIÓN TUBERÍA PN 16 DIAMETRO 90 mm</v>
          </cell>
          <cell r="C959" t="str">
            <v>ML</v>
          </cell>
          <cell r="D959">
            <v>0</v>
          </cell>
        </row>
        <row r="960">
          <cell r="A960" t="str">
            <v>2.2.8</v>
          </cell>
          <cell r="B960" t="str">
            <v>SUMINISTRO E INSTALACIÓN TUBERÍA PN 16 DIAMETRO 110 mm</v>
          </cell>
          <cell r="C960" t="str">
            <v>ML</v>
          </cell>
          <cell r="D960">
            <v>0</v>
          </cell>
        </row>
        <row r="961">
          <cell r="A961" t="str">
            <v>2.2.9</v>
          </cell>
          <cell r="B961" t="str">
            <v>SUMINISTRO E INSTALACIÓN TUBERÍA PN 16 DIAMETRO 160 mm</v>
          </cell>
          <cell r="C961" t="str">
            <v>ML</v>
          </cell>
          <cell r="D961">
            <v>0</v>
          </cell>
        </row>
        <row r="962">
          <cell r="A962" t="str">
            <v>2.2.10</v>
          </cell>
          <cell r="B962" t="str">
            <v>SUMINISTRO E INSTALACIÓN TUBERÍA PN 16 DIAMETRO 200 mm</v>
          </cell>
          <cell r="C962" t="str">
            <v>ML</v>
          </cell>
          <cell r="D962">
            <v>0</v>
          </cell>
        </row>
        <row r="963">
          <cell r="A963" t="str">
            <v>2.3.1</v>
          </cell>
          <cell r="B963" t="str">
            <v>SUMINISTRO E INSTALACIÓN TUBERÍA  H.G.  D = 6"</v>
          </cell>
          <cell r="C963" t="str">
            <v>ML</v>
          </cell>
          <cell r="D963">
            <v>0</v>
          </cell>
        </row>
        <row r="964">
          <cell r="A964" t="str">
            <v>2.3.2</v>
          </cell>
          <cell r="B964" t="str">
            <v>SUMINISTRO E INSTALACIÓN TUBERÍA  H.G.  D = 1½"</v>
          </cell>
          <cell r="C964" t="str">
            <v>ML</v>
          </cell>
          <cell r="D964">
            <v>0</v>
          </cell>
        </row>
        <row r="965">
          <cell r="A965" t="str">
            <v>2.3.3</v>
          </cell>
          <cell r="B965" t="str">
            <v>SUMINISTRO E INSTALACIÓN TUBERÍA  H.G.  D = 2"</v>
          </cell>
          <cell r="C965" t="str">
            <v>ML</v>
          </cell>
          <cell r="D965">
            <v>0</v>
          </cell>
        </row>
        <row r="966">
          <cell r="A966" t="str">
            <v>2.3.4</v>
          </cell>
          <cell r="B966" t="str">
            <v>SUMINISTRO E INSTALACIÓN TUBERÍA  H.G.  D = 2½"</v>
          </cell>
          <cell r="C966" t="str">
            <v>ML</v>
          </cell>
          <cell r="D966">
            <v>0</v>
          </cell>
        </row>
        <row r="967">
          <cell r="A967" t="str">
            <v>2.3.5</v>
          </cell>
          <cell r="B967" t="str">
            <v>SUMINISTRO E INSTALACIÓN TUBERÍA  H.G.  D = 3"</v>
          </cell>
          <cell r="C967" t="str">
            <v>ML</v>
          </cell>
          <cell r="D967">
            <v>0</v>
          </cell>
        </row>
        <row r="968">
          <cell r="A968" t="str">
            <v>2.3.6</v>
          </cell>
          <cell r="B968" t="str">
            <v>SUMINISTRO E INSTALACIÓN TUBERÍA  H.G.  D = 4"</v>
          </cell>
          <cell r="C968" t="str">
            <v>ML</v>
          </cell>
          <cell r="D968">
            <v>0</v>
          </cell>
        </row>
        <row r="969">
          <cell r="A969" t="str">
            <v>2.4.1</v>
          </cell>
          <cell r="B969" t="str">
            <v>CODO PVC DE 90° PRESIÓN SOLDAR DIÁMETRO 1/2"</v>
          </cell>
          <cell r="C969" t="str">
            <v>UN</v>
          </cell>
          <cell r="D969">
            <v>0</v>
          </cell>
        </row>
        <row r="970">
          <cell r="A970" t="str">
            <v>2.4.2</v>
          </cell>
          <cell r="B970" t="str">
            <v>CODO PVC DE 90° PRESIÓN SOLDAR DIÁMETRO 3/4"</v>
          </cell>
          <cell r="C970" t="str">
            <v>UN</v>
          </cell>
          <cell r="D970">
            <v>0</v>
          </cell>
        </row>
        <row r="971">
          <cell r="A971" t="str">
            <v>2.4.3</v>
          </cell>
          <cell r="B971" t="str">
            <v>CODO PVC DE 90° PRESIÓN SOLDAR DIÁMETRO 1"</v>
          </cell>
          <cell r="C971" t="str">
            <v>UN</v>
          </cell>
          <cell r="D971">
            <v>0</v>
          </cell>
        </row>
        <row r="972">
          <cell r="A972" t="str">
            <v>2.4.4</v>
          </cell>
          <cell r="B972" t="str">
            <v>CODO PVC DE 90° PRESIÓN SOLDAR DIÁMETRO 1 1/4"</v>
          </cell>
          <cell r="C972" t="str">
            <v>UN</v>
          </cell>
          <cell r="D972">
            <v>0</v>
          </cell>
        </row>
        <row r="973">
          <cell r="A973" t="str">
            <v>2.4.5</v>
          </cell>
          <cell r="B973" t="str">
            <v>CODO PVC DE 90° PRESIÓN SOLDAR DIÁMETRO 1 1/2"</v>
          </cell>
          <cell r="C973" t="str">
            <v>UN</v>
          </cell>
          <cell r="D973">
            <v>0</v>
          </cell>
        </row>
        <row r="974">
          <cell r="A974" t="str">
            <v>2.4.6</v>
          </cell>
          <cell r="B974" t="str">
            <v>CODO PVC DE 45° PRESIÓN SOLDAR DIÁMETRO 1/2"</v>
          </cell>
          <cell r="C974" t="str">
            <v>UN</v>
          </cell>
          <cell r="D974">
            <v>0</v>
          </cell>
        </row>
        <row r="975">
          <cell r="A975" t="str">
            <v>2.4.7</v>
          </cell>
          <cell r="B975" t="str">
            <v>CODO PVC DE 45° PRESIÓN SOLDAR DIÁMETRO 3/4"</v>
          </cell>
          <cell r="C975" t="str">
            <v>UN</v>
          </cell>
          <cell r="D975">
            <v>0</v>
          </cell>
        </row>
        <row r="976">
          <cell r="A976" t="str">
            <v>2.4.8</v>
          </cell>
          <cell r="B976" t="str">
            <v>CODO PVC DE 45° PRESIÓN SOLDAR DIÁMETRO 1"</v>
          </cell>
          <cell r="C976" t="str">
            <v>UN</v>
          </cell>
          <cell r="D976">
            <v>0</v>
          </cell>
        </row>
        <row r="977">
          <cell r="A977" t="str">
            <v>2.4.9</v>
          </cell>
          <cell r="B977" t="str">
            <v>CODO PVC DE 45° PRESIÓN SOLDAR DIÁMETRO 1 1/4"</v>
          </cell>
          <cell r="C977" t="str">
            <v>UN</v>
          </cell>
          <cell r="D977">
            <v>0</v>
          </cell>
        </row>
        <row r="978">
          <cell r="A978" t="str">
            <v>2.4.10</v>
          </cell>
          <cell r="B978" t="str">
            <v>CODO PVC DE 45° PRESIÓN SOLDAR DIÁMETRO 1 1/2"</v>
          </cell>
          <cell r="C978" t="str">
            <v>UN</v>
          </cell>
          <cell r="D978">
            <v>0</v>
          </cell>
        </row>
        <row r="979">
          <cell r="A979" t="str">
            <v>2.4.11</v>
          </cell>
          <cell r="B979" t="str">
            <v>CODO PVC GRAN RADIO 90° RDE 21   D =   2"</v>
          </cell>
          <cell r="C979" t="str">
            <v>UN</v>
          </cell>
          <cell r="D979">
            <v>0</v>
          </cell>
        </row>
        <row r="980">
          <cell r="A980" t="str">
            <v>2.4.12</v>
          </cell>
          <cell r="B980" t="str">
            <v>CODO PVC GRAN RADIO 90° RDE 21   D =   2 1/2"</v>
          </cell>
          <cell r="C980" t="str">
            <v>UN</v>
          </cell>
          <cell r="D980">
            <v>0</v>
          </cell>
        </row>
        <row r="981">
          <cell r="A981" t="str">
            <v>2.4.13</v>
          </cell>
          <cell r="B981" t="str">
            <v>CODO PVC GRAN RADIO 90° RDE 21   D =   3"</v>
          </cell>
          <cell r="C981" t="str">
            <v>UN</v>
          </cell>
          <cell r="D981">
            <v>0</v>
          </cell>
        </row>
        <row r="982">
          <cell r="A982" t="str">
            <v>2.4.16</v>
          </cell>
          <cell r="B982" t="str">
            <v>CODO PVC GRAN RADIO 90° RDE 21   D =   8"</v>
          </cell>
          <cell r="C982" t="str">
            <v>UN</v>
          </cell>
          <cell r="D982">
            <v>0</v>
          </cell>
        </row>
        <row r="983">
          <cell r="A983" t="str">
            <v>2.4.17</v>
          </cell>
          <cell r="B983" t="str">
            <v>CODO PVC GRAN RADIO 90° RDE 21   D =   10"</v>
          </cell>
          <cell r="C983" t="str">
            <v>UN</v>
          </cell>
          <cell r="D983">
            <v>0</v>
          </cell>
        </row>
        <row r="984">
          <cell r="A984" t="str">
            <v>2.4.18</v>
          </cell>
          <cell r="B984" t="str">
            <v>CODO PVC GRAN RADIO 90° RDE 21   D =   12"</v>
          </cell>
          <cell r="C984" t="str">
            <v>UN</v>
          </cell>
          <cell r="D984">
            <v>0</v>
          </cell>
        </row>
        <row r="985">
          <cell r="A985" t="str">
            <v>2.4.19</v>
          </cell>
          <cell r="B985" t="str">
            <v>CODO PVC GRAN RADIO 45° RDE 21   D =   2"</v>
          </cell>
          <cell r="C985" t="str">
            <v>UN</v>
          </cell>
          <cell r="D985">
            <v>0</v>
          </cell>
        </row>
        <row r="986">
          <cell r="A986" t="str">
            <v>2.4.20</v>
          </cell>
          <cell r="B986" t="str">
            <v>CODO PVC GRAN RADIO 45° RDE 21   D =   2 1/2"</v>
          </cell>
          <cell r="C986" t="str">
            <v>UN</v>
          </cell>
          <cell r="D986">
            <v>0</v>
          </cell>
        </row>
        <row r="987">
          <cell r="A987" t="str">
            <v>2.4.21</v>
          </cell>
          <cell r="B987" t="str">
            <v>CODO PVC GRAN RADIO 45° RDE 21   D =   3"</v>
          </cell>
          <cell r="C987" t="str">
            <v>UN</v>
          </cell>
          <cell r="D987">
            <v>0</v>
          </cell>
        </row>
        <row r="988">
          <cell r="A988" t="str">
            <v>2.4.22</v>
          </cell>
          <cell r="B988" t="str">
            <v>CODO PVC GRAN RADIO 45° RDE 21   D =   4"</v>
          </cell>
          <cell r="C988" t="str">
            <v>UN</v>
          </cell>
          <cell r="D988">
            <v>0</v>
          </cell>
        </row>
        <row r="989">
          <cell r="A989" t="str">
            <v>2.4.23</v>
          </cell>
          <cell r="B989" t="str">
            <v>CODO PVC GRAN RADIO 45° RDE 21   D =   6"</v>
          </cell>
          <cell r="C989" t="str">
            <v>UN</v>
          </cell>
          <cell r="D989">
            <v>0</v>
          </cell>
        </row>
        <row r="990">
          <cell r="A990" t="str">
            <v>2.4.24</v>
          </cell>
          <cell r="B990" t="str">
            <v>CODO PVC GRAN RADIO 45° RDE 21   D =   8"</v>
          </cell>
          <cell r="C990" t="str">
            <v>UN</v>
          </cell>
          <cell r="D990">
            <v>0</v>
          </cell>
        </row>
        <row r="991">
          <cell r="A991" t="str">
            <v>2.4.25</v>
          </cell>
          <cell r="B991" t="str">
            <v>CODO PVC GRAN RADIO 45° RDE 21   D =   10"</v>
          </cell>
          <cell r="C991" t="str">
            <v>UN</v>
          </cell>
          <cell r="D991">
            <v>0</v>
          </cell>
        </row>
        <row r="992">
          <cell r="A992" t="str">
            <v>2.4.26</v>
          </cell>
          <cell r="B992" t="str">
            <v>CODO PVC GRAN RADIO 45° RDE 21   D =   12"</v>
          </cell>
          <cell r="C992" t="str">
            <v>UN</v>
          </cell>
          <cell r="D992">
            <v>0</v>
          </cell>
        </row>
        <row r="993">
          <cell r="A993" t="str">
            <v>2.4.27</v>
          </cell>
          <cell r="B993" t="str">
            <v>CODO PVC GRAN RADIO 22 1/2° RDE 21   D =   2"</v>
          </cell>
          <cell r="C993" t="str">
            <v>UN</v>
          </cell>
          <cell r="D993">
            <v>0</v>
          </cell>
        </row>
        <row r="994">
          <cell r="A994" t="str">
            <v>2.4.28</v>
          </cell>
          <cell r="B994" t="str">
            <v>CODO PVC GRAN RADIO 22 1/2° RDE 21   D =   3"</v>
          </cell>
          <cell r="C994" t="str">
            <v>UN</v>
          </cell>
          <cell r="D994">
            <v>0</v>
          </cell>
        </row>
        <row r="995">
          <cell r="A995" t="str">
            <v>2.4.29</v>
          </cell>
          <cell r="B995" t="str">
            <v>CODO PVC GRAN RADIO 22 1/2° RDE 21   D =   4"</v>
          </cell>
          <cell r="C995" t="str">
            <v>UN</v>
          </cell>
          <cell r="D995">
            <v>0</v>
          </cell>
        </row>
        <row r="996">
          <cell r="A996" t="str">
            <v>2.4.30</v>
          </cell>
          <cell r="B996" t="str">
            <v>CODO PVC GRAN RADIO 22 1/2° RDE 21   D =   6"</v>
          </cell>
          <cell r="C996" t="str">
            <v>UN</v>
          </cell>
          <cell r="D996">
            <v>0</v>
          </cell>
        </row>
        <row r="997">
          <cell r="A997" t="str">
            <v>2.4.31</v>
          </cell>
          <cell r="B997" t="str">
            <v>CODO PVC GRAN RADIO 22 1/2° RDE 21   D =   8"</v>
          </cell>
          <cell r="C997" t="str">
            <v>UN</v>
          </cell>
          <cell r="D997">
            <v>0</v>
          </cell>
        </row>
        <row r="998">
          <cell r="A998" t="str">
            <v>2.4.32</v>
          </cell>
          <cell r="B998" t="str">
            <v>CODO PVC GRAN RADIO 22 1/2° RDE 21   D =   10"</v>
          </cell>
          <cell r="C998" t="str">
            <v>UN</v>
          </cell>
          <cell r="D998">
            <v>0</v>
          </cell>
        </row>
        <row r="999">
          <cell r="A999" t="str">
            <v>2.4.33</v>
          </cell>
          <cell r="B999" t="str">
            <v>CODO PVC GRAN RADIO 22 1/2° RDE 21   D =   12"</v>
          </cell>
          <cell r="C999" t="str">
            <v>UN</v>
          </cell>
          <cell r="D999">
            <v>0</v>
          </cell>
        </row>
        <row r="1000">
          <cell r="A1000" t="str">
            <v>2.4.34</v>
          </cell>
          <cell r="B1000" t="str">
            <v>CODO PVC GRAN RADIO 22 1/2° RDE 21   D =   2 1/2"</v>
          </cell>
          <cell r="C1000" t="str">
            <v>UN</v>
          </cell>
          <cell r="D1000">
            <v>0</v>
          </cell>
        </row>
        <row r="1001">
          <cell r="A1001" t="str">
            <v>2.4.35</v>
          </cell>
          <cell r="B1001" t="str">
            <v>CODO PVC GRAN RADIO 11 1/4° RDE 21   D =   2"</v>
          </cell>
          <cell r="C1001" t="str">
            <v>UN</v>
          </cell>
          <cell r="D1001">
            <v>0</v>
          </cell>
        </row>
        <row r="1002">
          <cell r="A1002" t="str">
            <v>2.4.36</v>
          </cell>
          <cell r="B1002" t="str">
            <v>CODO PVC GRAN RADIO 11 1/4° RDE 21   D =   2  1/2"</v>
          </cell>
          <cell r="C1002" t="str">
            <v>UN</v>
          </cell>
          <cell r="D1002">
            <v>0</v>
          </cell>
        </row>
        <row r="1003">
          <cell r="A1003" t="str">
            <v>2.4.37</v>
          </cell>
          <cell r="B1003" t="str">
            <v>CODO PVC GRAN RADIO 11 1/4° RDE 21   D =   3"</v>
          </cell>
          <cell r="C1003" t="str">
            <v>UN</v>
          </cell>
          <cell r="D1003">
            <v>0</v>
          </cell>
        </row>
        <row r="1004">
          <cell r="A1004" t="str">
            <v>2.4.38</v>
          </cell>
          <cell r="B1004" t="str">
            <v>CODO PVC GRAN RADIO 11 1/4° RDE 21   D =   4"</v>
          </cell>
          <cell r="C1004" t="str">
            <v>UN</v>
          </cell>
          <cell r="D1004">
            <v>0</v>
          </cell>
        </row>
        <row r="1005">
          <cell r="A1005" t="str">
            <v>2.4.39</v>
          </cell>
          <cell r="B1005" t="str">
            <v>CODO PVC GRAN RADIO 11 1/4° RDE 21   D =   6"</v>
          </cell>
          <cell r="C1005" t="str">
            <v>UN</v>
          </cell>
          <cell r="D1005">
            <v>0</v>
          </cell>
        </row>
        <row r="1006">
          <cell r="A1006" t="str">
            <v>2.4.40</v>
          </cell>
          <cell r="B1006" t="str">
            <v>CODO PVC GRAN RADIO 11 1/4° RDE 21   D =   8"</v>
          </cell>
          <cell r="C1006" t="str">
            <v>UN</v>
          </cell>
          <cell r="D1006">
            <v>0</v>
          </cell>
        </row>
        <row r="1007">
          <cell r="A1007" t="str">
            <v>2.4.41</v>
          </cell>
          <cell r="B1007" t="str">
            <v>CODO PVC GRAN RADIO 11 1/4° RDE 21   D =   10"</v>
          </cell>
          <cell r="C1007" t="str">
            <v>UN</v>
          </cell>
          <cell r="D1007">
            <v>0</v>
          </cell>
        </row>
        <row r="1008">
          <cell r="A1008" t="str">
            <v>2.4.42</v>
          </cell>
          <cell r="B1008" t="str">
            <v>CODO PVC GRAN RADIO 11 1/4° RDE 21   D =   12"</v>
          </cell>
          <cell r="C1008" t="str">
            <v>UN</v>
          </cell>
          <cell r="D1008">
            <v>0</v>
          </cell>
        </row>
        <row r="1009">
          <cell r="A1009" t="str">
            <v>2.4.43</v>
          </cell>
          <cell r="B1009" t="str">
            <v>CODO PVC GRAN RADIO 6°   D =   8"</v>
          </cell>
          <cell r="C1009" t="str">
            <v>UN</v>
          </cell>
          <cell r="D1009">
            <v>0</v>
          </cell>
        </row>
        <row r="1010">
          <cell r="A1010" t="str">
            <v>2.4.44</v>
          </cell>
          <cell r="B1010" t="str">
            <v>CODO PVC GRAN RADIO 6°   D =   10"</v>
          </cell>
          <cell r="C1010" t="str">
            <v>UN</v>
          </cell>
          <cell r="D1010">
            <v>0</v>
          </cell>
        </row>
        <row r="1011">
          <cell r="A1011" t="str">
            <v>2.4.45</v>
          </cell>
          <cell r="B1011" t="str">
            <v>CODO PVC GRAN RADIO 6°   D =   12"</v>
          </cell>
          <cell r="C1011" t="str">
            <v>UN</v>
          </cell>
          <cell r="D1011">
            <v>0</v>
          </cell>
        </row>
        <row r="1012">
          <cell r="A1012" t="str">
            <v>2.4.46</v>
          </cell>
          <cell r="B1012" t="str">
            <v>CODO PVC RADIO CORTO 90°   D =   1 1/2"</v>
          </cell>
          <cell r="C1012" t="str">
            <v>UN</v>
          </cell>
          <cell r="D1012">
            <v>0</v>
          </cell>
        </row>
        <row r="1013">
          <cell r="A1013" t="str">
            <v>2.4.47</v>
          </cell>
          <cell r="B1013" t="str">
            <v>CODO PVC RADIO CORTO 90°   D =   2"</v>
          </cell>
          <cell r="C1013" t="str">
            <v>UN</v>
          </cell>
          <cell r="D1013">
            <v>0</v>
          </cell>
        </row>
        <row r="1014">
          <cell r="A1014" t="str">
            <v>2.4.48</v>
          </cell>
          <cell r="B1014" t="str">
            <v>CODO PVC RADIO CORTO 90°   D =   2  1/2"</v>
          </cell>
          <cell r="C1014" t="str">
            <v>UN</v>
          </cell>
          <cell r="D1014">
            <v>0</v>
          </cell>
        </row>
        <row r="1015">
          <cell r="A1015" t="str">
            <v>2.4.49</v>
          </cell>
          <cell r="B1015" t="str">
            <v>CODO PVC RADIO CORTO 90°   D =   4"</v>
          </cell>
          <cell r="C1015" t="str">
            <v>UN</v>
          </cell>
          <cell r="D1015">
            <v>0</v>
          </cell>
        </row>
        <row r="1016">
          <cell r="A1016" t="str">
            <v>2.4.50</v>
          </cell>
          <cell r="B1016" t="str">
            <v>CODO PVC RADIO CORTO 90°   D =   6"</v>
          </cell>
          <cell r="C1016" t="str">
            <v>UN</v>
          </cell>
          <cell r="D1016">
            <v>0</v>
          </cell>
        </row>
        <row r="1017">
          <cell r="A1017" t="str">
            <v>2.4.51</v>
          </cell>
          <cell r="B1017" t="str">
            <v xml:space="preserve"> CODO PVC RADIO CORTO 90°   D =   8"</v>
          </cell>
          <cell r="C1017" t="str">
            <v>UN</v>
          </cell>
          <cell r="D1017">
            <v>0</v>
          </cell>
        </row>
        <row r="1018">
          <cell r="A1018" t="str">
            <v>2.4.52</v>
          </cell>
          <cell r="B1018" t="str">
            <v>CODO PVC RADIO CORTO 45°   D =   2"</v>
          </cell>
          <cell r="C1018" t="str">
            <v>UN</v>
          </cell>
          <cell r="D1018">
            <v>0</v>
          </cell>
        </row>
        <row r="1019">
          <cell r="A1019" t="str">
            <v>2.4.53</v>
          </cell>
          <cell r="B1019" t="str">
            <v>CODO PVC RADIO CORTO 45°   D =   2 1/2"</v>
          </cell>
          <cell r="C1019" t="str">
            <v>UN</v>
          </cell>
          <cell r="D1019">
            <v>0</v>
          </cell>
        </row>
        <row r="1020">
          <cell r="A1020" t="str">
            <v>2.4.54</v>
          </cell>
          <cell r="B1020" t="str">
            <v>CODO PVC RADIO CORTO 45°   D =   3"</v>
          </cell>
          <cell r="C1020" t="str">
            <v>UN</v>
          </cell>
          <cell r="D1020">
            <v>0</v>
          </cell>
        </row>
        <row r="1021">
          <cell r="A1021" t="str">
            <v>2.4.55</v>
          </cell>
          <cell r="B1021" t="str">
            <v>CODO PVC RADIO CORTO 45°   D =   4"</v>
          </cell>
          <cell r="C1021" t="str">
            <v>UN</v>
          </cell>
          <cell r="D1021">
            <v>0</v>
          </cell>
        </row>
        <row r="1022">
          <cell r="A1022" t="str">
            <v>2.4.56</v>
          </cell>
          <cell r="B1022" t="str">
            <v>CODO PVC RADIO CORTO 45°   D =   6"</v>
          </cell>
          <cell r="C1022" t="str">
            <v>UN</v>
          </cell>
          <cell r="D1022">
            <v>0</v>
          </cell>
        </row>
        <row r="1023">
          <cell r="A1023" t="str">
            <v>2.4.57</v>
          </cell>
          <cell r="B1023" t="str">
            <v>CODO PVC RADIO CORTO 45°   D =   8"</v>
          </cell>
          <cell r="C1023" t="str">
            <v>UN</v>
          </cell>
          <cell r="D1023">
            <v>0</v>
          </cell>
        </row>
        <row r="1024">
          <cell r="A1024" t="str">
            <v>2.4.58</v>
          </cell>
          <cell r="B1024" t="str">
            <v>COLLAR PVC DE DERIVACIÓN DE 2"*1/2"</v>
          </cell>
          <cell r="C1024" t="str">
            <v>UN</v>
          </cell>
          <cell r="D1024">
            <v>0</v>
          </cell>
        </row>
        <row r="1025">
          <cell r="A1025" t="str">
            <v>2.4.59</v>
          </cell>
          <cell r="B1025" t="str">
            <v>COLLAR PVC DE DERIVACIÓN DE 2"*3/4"</v>
          </cell>
          <cell r="C1025" t="str">
            <v>UN</v>
          </cell>
          <cell r="D1025">
            <v>0</v>
          </cell>
        </row>
        <row r="1026">
          <cell r="A1026" t="str">
            <v>2.4.60</v>
          </cell>
          <cell r="B1026" t="str">
            <v>COLLAR PVC DE DERIVACIÓN DE 2 1/2"*1/2"</v>
          </cell>
          <cell r="C1026" t="str">
            <v>UN</v>
          </cell>
          <cell r="D1026">
            <v>0</v>
          </cell>
        </row>
        <row r="1027">
          <cell r="A1027" t="str">
            <v>2.4.61</v>
          </cell>
          <cell r="B1027" t="str">
            <v>COLLAR PVC DE DERIVACIÓN DE 2 1/2"*3/4"</v>
          </cell>
          <cell r="C1027" t="str">
            <v>UN</v>
          </cell>
          <cell r="D1027">
            <v>0</v>
          </cell>
        </row>
        <row r="1028">
          <cell r="A1028" t="str">
            <v>2.4.62</v>
          </cell>
          <cell r="B1028" t="str">
            <v>COLLAR PVC DE DERIVACIÓN DE 3"*1/2"</v>
          </cell>
          <cell r="C1028" t="str">
            <v>UN</v>
          </cell>
          <cell r="D1028">
            <v>0</v>
          </cell>
        </row>
        <row r="1029">
          <cell r="A1029" t="str">
            <v>2.4.63</v>
          </cell>
          <cell r="B1029" t="str">
            <v>COLLAR PVC DE DERIVACIÓN DE 3"*3/4"</v>
          </cell>
          <cell r="C1029" t="str">
            <v>UN</v>
          </cell>
          <cell r="D1029">
            <v>0</v>
          </cell>
        </row>
        <row r="1030">
          <cell r="A1030" t="str">
            <v>2.4.64</v>
          </cell>
          <cell r="B1030" t="str">
            <v>COLLAR PVC DE DERIVACIÓN DE 4"*1/2"</v>
          </cell>
          <cell r="C1030" t="str">
            <v>UN</v>
          </cell>
          <cell r="D1030">
            <v>0</v>
          </cell>
        </row>
        <row r="1031">
          <cell r="A1031" t="str">
            <v>2.4.65</v>
          </cell>
          <cell r="B1031" t="str">
            <v>COLLAR PVC DE DERIVACIÓN DE 4"*3/4"</v>
          </cell>
          <cell r="C1031" t="str">
            <v>UN</v>
          </cell>
          <cell r="D1031">
            <v>0</v>
          </cell>
        </row>
        <row r="1032">
          <cell r="A1032" t="str">
            <v>2.4.66</v>
          </cell>
          <cell r="B1032" t="str">
            <v>COLLAR PVC DE DERIVACIÓN DE 6"*1/2"</v>
          </cell>
          <cell r="C1032" t="str">
            <v>UN</v>
          </cell>
          <cell r="D1032">
            <v>0</v>
          </cell>
        </row>
        <row r="1033">
          <cell r="A1033" t="str">
            <v>2.4.67</v>
          </cell>
          <cell r="B1033" t="str">
            <v>COLLAR PVC DE DERIVACIÓN DE 6"*3/4"</v>
          </cell>
          <cell r="C1033" t="str">
            <v>UN</v>
          </cell>
          <cell r="D1033">
            <v>0</v>
          </cell>
        </row>
        <row r="1034">
          <cell r="A1034" t="str">
            <v>2.4.68</v>
          </cell>
          <cell r="B1034" t="str">
            <v>COLLAR PVC DE DERIVACIÓN DE 8"*1"</v>
          </cell>
          <cell r="C1034" t="str">
            <v>UN</v>
          </cell>
          <cell r="D1034">
            <v>0</v>
          </cell>
        </row>
        <row r="1035">
          <cell r="A1035" t="str">
            <v>2.4.69</v>
          </cell>
          <cell r="B1035" t="str">
            <v>ADAPTADOR PVC MACHO   D = 1/2"</v>
          </cell>
          <cell r="C1035" t="str">
            <v>UN</v>
          </cell>
          <cell r="D1035">
            <v>0</v>
          </cell>
        </row>
        <row r="1036">
          <cell r="A1036" t="str">
            <v>2.4.70</v>
          </cell>
          <cell r="B1036" t="str">
            <v>ADAPTADOR PVC MACHO   D = 3/4"</v>
          </cell>
          <cell r="C1036" t="str">
            <v>UN</v>
          </cell>
          <cell r="D1036">
            <v>0</v>
          </cell>
        </row>
        <row r="1037">
          <cell r="A1037" t="str">
            <v>2.4.71</v>
          </cell>
          <cell r="B1037" t="str">
            <v>ADAPTADOR PVC MACHO   D = 1"</v>
          </cell>
          <cell r="C1037" t="str">
            <v>UN</v>
          </cell>
          <cell r="D1037">
            <v>0</v>
          </cell>
        </row>
        <row r="1038">
          <cell r="A1038" t="str">
            <v>2.4.72</v>
          </cell>
          <cell r="B1038" t="str">
            <v>ADAPTADOR PVC MACHO   D = 1 1/4"</v>
          </cell>
          <cell r="C1038" t="str">
            <v>UN</v>
          </cell>
          <cell r="D1038">
            <v>0</v>
          </cell>
        </row>
        <row r="1039">
          <cell r="A1039" t="str">
            <v>2.4.73</v>
          </cell>
          <cell r="B1039" t="str">
            <v>ADAPTADOR PVC MACHO   D = 1 1/2"</v>
          </cell>
          <cell r="C1039" t="str">
            <v>UN</v>
          </cell>
          <cell r="D1039">
            <v>0</v>
          </cell>
        </row>
        <row r="1040">
          <cell r="A1040" t="str">
            <v>2.4.74</v>
          </cell>
          <cell r="B1040" t="str">
            <v>ADAPTADOR PVC HEMBRA   D =  1/2"</v>
          </cell>
          <cell r="C1040" t="str">
            <v>UN</v>
          </cell>
          <cell r="D1040">
            <v>0</v>
          </cell>
        </row>
        <row r="1041">
          <cell r="A1041" t="str">
            <v>2.4.75</v>
          </cell>
          <cell r="B1041" t="str">
            <v>ADAPTADOR PVC HEMBRA   D =  3/4"</v>
          </cell>
          <cell r="C1041" t="str">
            <v>UN</v>
          </cell>
          <cell r="D1041">
            <v>0</v>
          </cell>
        </row>
        <row r="1042">
          <cell r="A1042" t="str">
            <v>2.4.76</v>
          </cell>
          <cell r="B1042" t="str">
            <v>ADAPTADOR PVC HEMBRA   D =  1"</v>
          </cell>
          <cell r="C1042" t="str">
            <v>UN</v>
          </cell>
          <cell r="D1042">
            <v>0</v>
          </cell>
        </row>
        <row r="1043">
          <cell r="A1043" t="str">
            <v>2.4.77</v>
          </cell>
          <cell r="B1043" t="str">
            <v>ADAPTADOR PVC  HEMBRA   D =  1 1/4"</v>
          </cell>
          <cell r="C1043" t="str">
            <v>UN</v>
          </cell>
          <cell r="D1043">
            <v>0</v>
          </cell>
        </row>
        <row r="1044">
          <cell r="A1044" t="str">
            <v>2.4.78</v>
          </cell>
          <cell r="B1044" t="str">
            <v>ADAPTADOR PVC HEMBRA   D =  1 1/2"</v>
          </cell>
          <cell r="C1044" t="str">
            <v>UN</v>
          </cell>
          <cell r="D1044">
            <v>0</v>
          </cell>
        </row>
        <row r="1045">
          <cell r="A1045" t="str">
            <v>2.4.79</v>
          </cell>
          <cell r="B1045" t="str">
            <v>ADAPTADOR PVC  MACHO UNION MECANICA PF + UAD D = 1/2"</v>
          </cell>
          <cell r="C1045" t="str">
            <v>UN</v>
          </cell>
          <cell r="D1045">
            <v>0</v>
          </cell>
        </row>
        <row r="1046">
          <cell r="A1046" t="str">
            <v>2.4.80</v>
          </cell>
          <cell r="B1046" t="str">
            <v>ADAPTADOR PVC  HEMBRA UNION MECANICA PF + UAD D = 1/2"</v>
          </cell>
          <cell r="C1046" t="str">
            <v>UN</v>
          </cell>
          <cell r="D1046">
            <v>0</v>
          </cell>
        </row>
        <row r="1047">
          <cell r="A1047" t="str">
            <v>2.4.81</v>
          </cell>
          <cell r="B1047" t="str">
            <v>UNION PVC  PRESION SOLDAR D = 1/2"</v>
          </cell>
          <cell r="C1047" t="str">
            <v>UN</v>
          </cell>
          <cell r="D1047">
            <v>0</v>
          </cell>
        </row>
        <row r="1048">
          <cell r="A1048" t="str">
            <v>2.4.82</v>
          </cell>
          <cell r="B1048" t="str">
            <v>UNION PVC  PRESION SOLDAR D = 3/4"</v>
          </cell>
          <cell r="C1048" t="str">
            <v>UN</v>
          </cell>
          <cell r="D1048">
            <v>0</v>
          </cell>
        </row>
        <row r="1049">
          <cell r="A1049" t="str">
            <v>2.4.83</v>
          </cell>
          <cell r="B1049" t="str">
            <v>UNION PVC PRESION SOLDAR D = 1"</v>
          </cell>
          <cell r="C1049" t="str">
            <v>UN</v>
          </cell>
          <cell r="D1049">
            <v>0</v>
          </cell>
        </row>
        <row r="1050">
          <cell r="A1050" t="str">
            <v>2.4.84</v>
          </cell>
          <cell r="B1050" t="str">
            <v>UNION PVC  PRESION SOLDAR D = 1 1/4"</v>
          </cell>
          <cell r="C1050" t="str">
            <v>UN</v>
          </cell>
          <cell r="D1050">
            <v>0</v>
          </cell>
        </row>
        <row r="1051">
          <cell r="A1051" t="str">
            <v>2.4.85</v>
          </cell>
          <cell r="B1051" t="str">
            <v>UNION PVC  PRESION SOLDAR D = 1 1/2"</v>
          </cell>
          <cell r="C1051" t="str">
            <v>UN</v>
          </cell>
          <cell r="D1051">
            <v>0</v>
          </cell>
        </row>
        <row r="1052">
          <cell r="A1052" t="str">
            <v>2.4.86</v>
          </cell>
          <cell r="B1052" t="str">
            <v>UNION PVC   MECANICA D = 2"</v>
          </cell>
          <cell r="C1052" t="str">
            <v>UN</v>
          </cell>
          <cell r="D1052">
            <v>0</v>
          </cell>
        </row>
        <row r="1053">
          <cell r="A1053" t="str">
            <v>2.4.87</v>
          </cell>
          <cell r="B1053" t="str">
            <v>UNION PVC  MECANICA D = 2 1/2"</v>
          </cell>
          <cell r="C1053" t="str">
            <v>UN</v>
          </cell>
          <cell r="D1053">
            <v>0</v>
          </cell>
        </row>
        <row r="1054">
          <cell r="A1054" t="str">
            <v>2.4.88</v>
          </cell>
          <cell r="B1054" t="str">
            <v>UNION PVC  MECANICA D = 3"</v>
          </cell>
          <cell r="C1054" t="str">
            <v>UN</v>
          </cell>
          <cell r="D1054">
            <v>0</v>
          </cell>
        </row>
        <row r="1055">
          <cell r="A1055" t="str">
            <v>2.4.89</v>
          </cell>
          <cell r="B1055" t="str">
            <v>UNION PVC  MECANICA D = 4"</v>
          </cell>
          <cell r="C1055" t="str">
            <v>UN</v>
          </cell>
          <cell r="D1055">
            <v>0</v>
          </cell>
        </row>
        <row r="1056">
          <cell r="A1056" t="str">
            <v>2.4.90</v>
          </cell>
          <cell r="B1056" t="str">
            <v>UNION PVC  MECANICA D = 6"</v>
          </cell>
          <cell r="C1056" t="str">
            <v>UN</v>
          </cell>
          <cell r="D1056">
            <v>0</v>
          </cell>
        </row>
        <row r="1057">
          <cell r="A1057" t="str">
            <v>2.4.91</v>
          </cell>
          <cell r="B1057" t="str">
            <v>UNION PVC  MECANICA D = 8"</v>
          </cell>
          <cell r="C1057" t="str">
            <v>UN</v>
          </cell>
          <cell r="D1057">
            <v>0</v>
          </cell>
        </row>
        <row r="1058">
          <cell r="A1058" t="str">
            <v>2.4.92</v>
          </cell>
          <cell r="B1058" t="str">
            <v>UNION PVC  MECANICA D = 10"</v>
          </cell>
          <cell r="C1058" t="str">
            <v>UN</v>
          </cell>
          <cell r="D1058">
            <v>0</v>
          </cell>
        </row>
        <row r="1059">
          <cell r="A1059" t="str">
            <v>2.4.93</v>
          </cell>
          <cell r="B1059" t="str">
            <v>UNION PVC  MECANICA D = 12"</v>
          </cell>
          <cell r="C1059" t="str">
            <v>UN</v>
          </cell>
          <cell r="D1059">
            <v>0</v>
          </cell>
        </row>
        <row r="1060">
          <cell r="A1060" t="str">
            <v>2.4.94</v>
          </cell>
          <cell r="B1060" t="str">
            <v>UNION PVC  MECANICA RAPIDA D = 2"</v>
          </cell>
          <cell r="C1060" t="str">
            <v>UN</v>
          </cell>
          <cell r="D1060">
            <v>0</v>
          </cell>
        </row>
        <row r="1061">
          <cell r="A1061" t="str">
            <v>2.4.95</v>
          </cell>
          <cell r="B1061" t="str">
            <v>UNION PVC  MECANICA RAPIDA D = 2 1/2"</v>
          </cell>
          <cell r="C1061" t="str">
            <v>UN</v>
          </cell>
          <cell r="D1061">
            <v>0</v>
          </cell>
        </row>
        <row r="1062">
          <cell r="A1062" t="str">
            <v>2.4.96</v>
          </cell>
          <cell r="B1062" t="str">
            <v>UNION PVC  MECANICA RAPIDA D = 3"</v>
          </cell>
          <cell r="C1062" t="str">
            <v>UN</v>
          </cell>
          <cell r="D1062">
            <v>0</v>
          </cell>
        </row>
        <row r="1063">
          <cell r="A1063" t="str">
            <v>2.4.97</v>
          </cell>
          <cell r="B1063" t="str">
            <v>UNION PVC  MECANICA RAPIDA D = 4"</v>
          </cell>
          <cell r="C1063" t="str">
            <v>UN</v>
          </cell>
          <cell r="D1063">
            <v>0</v>
          </cell>
        </row>
        <row r="1064">
          <cell r="A1064" t="str">
            <v>2.4.98</v>
          </cell>
          <cell r="B1064" t="str">
            <v>UNION PVC  MECANICA RAPIDA D = 6"</v>
          </cell>
          <cell r="C1064" t="str">
            <v>UN</v>
          </cell>
          <cell r="D1064">
            <v>0</v>
          </cell>
        </row>
        <row r="1065">
          <cell r="A1065" t="str">
            <v>2.4.99</v>
          </cell>
          <cell r="B1065" t="str">
            <v>UNION PVC  MECANICA RAPIDA D = 8"</v>
          </cell>
          <cell r="C1065" t="str">
            <v>UN</v>
          </cell>
          <cell r="D1065">
            <v>0</v>
          </cell>
        </row>
        <row r="1066">
          <cell r="A1066" t="str">
            <v>2.4.100</v>
          </cell>
          <cell r="B1066" t="str">
            <v>UNION PVC  MECANICA RAPIDA D = 10"</v>
          </cell>
          <cell r="C1066" t="str">
            <v>UN</v>
          </cell>
          <cell r="D1066">
            <v>0</v>
          </cell>
        </row>
        <row r="1067">
          <cell r="A1067" t="str">
            <v>2.4.181</v>
          </cell>
          <cell r="B1067" t="str">
            <v>SUMINISTRO E INSTALACION TEE PRESION PVC REDUCCION  D=3/4" x 1/2"</v>
          </cell>
          <cell r="C1067" t="str">
            <v>UN</v>
          </cell>
          <cell r="D1067">
            <v>0</v>
          </cell>
        </row>
        <row r="1068">
          <cell r="A1068" t="str">
            <v>6.4.2.131</v>
          </cell>
          <cell r="B1068" t="str">
            <v>SUMINISTRO E INSTALACION DE PASAMURO HD SOLDADO EL x EL L:0,20m D=2"</v>
          </cell>
          <cell r="C1068" t="str">
            <v>UN</v>
          </cell>
          <cell r="D1068">
            <v>0</v>
          </cell>
        </row>
        <row r="1069">
          <cell r="A1069" t="str">
            <v>6.4.2.132</v>
          </cell>
          <cell r="B1069" t="str">
            <v>SUMINISTRO E INSTALACION DE PASAMURO HD SOLDADO EL x EL L:0,20m D=3"</v>
          </cell>
          <cell r="C1069" t="str">
            <v>UN</v>
          </cell>
          <cell r="D1069">
            <v>0</v>
          </cell>
        </row>
        <row r="1070">
          <cell r="A1070" t="str">
            <v>6.4.2.133</v>
          </cell>
          <cell r="B1070" t="str">
            <v>PASAMURO HD SOLDADO EL x EL L:0,35m D=6"</v>
          </cell>
          <cell r="C1070" t="str">
            <v>UN</v>
          </cell>
          <cell r="D1070">
            <v>0</v>
          </cell>
        </row>
        <row r="1071">
          <cell r="A1071" t="str">
            <v>6.4.2.134</v>
          </cell>
          <cell r="B1071" t="str">
            <v>SUMINISTRO E INSTALACION DE PASAMURO HD SOLDADO EL x EL L:0,35m D=3"</v>
          </cell>
          <cell r="C1071" t="str">
            <v>UN</v>
          </cell>
          <cell r="D1071">
            <v>0</v>
          </cell>
        </row>
        <row r="1072">
          <cell r="A1072" t="str">
            <v>6.4.2.135</v>
          </cell>
          <cell r="B1072" t="str">
            <v>SUMINISTRO E INSTALACION DE PASAMURO HD SOLDADO EL x EL L:0,25m D=6"</v>
          </cell>
          <cell r="C1072" t="str">
            <v>UN</v>
          </cell>
          <cell r="D1072">
            <v>0</v>
          </cell>
        </row>
        <row r="1073">
          <cell r="A1073" t="str">
            <v>6.4.2.136</v>
          </cell>
          <cell r="B1073" t="str">
            <v>SUMINISTRO E INSTALACION DE MACROMEDIDOR Ø:2".</v>
          </cell>
          <cell r="C1073" t="str">
            <v>UN</v>
          </cell>
          <cell r="D1073">
            <v>0</v>
          </cell>
        </row>
        <row r="1074">
          <cell r="A1074" t="str">
            <v>6.4.2.137</v>
          </cell>
          <cell r="B1074" t="str">
            <v>LAMINA EN FIBRA DE VIDRIO PARA SEDIMENTADOR 0,90m x 1,50m.</v>
          </cell>
          <cell r="C1074" t="str">
            <v>UN</v>
          </cell>
          <cell r="D1074">
            <v>0</v>
          </cell>
        </row>
        <row r="1075">
          <cell r="A1075" t="str">
            <v>6.4.2.138</v>
          </cell>
          <cell r="B1075" t="str">
            <v>POCETA EN ACERO INOXIDABLE DE SOBREPONER INCLUYE SALPICADOR Y GRIFERIA</v>
          </cell>
          <cell r="C1075" t="str">
            <v>UN</v>
          </cell>
          <cell r="D1075">
            <v>0</v>
          </cell>
        </row>
        <row r="1076">
          <cell r="A1076" t="str">
            <v>3.15.15A</v>
          </cell>
          <cell r="B1076" t="str">
            <v>MONTAJE DE ESTRUCTURA METALICA</v>
          </cell>
          <cell r="C1076" t="str">
            <v>KG</v>
          </cell>
          <cell r="D1076">
            <v>0</v>
          </cell>
        </row>
        <row r="1077">
          <cell r="A1077" t="str">
            <v>6.4.2.139</v>
          </cell>
          <cell r="B1077" t="str">
            <v>SUMINISTRO E INSTALACIÓN TABIQUE EN PRFV e:10 mm. (2,95m x 0,30m). Según diseño.</v>
          </cell>
          <cell r="C1077" t="str">
            <v>UN</v>
          </cell>
          <cell r="D1077">
            <v>0</v>
          </cell>
        </row>
        <row r="1078">
          <cell r="A1078" t="str">
            <v>6.4.2.140</v>
          </cell>
          <cell r="B1078" t="str">
            <v>SUMINISTRO E INSTALACION DE TEE 6X3" PVC</v>
          </cell>
          <cell r="C1078" t="str">
            <v>UN</v>
          </cell>
          <cell r="D1078">
            <v>0</v>
          </cell>
        </row>
        <row r="1079">
          <cell r="A1079" t="str">
            <v>6.2.4</v>
          </cell>
          <cell r="B1079" t="str">
            <v>CONCRETO CLASE D 21 MPa -(3000 PSI)</v>
          </cell>
          <cell r="C1079" t="str">
            <v>M3</v>
          </cell>
          <cell r="D1079">
            <v>0</v>
          </cell>
        </row>
        <row r="1080">
          <cell r="A1080" t="str">
            <v>6.2.2</v>
          </cell>
          <cell r="B1080" t="str">
            <v>CONCRETO FLUIDO - 28.0MPa - (4000 PSI)</v>
          </cell>
          <cell r="C1080" t="str">
            <v>M3</v>
          </cell>
          <cell r="D1080">
            <v>0</v>
          </cell>
        </row>
        <row r="1081">
          <cell r="A1081" t="str">
            <v>6.4.2.141</v>
          </cell>
          <cell r="B1081" t="str">
            <v>SUMINISTRO E INSTALACION TAPA EN CONCRETO e= 0,10m L=1,20m A=0,60m (incluye dos manijas metálicas)</v>
          </cell>
          <cell r="C1081" t="str">
            <v>UN</v>
          </cell>
          <cell r="D1081">
            <v>0</v>
          </cell>
        </row>
        <row r="1082">
          <cell r="A1082" t="str">
            <v>1.1.12A</v>
          </cell>
          <cell r="B1082" t="str">
            <v>DEMOLICIÓN MURO CONCRETO E=25 cm</v>
          </cell>
          <cell r="C1082" t="str">
            <v>M2</v>
          </cell>
          <cell r="D1082">
            <v>0</v>
          </cell>
        </row>
        <row r="1083">
          <cell r="A1083" t="str">
            <v>6.4.2.142</v>
          </cell>
          <cell r="B1083" t="str">
            <v>SUMINISTRO E INSTALACION DE TEE 6X4" PVC</v>
          </cell>
          <cell r="C1083" t="str">
            <v>UN</v>
          </cell>
          <cell r="D1083">
            <v>0</v>
          </cell>
        </row>
        <row r="1084">
          <cell r="A1084" t="str">
            <v>6.4.2.143</v>
          </cell>
          <cell r="B1084" t="str">
            <v>SUMINISTRO E INSTALACION DE TEE 6" PVC</v>
          </cell>
          <cell r="C1084" t="str">
            <v>UN</v>
          </cell>
          <cell r="D1084">
            <v>0</v>
          </cell>
        </row>
        <row r="1085">
          <cell r="A1085" t="str">
            <v>1.1.83A</v>
          </cell>
          <cell r="B1085" t="str">
            <v xml:space="preserve">  DEMOLICION PLACA DE PISO E=0,20 Mts.</v>
          </cell>
          <cell r="C1085" t="str">
            <v>M2</v>
          </cell>
          <cell r="D1085">
            <v>0</v>
          </cell>
        </row>
        <row r="1086">
          <cell r="A1086" t="str">
            <v>6.4.2.144</v>
          </cell>
          <cell r="B1086" t="str">
            <v>VARILLA PARA REFUERZO LOGITUDINAL PARA COLUMNETA N 4, L=0,5 m, 0,996 kg</v>
          </cell>
          <cell r="C1086" t="str">
            <v>UN</v>
          </cell>
          <cell r="D1086">
            <v>0</v>
          </cell>
        </row>
        <row r="1087">
          <cell r="A1087" t="str">
            <v>6.4.2.145</v>
          </cell>
          <cell r="B1087" t="str">
            <v>VARILLA PARA REFUERZO TRANSVERSAL PARA COLUMNETAS N 3, L=0,7 m, 0,557 kg</v>
          </cell>
          <cell r="C1087" t="str">
            <v>UN</v>
          </cell>
          <cell r="D1087">
            <v>0</v>
          </cell>
        </row>
        <row r="1088">
          <cell r="A1088" t="str">
            <v>6.4.2.146</v>
          </cell>
          <cell r="B1088" t="str">
            <v>VARILLA PARA REFUERZO LOGITUDINAL PARA VIGUETAS N 2 , L=3,65 m, 0,251 kg</v>
          </cell>
          <cell r="C1088" t="str">
            <v>UN</v>
          </cell>
          <cell r="D1088">
            <v>0</v>
          </cell>
        </row>
        <row r="1089">
          <cell r="A1089" t="str">
            <v>6.4.2.147</v>
          </cell>
          <cell r="B1089" t="str">
            <v>VARILLA PARA REFUERZO TRANSVERSAL PARA VIGUETAS N 2 , L=0,25 m, 0,251 kg</v>
          </cell>
          <cell r="C1089" t="str">
            <v>UN</v>
          </cell>
          <cell r="D1089">
            <v>0</v>
          </cell>
        </row>
        <row r="1090">
          <cell r="A1090" t="str">
            <v>6.4.2.148</v>
          </cell>
          <cell r="B1090" t="str">
            <v>PASO DE ESCALERA EN ACERO EN VARILLA N°6 incluye anticorrosivo L= 1.40 m</v>
          </cell>
          <cell r="C1090" t="str">
            <v>UN</v>
          </cell>
          <cell r="D1090">
            <v>0</v>
          </cell>
        </row>
        <row r="1091">
          <cell r="A1091" t="str">
            <v>6.4.2.149</v>
          </cell>
          <cell r="B1091" t="str">
            <v>SUMINISTRO E INSTALACION CODO 90° presion PVC Ø3"</v>
          </cell>
          <cell r="C1091" t="str">
            <v>UN</v>
          </cell>
          <cell r="D1091">
            <v>0</v>
          </cell>
        </row>
        <row r="1092">
          <cell r="A1092" t="str">
            <v>6.4.2.150</v>
          </cell>
          <cell r="B1092" t="str">
            <v>TAPA DE ALFAJOR 0,80 X 0,90 M E= 1/4" CAL. 12 CURRUGADA, BISAGRA EN HIERRO FUNDIDO, MARCO EN PERFIL DE 1 1/4" X 3/16" Y MANIJA DE AGARRE EN VARILLA DE 1/2"</v>
          </cell>
          <cell r="C1092" t="str">
            <v xml:space="preserve">UN </v>
          </cell>
          <cell r="D1092">
            <v>0</v>
          </cell>
        </row>
        <row r="1093">
          <cell r="A1093" t="str">
            <v>6.4.2.151</v>
          </cell>
          <cell r="B1093" t="str">
            <v>TAPA DE ALFAJOR 1.0 X 1.0 M E= 1/4" CAL. 12 CURRUGADA, BISAGRA EN HIERRO FUNDIDO, MARCO EN PERFIL DE 1 1/4" X 3/16" Y MANIJA DE AGARRE EN VARILLA DE 1/2"</v>
          </cell>
          <cell r="C1093" t="str">
            <v>UN</v>
          </cell>
          <cell r="D1093">
            <v>0</v>
          </cell>
        </row>
        <row r="1094">
          <cell r="A1094" t="str">
            <v>6.4.2.152</v>
          </cell>
          <cell r="B1094" t="str">
            <v>SUMINISTRO E INSTALACIÓN ADAPTADOR PVC/AC D=6"</v>
          </cell>
          <cell r="C1094" t="str">
            <v>UN</v>
          </cell>
          <cell r="D1094">
            <v>0</v>
          </cell>
        </row>
        <row r="1095">
          <cell r="A1095" t="str">
            <v>6.4.2.153</v>
          </cell>
          <cell r="B1095" t="str">
            <v>SUMINISTRO E INSTALACIÓN NIPLE D=3" PVC 0,30 M</v>
          </cell>
          <cell r="C1095" t="str">
            <v>UN</v>
          </cell>
          <cell r="D1095">
            <v>0</v>
          </cell>
        </row>
        <row r="1096">
          <cell r="A1096" t="str">
            <v>6.4.2.154</v>
          </cell>
          <cell r="B1096" t="str">
            <v>SUMINISTRO E INSTALACIÓN UNIVERSAL D=2" HD</v>
          </cell>
          <cell r="C1096" t="str">
            <v>UN</v>
          </cell>
          <cell r="D1096">
            <v>0</v>
          </cell>
        </row>
        <row r="1097">
          <cell r="A1097" t="str">
            <v>6.4.2.155</v>
          </cell>
          <cell r="B1097" t="str">
            <v xml:space="preserve"> SUMINISTRO E INSTALACIÓN NIPLE BRIDA - LISO D=2" HD 1,0 m</v>
          </cell>
          <cell r="C1097" t="str">
            <v>UN</v>
          </cell>
          <cell r="D1097">
            <v>0</v>
          </cell>
        </row>
        <row r="1098">
          <cell r="A1098" t="str">
            <v>6.4.2.156</v>
          </cell>
          <cell r="B1098" t="str">
            <v>SUMINISTRO E INSTALACIÓN REDUCCION 3X2" PVC</v>
          </cell>
          <cell r="C1098" t="str">
            <v>UN</v>
          </cell>
          <cell r="D1098">
            <v>0</v>
          </cell>
        </row>
        <row r="1099">
          <cell r="A1099" t="str">
            <v>6.4.2.157</v>
          </cell>
          <cell r="B1099" t="str">
            <v>SUMINISTRO E INSTALACIÓN NIPLE D=2" PVC 0,20 M</v>
          </cell>
          <cell r="C1099" t="str">
            <v>UN</v>
          </cell>
          <cell r="D1099">
            <v>0</v>
          </cell>
        </row>
        <row r="1100">
          <cell r="A1100" t="str">
            <v>6.4.2.158</v>
          </cell>
          <cell r="B1100" t="str">
            <v>SUMINISTRO E INSTALACIÓN NIPLE D=2" PVC 0,10 M</v>
          </cell>
          <cell r="C1100" t="str">
            <v>UN</v>
          </cell>
          <cell r="D1100">
            <v>0</v>
          </cell>
        </row>
        <row r="1101">
          <cell r="A1101" t="str">
            <v>6.4.2.159</v>
          </cell>
          <cell r="B1101" t="str">
            <v>SUMINISTRO E INSTALACIÓN NIPLE PVC D=6" L=1 m</v>
          </cell>
          <cell r="C1101" t="str">
            <v>UN</v>
          </cell>
          <cell r="D1101">
            <v>0</v>
          </cell>
        </row>
        <row r="1102">
          <cell r="A1102" t="str">
            <v>6.4.2.160</v>
          </cell>
          <cell r="B1102" t="str">
            <v>SUMINISTRO E INSTALACIÓN PASAMURO HD ELxEL L=0,20 M  D=3"</v>
          </cell>
          <cell r="C1102" t="str">
            <v>UN</v>
          </cell>
          <cell r="D1102">
            <v>0</v>
          </cell>
        </row>
        <row r="1103">
          <cell r="A1103" t="str">
            <v>6.4.2.161</v>
          </cell>
          <cell r="B1103" t="str">
            <v>SUMINISTRO E INSTALACIÓN ABRAZADERA ACERO GALVANIZADO DE 2 AGUJEROS D=4"</v>
          </cell>
          <cell r="C1103" t="str">
            <v>UN</v>
          </cell>
          <cell r="D1103">
            <v>0</v>
          </cell>
        </row>
        <row r="1104">
          <cell r="A1104" t="str">
            <v>6.4.2.162</v>
          </cell>
          <cell r="B1104" t="str">
            <v>SUMINISTRO E INSTALACIÓN NIPLE PVC D=4" L= 0,1 m</v>
          </cell>
          <cell r="C1104" t="str">
            <v>UN</v>
          </cell>
          <cell r="D1104">
            <v>0</v>
          </cell>
        </row>
        <row r="1105">
          <cell r="A1105" t="str">
            <v>6.4.2.163</v>
          </cell>
          <cell r="B1105" t="str">
            <v>SUMINISTRO E INSTALACIÓN MACROMEDIDOR DE 6"</v>
          </cell>
          <cell r="C1105" t="str">
            <v>UN</v>
          </cell>
          <cell r="D1105">
            <v>0</v>
          </cell>
        </row>
        <row r="1106">
          <cell r="A1106" t="str">
            <v>6.4.2.164</v>
          </cell>
          <cell r="B1106" t="str">
            <v>SUMINISTRO E INSTALACIÓN DE TEE PVC D=4"</v>
          </cell>
          <cell r="C1106" t="str">
            <v>UN</v>
          </cell>
          <cell r="D1106">
            <v>0</v>
          </cell>
        </row>
        <row r="1107">
          <cell r="A1107" t="str">
            <v>6.4.2.165</v>
          </cell>
          <cell r="B1107" t="str">
            <v>DESMONTAJE SISTEMA DE BOMBEO DE 36 PH</v>
          </cell>
          <cell r="C1107" t="str">
            <v>UN</v>
          </cell>
          <cell r="D1107">
            <v>0</v>
          </cell>
        </row>
        <row r="1108">
          <cell r="A1108" t="str">
            <v>6.4.2.166</v>
          </cell>
          <cell r="B1108" t="str">
            <v>DESMONTAJE SISTEMA DE BOMBEO DE 100 PH INCLUYENDO SUCCIÓN E IMPULSIÓN, ACCESORIOS REQUERIDOS Y TRASLADO DE TABLERO DE FUERZA, MEDIDOR Y LINEA DE FUERZA AL TABLERO.</v>
          </cell>
          <cell r="C1108" t="str">
            <v>UN</v>
          </cell>
          <cell r="D1108">
            <v>0</v>
          </cell>
        </row>
        <row r="1109">
          <cell r="A1109" t="str">
            <v>6.4.2.167</v>
          </cell>
          <cell r="B1109" t="str">
            <v>TRASLADO DE VÁLVULA ANTICIPADORA</v>
          </cell>
          <cell r="C1109" t="str">
            <v>UN</v>
          </cell>
          <cell r="D1109">
            <v>0</v>
          </cell>
        </row>
        <row r="1110">
          <cell r="A1110" t="str">
            <v>6.4.2.168</v>
          </cell>
          <cell r="B1110" t="str">
            <v>DESMONTAJE BRIDA CIEGA O TAPÓN DE LA LINEA DE 100 HP</v>
          </cell>
          <cell r="C1110" t="str">
            <v>UN</v>
          </cell>
          <cell r="D1110">
            <v>0</v>
          </cell>
        </row>
        <row r="1111">
          <cell r="A1111" t="str">
            <v>6.4.2.169</v>
          </cell>
          <cell r="B1111" t="str">
            <v>DEMOLICION DE CUBIERTA TEJA GALVANIZADA</v>
          </cell>
          <cell r="C1111" t="str">
            <v>M2</v>
          </cell>
          <cell r="D1111">
            <v>0</v>
          </cell>
        </row>
        <row r="1112">
          <cell r="A1112" t="str">
            <v>6.4.2.170</v>
          </cell>
          <cell r="B1112" t="str">
            <v>CORREA  PHR C 203 X 67 MM, E=3,0 MM</v>
          </cell>
          <cell r="C1112" t="str">
            <v>ML</v>
          </cell>
          <cell r="D1112">
            <v>0</v>
          </cell>
        </row>
        <row r="1113">
          <cell r="A1113" t="str">
            <v>1.12.58</v>
          </cell>
          <cell r="B1113" t="str">
            <v>SUMINISTRO E INSTALACIÓN TEJA THERMOACUSTICA TIPO TRAPEZOIDAL a 360</v>
          </cell>
          <cell r="C1113" t="str">
            <v>M2</v>
          </cell>
          <cell r="D1113">
            <v>0</v>
          </cell>
        </row>
        <row r="1114">
          <cell r="A1114" t="str">
            <v>6.4.2.171</v>
          </cell>
          <cell r="B1114" t="str">
            <v>ESCALERA VERTICAL CON PROTECCION EN TUBO D= 2" HG L= 6,15</v>
          </cell>
          <cell r="C1114" t="str">
            <v>UN</v>
          </cell>
          <cell r="D1114">
            <v>0</v>
          </cell>
        </row>
        <row r="1115">
          <cell r="A1115" t="str">
            <v>6.4.2.172</v>
          </cell>
          <cell r="B1115" t="str">
            <v>SUMINISTRO E INSTALACION CODO  90°  Ø3" PVC.</v>
          </cell>
          <cell r="C1115" t="str">
            <v>UN</v>
          </cell>
          <cell r="D1115">
            <v>0</v>
          </cell>
        </row>
        <row r="1116">
          <cell r="A1116" t="str">
            <v>6.4.2.173</v>
          </cell>
          <cell r="B1116" t="str">
            <v>SUMINISTRO E INSTALACIÓN MACROMEDIDOR DE 3"</v>
          </cell>
          <cell r="C1116" t="str">
            <v>UN</v>
          </cell>
          <cell r="D1116">
            <v>0</v>
          </cell>
        </row>
        <row r="1117">
          <cell r="A1117" t="str">
            <v>6.4.2.174</v>
          </cell>
          <cell r="B1117" t="str">
            <v>SUMINISTRO E INSTALACIÓN PASAMURO HG ELxEL L=0,15 M  D=2,5"</v>
          </cell>
          <cell r="C1117" t="str">
            <v>UN</v>
          </cell>
          <cell r="D1117">
            <v>0</v>
          </cell>
        </row>
        <row r="1118">
          <cell r="A1118" t="str">
            <v>6.4.2.175</v>
          </cell>
          <cell r="B1118" t="str">
            <v>SUMINISTRO E INSTALACIÓN PASAMURO HG ELxEL L=0,25 M  D=4"</v>
          </cell>
          <cell r="C1118" t="str">
            <v>UN</v>
          </cell>
          <cell r="D1118">
            <v>0</v>
          </cell>
        </row>
        <row r="1119">
          <cell r="A1119" t="str">
            <v>6.4.2.176</v>
          </cell>
          <cell r="B1119" t="str">
            <v>SUMINISTRO E INSTALACIÓN PASAMURO HG ELxEL L=0,20 M  D=4"</v>
          </cell>
          <cell r="C1119" t="str">
            <v>UN</v>
          </cell>
          <cell r="D1119">
            <v>0</v>
          </cell>
        </row>
        <row r="1120">
          <cell r="A1120" t="str">
            <v>6.4.2.177</v>
          </cell>
          <cell r="B1120" t="str">
            <v>SUMINISTRO E INSTALACIÓN PASAMURO HG ELxEB L=0,20 M  D=3"</v>
          </cell>
          <cell r="C1120" t="str">
            <v>UN</v>
          </cell>
          <cell r="D1120">
            <v>0</v>
          </cell>
        </row>
        <row r="1121">
          <cell r="A1121" t="str">
            <v>6.4.2.178</v>
          </cell>
          <cell r="B1121" t="str">
            <v>SUMINISTRO E INSTALACIÓN PASAMURO HG ELxEL L=0,20 M  D=3"</v>
          </cell>
          <cell r="C1121" t="str">
            <v>UN</v>
          </cell>
          <cell r="D1121">
            <v>0</v>
          </cell>
        </row>
        <row r="1122">
          <cell r="A1122" t="str">
            <v>6.4.2.179</v>
          </cell>
          <cell r="B1122" t="str">
            <v>SUMINISTRO E INSTALACIÓN TUBERÍA PRESION PVC D= 3" (Caja de Inspeccion)</v>
          </cell>
          <cell r="C1122" t="str">
            <v>ML</v>
          </cell>
          <cell r="D1122">
            <v>0</v>
          </cell>
        </row>
        <row r="1123">
          <cell r="A1123" t="str">
            <v>6.4.2.180</v>
          </cell>
          <cell r="B1123" t="str">
            <v>SUMINISTRO E INSTALACIÓN TUBERÍA PRESION PVC D= 3" (Filtro y edim a C. I)</v>
          </cell>
          <cell r="C1123" t="str">
            <v>ML</v>
          </cell>
          <cell r="D1123">
            <v>0</v>
          </cell>
        </row>
        <row r="1124">
          <cell r="A1124" t="str">
            <v>6.4.2.181</v>
          </cell>
          <cell r="B1124" t="str">
            <v xml:space="preserve">SUMINISTRO E INSTALACION LAMINA  EN PRFV esp=12mm, ancho=0,25m, H=0,26m, ANCLADO AL MURO EN ANGULO DE 1 1/2". </v>
          </cell>
          <cell r="C1124" t="str">
            <v>M2</v>
          </cell>
          <cell r="D1124">
            <v>0</v>
          </cell>
        </row>
        <row r="1125">
          <cell r="A1125" t="str">
            <v>6.4.2.182</v>
          </cell>
          <cell r="B1125" t="str">
            <v>SUMINISTRO E INSTALACION NIPLE PVC Ø1" L=0,40 m. (tubo conector para medida nivel)</v>
          </cell>
          <cell r="C1125" t="str">
            <v>UN</v>
          </cell>
          <cell r="D1125">
            <v>0</v>
          </cell>
        </row>
        <row r="1126">
          <cell r="A1126" t="str">
            <v>6.4.2.183</v>
          </cell>
          <cell r="B1126" t="str">
            <v>SUMINISTRO E INSTALACION NIPLE PVC Ø2" L=0,35 m. (tubo para medida nivel)</v>
          </cell>
          <cell r="C1126" t="str">
            <v>UN</v>
          </cell>
          <cell r="D1126">
            <v>0</v>
          </cell>
        </row>
        <row r="1127">
          <cell r="A1127" t="str">
            <v>6.4.2.184</v>
          </cell>
          <cell r="B1127" t="str">
            <v>CANAL PARSHALL PREFRABRICADO EN PRFV esp=8 mm anclado a muro, según diseño.</v>
          </cell>
          <cell r="C1127" t="str">
            <v>UN</v>
          </cell>
          <cell r="D1127">
            <v>0</v>
          </cell>
        </row>
        <row r="1128">
          <cell r="A1128" t="str">
            <v>6.4.2.185</v>
          </cell>
          <cell r="B1128" t="str">
            <v xml:space="preserve">MARCO EN DOBLE ANGULO 1 1/4" x 3/16". PARA SOPORTE BAFLE EN  PRFV, L= 4,6 m. según diseño.
</v>
          </cell>
          <cell r="C1128" t="str">
            <v>UN</v>
          </cell>
          <cell r="D1128">
            <v>0</v>
          </cell>
        </row>
        <row r="1129">
          <cell r="A1129" t="str">
            <v>6.4.2.186</v>
          </cell>
          <cell r="B1129" t="str">
            <v>BAFLE PRFV B=0,6m H=2,00m Esp= 2cm. Incluye orificio superior, inferior y rendija según diseño. (SECCION A)</v>
          </cell>
          <cell r="C1129" t="str">
            <v>UN</v>
          </cell>
          <cell r="D1129">
            <v>0</v>
          </cell>
        </row>
        <row r="1130">
          <cell r="A1130" t="str">
            <v>6.4.2.187</v>
          </cell>
          <cell r="B1130" t="str">
            <v>BAFLE PRFV B=0,6m H=2,00m Esp= 2cm. Incluye orificio superior, inferior y rendija según diseño. (SECCION B)</v>
          </cell>
          <cell r="C1130" t="str">
            <v>UN</v>
          </cell>
          <cell r="D1130">
            <v>0</v>
          </cell>
        </row>
        <row r="1131">
          <cell r="A1131" t="str">
            <v>6.4.2.188</v>
          </cell>
          <cell r="B1131" t="str">
            <v>BAFLE PRFV B=0,6m H=2,00m Esp= 2cm. Incluye orificio superior, inferior y rendija según diseño. (SECCION C)</v>
          </cell>
          <cell r="C1131" t="str">
            <v>UN</v>
          </cell>
          <cell r="D1131">
            <v>0</v>
          </cell>
        </row>
        <row r="1132">
          <cell r="A1132" t="str">
            <v>6.4.2.189</v>
          </cell>
          <cell r="B1132" t="str">
            <v>CANALETA DE LAVADO EN PRFV ancho efectivo= 0,20m altura efectiva= 0,13m y esp= 0,02m. L=1,7m.</v>
          </cell>
          <cell r="C1132" t="str">
            <v>UN</v>
          </cell>
          <cell r="D1132">
            <v>0</v>
          </cell>
        </row>
        <row r="1133">
          <cell r="A1133" t="str">
            <v>2.4.169A</v>
          </cell>
          <cell r="B1133" t="str">
            <v>GRAVA PARA LECHO FILTRANTE TAMAÑO 38,1 mm</v>
          </cell>
          <cell r="C1133" t="str">
            <v>M3</v>
          </cell>
          <cell r="D1133">
            <v>0</v>
          </cell>
        </row>
        <row r="1134">
          <cell r="A1134" t="str">
            <v>2.4.172A</v>
          </cell>
          <cell r="B1134" t="str">
            <v>ANTRACITA PARA FILTRO TE = 0,8 mm</v>
          </cell>
          <cell r="C1134" t="str">
            <v>M3</v>
          </cell>
          <cell r="D1134">
            <v>0</v>
          </cell>
        </row>
        <row r="1135">
          <cell r="A1135" t="str">
            <v>2.4.258A</v>
          </cell>
          <cell r="B1135" t="str">
            <v>ARENAPARA FILTRO TE= 0,55 mm</v>
          </cell>
          <cell r="C1135" t="str">
            <v>M3</v>
          </cell>
          <cell r="D1135">
            <v>0</v>
          </cell>
        </row>
        <row r="1136">
          <cell r="A1136" t="str">
            <v>6.4.2.190</v>
          </cell>
          <cell r="B1136" t="str">
            <v>VIGA TRIANGULAR BASE= 0,30 m, ALTURA= 0,25 m, e= 0,10 m. INCLUYE NIPLE EN PVC UBICADO HORIZONTALMENTE D= 1/2", CADA 0,075 m. L= 1,34 SEGÚN DISEÑO</v>
          </cell>
          <cell r="C1136" t="str">
            <v>UN</v>
          </cell>
          <cell r="D1136">
            <v>0</v>
          </cell>
        </row>
        <row r="1137">
          <cell r="A1137" t="str">
            <v>6.4.2.191</v>
          </cell>
          <cell r="B1137" t="str">
            <v>MULTIPLES DE ALIMENTACION PVC D= 3" L= 0,25 m</v>
          </cell>
          <cell r="C1137" t="str">
            <v>UN</v>
          </cell>
          <cell r="D1137">
            <v>0</v>
          </cell>
        </row>
        <row r="1138">
          <cell r="A1138" t="str">
            <v>6.4.2.192</v>
          </cell>
          <cell r="B1138" t="str">
            <v>MULTIPLES SUCCIONADORES PVC 2" C/ 0,4 m L= 0,50 m</v>
          </cell>
          <cell r="C1138" t="str">
            <v>UN</v>
          </cell>
          <cell r="D1138">
            <v>0</v>
          </cell>
        </row>
        <row r="1139">
          <cell r="A1139" t="str">
            <v>6.4.2.193</v>
          </cell>
          <cell r="B1139" t="str">
            <v xml:space="preserve">PLACAS EN FIBROCEMENTO H= 0,05 M, ANCHO=0,10 M, L= 1,2 M SOPORTADAS POR DOS SECCIONES DE ANGULO DE 2 1/2" X 3/16". L= 1,1 M, ANCLADAS CON PERNOS EXPANSIVOS A LOS MUROS Y LAS PLACAS.
</v>
          </cell>
          <cell r="C1139" t="str">
            <v>UN</v>
          </cell>
          <cell r="D1139">
            <v>0</v>
          </cell>
        </row>
        <row r="1140">
          <cell r="A1140" t="str">
            <v>6.4.2.194</v>
          </cell>
          <cell r="B1140" t="str">
            <v>MÚLTIPLE DE RECOLECCIÓN Ø 2,5" C/0,506 m, CON 7 ORIFICIOS DE Ø1/2" C/0,15 m. L=1,20M. (EN UN EXTREMO CON ADAPTADOR MACHO Y CON TAPON POR EL OPUESTO)</v>
          </cell>
          <cell r="C1140" t="str">
            <v>UN</v>
          </cell>
          <cell r="D1140">
            <v>0</v>
          </cell>
        </row>
        <row r="1141">
          <cell r="A1141" t="str">
            <v>6.4.2.195</v>
          </cell>
          <cell r="B1141" t="str">
            <v>MODULO HEXAGONAL INCLINACIÓN = 60° en PAD cal. 60, e=6mm.</v>
          </cell>
          <cell r="C1141" t="str">
            <v>UN</v>
          </cell>
          <cell r="D1141">
            <v>0</v>
          </cell>
        </row>
        <row r="1142">
          <cell r="A1142" t="str">
            <v>3.17.10A</v>
          </cell>
          <cell r="B1142" t="str">
            <v xml:space="preserve">POZO DE INSPECCIÓN D=1.50 M, H  3.50  &lt; H &lt; 4,5 </v>
          </cell>
          <cell r="C1142" t="str">
            <v>UN</v>
          </cell>
          <cell r="D1142">
            <v>0</v>
          </cell>
        </row>
        <row r="1143">
          <cell r="A1143" t="str">
            <v>3.17.10B</v>
          </cell>
          <cell r="B1143" t="str">
            <v>POZO DE INSPECCIÓN D=1.50 M, H  5.50  &lt; H &lt; 6.50</v>
          </cell>
          <cell r="C1143" t="str">
            <v>UN</v>
          </cell>
          <cell r="D1143">
            <v>0</v>
          </cell>
        </row>
        <row r="1144">
          <cell r="A1144" t="str">
            <v>6.4.2.196</v>
          </cell>
          <cell r="B1144" t="str">
            <v>SUMINISTRO E INSTALACION TUBERÍA DE ALCANTARILALDO Ø=18"</v>
          </cell>
          <cell r="C1144" t="str">
            <v>ML</v>
          </cell>
          <cell r="D1144">
            <v>0</v>
          </cell>
        </row>
        <row r="1145">
          <cell r="A1145" t="str">
            <v>6.4.2.197</v>
          </cell>
          <cell r="B1145" t="str">
            <v>SUMINISTRO E INSTALACION TUBERÍA DE ALCANTARILALDO Ø=27"</v>
          </cell>
          <cell r="C1145" t="str">
            <v>ML</v>
          </cell>
          <cell r="D1145">
            <v>0</v>
          </cell>
        </row>
        <row r="1146">
          <cell r="A1146" t="str">
            <v>6.4.2.198</v>
          </cell>
          <cell r="B1146" t="str">
            <v>SUMINISTRO E INSTALACION TUBERÍA DE ALCANTARILALDO Ø=30"</v>
          </cell>
          <cell r="C1146" t="str">
            <v>ML</v>
          </cell>
          <cell r="D1146">
            <v>0</v>
          </cell>
        </row>
        <row r="1147">
          <cell r="A1147" t="str">
            <v>3.17.3</v>
          </cell>
          <cell r="B1147" t="str">
            <v>PLACA DE FONDO O BASE DE POZO DE INSPECCION DIAMETRO = 1,95 m</v>
          </cell>
          <cell r="C1147" t="str">
            <v>UN</v>
          </cell>
          <cell r="D1147">
            <v>0</v>
          </cell>
        </row>
        <row r="1148">
          <cell r="A1148" t="str">
            <v>6.4.2.199</v>
          </cell>
          <cell r="B1148" t="str">
            <v>CAÑUELA POZO DE INSPECCION PARA TUBERIA ENTRE 24" Y 34" (Concreto fc´= 28 Mpa elab. En obra)</v>
          </cell>
          <cell r="C1148" t="str">
            <v>ML</v>
          </cell>
          <cell r="D1148">
            <v>0</v>
          </cell>
        </row>
        <row r="1149">
          <cell r="A1149" t="str">
            <v>3.11.2</v>
          </cell>
          <cell r="B1149" t="str">
            <v>CARGUE Y TRANSPORTE DE MATERIALES SUELTOS,  PRODUCTO DE SOBRANTES Y/O DERRUMBES (INCLUYE ACARREO LIBRE 5 KM.)</v>
          </cell>
          <cell r="C1149" t="str">
            <v>M3</v>
          </cell>
          <cell r="D1149">
            <v>0</v>
          </cell>
        </row>
        <row r="1150">
          <cell r="A1150" t="str">
            <v>3.5.1</v>
          </cell>
          <cell r="B1150" t="str">
            <v>SUMINISTRO, EXTENDIDA MATERIAL GRANULAR (RECEBO) PARA AFIRMADO, SIN COMPACTAR HASTA UN DIÁMETRO DE 5" Y UN ÍNDICE PLÁSTICO MENOR O IGUAL 9%  (**)</v>
          </cell>
          <cell r="C1150" t="str">
            <v>M3</v>
          </cell>
          <cell r="D1150">
            <v>0</v>
          </cell>
        </row>
        <row r="1151">
          <cell r="A1151" t="str">
            <v>6.4.2.200</v>
          </cell>
          <cell r="B1151" t="str">
            <v>VALVULA DE COMPUERTA COLUMNA DE SUSPENSION PSS RECTANGULAR de 0,15 x 0,15 m. de Vástago ascendente L= 0,20 m. D= 6"</v>
          </cell>
          <cell r="C1151" t="str">
            <v>UN</v>
          </cell>
          <cell r="D1151">
            <v>0</v>
          </cell>
        </row>
        <row r="1152">
          <cell r="A1152" t="str">
            <v>6.4.2.201</v>
          </cell>
          <cell r="B1152" t="str">
            <v>VALVULA DE COMPUERTA COLUMNA DE SUSPENSION PSS RECTANGULAR de 0,15 x 0,15 m. de Vástago ascendente L= 0,60 m. D= 6"</v>
          </cell>
          <cell r="C1152" t="str">
            <v>UN</v>
          </cell>
          <cell r="D1152">
            <v>0</v>
          </cell>
        </row>
        <row r="1153">
          <cell r="A1153" t="str">
            <v>6.4.2.202</v>
          </cell>
          <cell r="B1153" t="str">
            <v>VALVULA DE COMPUERTA COLUMNA DE SUSPENSION PSS RECTANGULAR de 0,20 x 0,20 m. de Vástago ascendente L= 2,56 m. D= 8"</v>
          </cell>
          <cell r="C1153" t="str">
            <v>UN</v>
          </cell>
          <cell r="D1153">
            <v>0</v>
          </cell>
        </row>
        <row r="1154">
          <cell r="A1154" t="str">
            <v>6.4.2.203</v>
          </cell>
          <cell r="B1154" t="str">
            <v>VALVULA DE COMPUERTA COLUMNA DE SUSPENSION PSS RECTANGULAR de 0,15 x 0,15 m. de Vástago ascendente L= 1,30 m. D= 6"</v>
          </cell>
          <cell r="C1154" t="str">
            <v>UN</v>
          </cell>
          <cell r="D1154">
            <v>0</v>
          </cell>
        </row>
        <row r="1155">
          <cell r="A1155" t="str">
            <v>6.4.2.204</v>
          </cell>
          <cell r="B1155" t="str">
            <v>PASAMURO HG 4" EL x ER L= 0,45 m   Z= 0,125 EL</v>
          </cell>
          <cell r="C1155" t="str">
            <v>UN</v>
          </cell>
          <cell r="D1155">
            <v>0</v>
          </cell>
        </row>
        <row r="1156">
          <cell r="A1156" t="str">
            <v>6.4.2.205</v>
          </cell>
          <cell r="B1156" t="str">
            <v>SUMINISTRO E INSTALACION DE REGLILLA DE MEDICION CANALETA PARSHALL EN ACRILICO COLOR AZUL segun detalle.</v>
          </cell>
          <cell r="C1156" t="str">
            <v>UN</v>
          </cell>
          <cell r="D1156">
            <v>0</v>
          </cell>
        </row>
        <row r="1157">
          <cell r="A1157" t="str">
            <v>6.4.2.206</v>
          </cell>
          <cell r="B1157" t="str">
            <v>PLATINA CABLE SUPERIOR EN ACERO 250MM X 250MM, ESP: 1".</v>
          </cell>
          <cell r="C1157" t="str">
            <v>UN</v>
          </cell>
          <cell r="D1157">
            <v>0</v>
          </cell>
        </row>
        <row r="1158">
          <cell r="A1158" t="str">
            <v>6.4.2.207</v>
          </cell>
          <cell r="B1158" t="str">
            <v>PLATINA CABLE INFERIOR EN ACERO 250MM X 250MM, ESP: 1".</v>
          </cell>
          <cell r="C1158" t="str">
            <v>UN</v>
          </cell>
          <cell r="D1158">
            <v>0</v>
          </cell>
        </row>
        <row r="1159">
          <cell r="A1159" t="str">
            <v>6.4.2.208</v>
          </cell>
          <cell r="B1159" t="str">
            <v>VARILLA DE ANCLAJE A CABLE SUPERIOR, 1 1/4".L=2,70 M.</v>
          </cell>
          <cell r="C1159" t="str">
            <v>UN</v>
          </cell>
          <cell r="D1159">
            <v>0</v>
          </cell>
        </row>
        <row r="1160">
          <cell r="A1160" t="str">
            <v>6.4.2.209</v>
          </cell>
          <cell r="B1160" t="str">
            <v>VARILLA DE ANCLAJE A CABLE INFERIOR 1". L=1,70 M.</v>
          </cell>
          <cell r="C1160" t="str">
            <v>UN</v>
          </cell>
          <cell r="D1160">
            <v>0</v>
          </cell>
        </row>
        <row r="1161">
          <cell r="A1161" t="str">
            <v>6.4.2.210</v>
          </cell>
          <cell r="B1161" t="str">
            <v xml:space="preserve">CABLE SUPERIOR PRINCIPAL EN ACERO FU: 1770 MPA. (REF. 6 X 37, 6 TORONES X 37 ALAMBRES C/U) 32MM. </v>
          </cell>
          <cell r="C1161" t="str">
            <v>ML.</v>
          </cell>
          <cell r="D1161">
            <v>0</v>
          </cell>
        </row>
        <row r="1162">
          <cell r="A1162" t="str">
            <v>6.4.2.211</v>
          </cell>
          <cell r="B1162" t="str">
            <v xml:space="preserve">CABLE INFERIOR SECUNDARIO EN ACERO FU: 1770 MPA. |(REF. 6 X 19, 6 TORONES X 19 ALAMBRES C/U) 24MM. </v>
          </cell>
          <cell r="C1162" t="str">
            <v>ML.</v>
          </cell>
          <cell r="D1162">
            <v>0</v>
          </cell>
        </row>
        <row r="1163">
          <cell r="A1163" t="str">
            <v>6.4.2.212</v>
          </cell>
          <cell r="B1163" t="str">
            <v>CABLE EN ACERO 10 MM FU: 1770 MPA. PARA PENDOLONES SUPERIORES.</v>
          </cell>
          <cell r="C1163" t="str">
            <v>ML.</v>
          </cell>
          <cell r="D1163">
            <v>0</v>
          </cell>
        </row>
        <row r="1164">
          <cell r="A1164" t="str">
            <v>6.4.2.213</v>
          </cell>
          <cell r="B1164" t="str">
            <v>CABLE EN ACERO 6 MM FU: 1770 MPA. PARA PENDOLONES INFERIORES.</v>
          </cell>
          <cell r="C1164" t="str">
            <v>ML.</v>
          </cell>
          <cell r="D1164">
            <v>0</v>
          </cell>
        </row>
        <row r="1165">
          <cell r="A1165" t="str">
            <v>6.4.2.214</v>
          </cell>
          <cell r="B1165" t="str">
            <v>ABRAZADERA PLATINA 1/2" INCLUYE 2 ARMELLAS SOLDADAS A PLATINA DE 5/8" Y PERNO DE 5/8".</v>
          </cell>
          <cell r="C1165" t="str">
            <v>UN</v>
          </cell>
          <cell r="D1165">
            <v>0</v>
          </cell>
        </row>
        <row r="1166">
          <cell r="A1166" t="str">
            <v>6.4.2.215</v>
          </cell>
          <cell r="B1166" t="str">
            <v>SUJETACABLES EN ACERO DE 1 1/4".</v>
          </cell>
          <cell r="C1166" t="str">
            <v>UN</v>
          </cell>
          <cell r="D1166">
            <v>0</v>
          </cell>
        </row>
        <row r="1167">
          <cell r="A1167" t="str">
            <v>6.4.2.216</v>
          </cell>
          <cell r="B1167" t="str">
            <v>SUJETACABLES EN ACERO DE 1".</v>
          </cell>
          <cell r="C1167" t="str">
            <v>UN</v>
          </cell>
          <cell r="D1167">
            <v>0</v>
          </cell>
        </row>
        <row r="1168">
          <cell r="A1168" t="str">
            <v>6.4.2.217</v>
          </cell>
          <cell r="B1168" t="str">
            <v>SUJETACABLES EN ACERO DE 10MM.</v>
          </cell>
          <cell r="C1168" t="str">
            <v>UN</v>
          </cell>
          <cell r="D1168">
            <v>0</v>
          </cell>
        </row>
        <row r="1169">
          <cell r="A1169" t="str">
            <v>6.4.2.218</v>
          </cell>
          <cell r="B1169" t="str">
            <v>SUJETACABLES EN ACERO DE 8MM.</v>
          </cell>
          <cell r="C1169" t="str">
            <v>UN</v>
          </cell>
          <cell r="D1169">
            <v>0</v>
          </cell>
        </row>
        <row r="1170">
          <cell r="A1170" t="str">
            <v>6.4.2.219</v>
          </cell>
          <cell r="B1170" t="str">
            <v>COLUMNA EN PERFIL CIRCULAR Ø 6", 4MM. SEGÚN DISEÑO.</v>
          </cell>
          <cell r="C1170" t="str">
            <v>KG</v>
          </cell>
          <cell r="D1170">
            <v>0</v>
          </cell>
        </row>
        <row r="1171">
          <cell r="A1171" t="str">
            <v>6.4.2.220</v>
          </cell>
          <cell r="B1171" t="str">
            <v>PLATINA PLACA BASE DE TORRE EN ACERO 350MM X 350MM, ESP: 5/16", 4 ATIESADORES PL 3/8", 4 PERNOS DE ANCLAJE L= 40CM. Ø 3/4" Y BASE ARMADA ENBEBIDA EN EL CONCRETO 4L 1,5X1,5X1/4". SEGÚN DISEÑO.</v>
          </cell>
          <cell r="C1171" t="str">
            <v>UN</v>
          </cell>
          <cell r="D1171">
            <v>0</v>
          </cell>
        </row>
        <row r="1172">
          <cell r="A1172" t="str">
            <v>6.4.2.221</v>
          </cell>
          <cell r="B1172" t="str">
            <v xml:space="preserve">
SUMINISTRO E INSTALACIÓN DE TUBERÍA DE ACERO 16”*3/8 , QUE SERVIRÁ COMO CAMISA PARA INSTALACIÓN TUBERÍA DE 12" EN PVC.
</v>
          </cell>
          <cell r="C1172" t="str">
            <v>ML</v>
          </cell>
          <cell r="D1172">
            <v>0</v>
          </cell>
        </row>
        <row r="1173">
          <cell r="A1173" t="str">
            <v>3.3.4</v>
          </cell>
          <cell r="B1173" t="str">
            <v>SUMINISTRO E INSTALACIÓN CONCRETO DE 14 Mpa - (2000 P.S.I).  POBRE</v>
          </cell>
          <cell r="C1173" t="str">
            <v>M3</v>
          </cell>
          <cell r="D1173">
            <v>0</v>
          </cell>
        </row>
        <row r="1174">
          <cell r="A1174">
            <v>0</v>
          </cell>
          <cell r="B1174">
            <v>0</v>
          </cell>
          <cell r="C1174">
            <v>0</v>
          </cell>
          <cell r="D1174">
            <v>0</v>
          </cell>
        </row>
        <row r="1175">
          <cell r="A1175">
            <v>0</v>
          </cell>
          <cell r="B1175">
            <v>0</v>
          </cell>
          <cell r="C1175">
            <v>0</v>
          </cell>
          <cell r="D1175">
            <v>0</v>
          </cell>
        </row>
        <row r="1176">
          <cell r="A1176">
            <v>0</v>
          </cell>
          <cell r="B1176">
            <v>0</v>
          </cell>
          <cell r="C1176">
            <v>0</v>
          </cell>
          <cell r="D1176">
            <v>0</v>
          </cell>
        </row>
        <row r="1177">
          <cell r="A1177">
            <v>0</v>
          </cell>
          <cell r="B1177">
            <v>0</v>
          </cell>
          <cell r="C1177">
            <v>0</v>
          </cell>
          <cell r="D1177">
            <v>0</v>
          </cell>
        </row>
        <row r="1178">
          <cell r="A1178">
            <v>0</v>
          </cell>
          <cell r="B1178">
            <v>0</v>
          </cell>
          <cell r="C1178">
            <v>0</v>
          </cell>
          <cell r="D1178">
            <v>0</v>
          </cell>
        </row>
        <row r="1179">
          <cell r="A1179">
            <v>0</v>
          </cell>
          <cell r="B1179">
            <v>0</v>
          </cell>
          <cell r="C1179">
            <v>0</v>
          </cell>
          <cell r="D1179">
            <v>0</v>
          </cell>
        </row>
        <row r="1180">
          <cell r="A1180">
            <v>0</v>
          </cell>
          <cell r="B1180">
            <v>0</v>
          </cell>
          <cell r="C1180">
            <v>0</v>
          </cell>
          <cell r="D1180">
            <v>0</v>
          </cell>
        </row>
        <row r="1181">
          <cell r="A1181">
            <v>0</v>
          </cell>
          <cell r="B1181">
            <v>0</v>
          </cell>
          <cell r="C1181">
            <v>0</v>
          </cell>
          <cell r="D1181">
            <v>0</v>
          </cell>
        </row>
        <row r="1182">
          <cell r="A1182">
            <v>0</v>
          </cell>
          <cell r="B1182">
            <v>0</v>
          </cell>
          <cell r="C1182">
            <v>0</v>
          </cell>
          <cell r="D1182">
            <v>0</v>
          </cell>
        </row>
        <row r="1183">
          <cell r="A1183">
            <v>0</v>
          </cell>
          <cell r="B1183">
            <v>0</v>
          </cell>
          <cell r="C1183">
            <v>0</v>
          </cell>
          <cell r="D1183">
            <v>0</v>
          </cell>
        </row>
        <row r="1184">
          <cell r="A1184">
            <v>0</v>
          </cell>
          <cell r="B1184">
            <v>0</v>
          </cell>
          <cell r="C1184">
            <v>0</v>
          </cell>
          <cell r="D1184">
            <v>0</v>
          </cell>
        </row>
        <row r="1185">
          <cell r="A1185">
            <v>0</v>
          </cell>
          <cell r="B1185">
            <v>0</v>
          </cell>
          <cell r="C1185">
            <v>0</v>
          </cell>
          <cell r="D1185">
            <v>0</v>
          </cell>
        </row>
        <row r="1186">
          <cell r="A1186">
            <v>0</v>
          </cell>
          <cell r="B1186">
            <v>0</v>
          </cell>
          <cell r="C1186">
            <v>0</v>
          </cell>
          <cell r="D1186">
            <v>0</v>
          </cell>
        </row>
        <row r="1187">
          <cell r="A1187">
            <v>0</v>
          </cell>
          <cell r="B1187">
            <v>0</v>
          </cell>
          <cell r="C1187">
            <v>0</v>
          </cell>
          <cell r="D1187">
            <v>0</v>
          </cell>
        </row>
        <row r="1188">
          <cell r="A1188">
            <v>0</v>
          </cell>
          <cell r="B1188">
            <v>0</v>
          </cell>
          <cell r="C1188">
            <v>0</v>
          </cell>
          <cell r="D1188">
            <v>0</v>
          </cell>
        </row>
        <row r="1189">
          <cell r="A1189">
            <v>0</v>
          </cell>
          <cell r="B1189">
            <v>0</v>
          </cell>
          <cell r="C1189">
            <v>0</v>
          </cell>
          <cell r="D1189">
            <v>0</v>
          </cell>
        </row>
        <row r="1190">
          <cell r="A1190">
            <v>0</v>
          </cell>
          <cell r="B1190">
            <v>0</v>
          </cell>
          <cell r="C1190">
            <v>0</v>
          </cell>
          <cell r="D1190">
            <v>0</v>
          </cell>
        </row>
        <row r="1191">
          <cell r="A1191">
            <v>0</v>
          </cell>
          <cell r="B1191">
            <v>0</v>
          </cell>
          <cell r="C1191">
            <v>0</v>
          </cell>
          <cell r="D1191">
            <v>0</v>
          </cell>
        </row>
        <row r="1192">
          <cell r="A1192">
            <v>0</v>
          </cell>
          <cell r="B1192">
            <v>0</v>
          </cell>
          <cell r="C1192">
            <v>0</v>
          </cell>
          <cell r="D1192">
            <v>0</v>
          </cell>
        </row>
        <row r="1193">
          <cell r="A1193">
            <v>0</v>
          </cell>
          <cell r="B1193">
            <v>0</v>
          </cell>
          <cell r="C1193">
            <v>0</v>
          </cell>
          <cell r="D1193">
            <v>0</v>
          </cell>
        </row>
        <row r="1194">
          <cell r="A1194">
            <v>0</v>
          </cell>
          <cell r="B1194">
            <v>0</v>
          </cell>
          <cell r="C1194">
            <v>0</v>
          </cell>
          <cell r="D1194">
            <v>0</v>
          </cell>
        </row>
        <row r="1195">
          <cell r="A1195">
            <v>0</v>
          </cell>
          <cell r="B1195">
            <v>0</v>
          </cell>
          <cell r="C1195">
            <v>0</v>
          </cell>
          <cell r="D1195">
            <v>0</v>
          </cell>
        </row>
        <row r="1196">
          <cell r="A1196">
            <v>0</v>
          </cell>
          <cell r="B1196">
            <v>0</v>
          </cell>
          <cell r="C1196">
            <v>0</v>
          </cell>
          <cell r="D1196">
            <v>0</v>
          </cell>
        </row>
        <row r="1197">
          <cell r="A1197">
            <v>0</v>
          </cell>
          <cell r="B1197">
            <v>0</v>
          </cell>
          <cell r="C1197">
            <v>0</v>
          </cell>
          <cell r="D1197">
            <v>0</v>
          </cell>
        </row>
        <row r="1198">
          <cell r="A1198">
            <v>0</v>
          </cell>
          <cell r="B1198">
            <v>0</v>
          </cell>
          <cell r="C1198">
            <v>0</v>
          </cell>
          <cell r="D1198">
            <v>0</v>
          </cell>
        </row>
        <row r="1199">
          <cell r="A1199">
            <v>0</v>
          </cell>
          <cell r="B1199">
            <v>0</v>
          </cell>
          <cell r="C1199">
            <v>0</v>
          </cell>
          <cell r="D1199">
            <v>0</v>
          </cell>
        </row>
        <row r="1200">
          <cell r="A1200">
            <v>0</v>
          </cell>
          <cell r="B1200">
            <v>0</v>
          </cell>
          <cell r="C1200">
            <v>0</v>
          </cell>
          <cell r="D1200">
            <v>0</v>
          </cell>
        </row>
        <row r="1201">
          <cell r="A1201">
            <v>0</v>
          </cell>
          <cell r="B1201">
            <v>0</v>
          </cell>
          <cell r="C1201">
            <v>0</v>
          </cell>
          <cell r="D1201">
            <v>0</v>
          </cell>
        </row>
        <row r="1202">
          <cell r="A1202">
            <v>0</v>
          </cell>
          <cell r="B1202">
            <v>0</v>
          </cell>
          <cell r="C1202">
            <v>0</v>
          </cell>
          <cell r="D1202">
            <v>0</v>
          </cell>
        </row>
        <row r="1203">
          <cell r="A1203">
            <v>0</v>
          </cell>
          <cell r="B1203">
            <v>0</v>
          </cell>
          <cell r="C1203">
            <v>0</v>
          </cell>
          <cell r="D1203">
            <v>0</v>
          </cell>
        </row>
        <row r="1204">
          <cell r="A1204">
            <v>0</v>
          </cell>
          <cell r="B1204">
            <v>0</v>
          </cell>
          <cell r="C1204">
            <v>0</v>
          </cell>
          <cell r="D1204">
            <v>0</v>
          </cell>
        </row>
        <row r="1205">
          <cell r="A1205">
            <v>0</v>
          </cell>
          <cell r="B1205">
            <v>0</v>
          </cell>
          <cell r="C1205">
            <v>0</v>
          </cell>
          <cell r="D1205">
            <v>0</v>
          </cell>
        </row>
        <row r="1206">
          <cell r="A1206">
            <v>0</v>
          </cell>
          <cell r="B1206">
            <v>0</v>
          </cell>
          <cell r="C1206">
            <v>0</v>
          </cell>
          <cell r="D1206">
            <v>0</v>
          </cell>
        </row>
        <row r="1207">
          <cell r="A1207">
            <v>0</v>
          </cell>
          <cell r="B1207">
            <v>0</v>
          </cell>
          <cell r="C1207">
            <v>0</v>
          </cell>
          <cell r="D1207">
            <v>0</v>
          </cell>
        </row>
        <row r="1208">
          <cell r="A1208">
            <v>0</v>
          </cell>
          <cell r="B1208">
            <v>0</v>
          </cell>
          <cell r="C1208">
            <v>0</v>
          </cell>
          <cell r="D1208">
            <v>0</v>
          </cell>
        </row>
        <row r="1209">
          <cell r="A1209">
            <v>0</v>
          </cell>
          <cell r="B1209">
            <v>0</v>
          </cell>
          <cell r="C1209">
            <v>0</v>
          </cell>
          <cell r="D1209">
            <v>0</v>
          </cell>
        </row>
        <row r="1210">
          <cell r="A1210">
            <v>0</v>
          </cell>
          <cell r="B1210">
            <v>0</v>
          </cell>
          <cell r="C1210">
            <v>0</v>
          </cell>
          <cell r="D1210">
            <v>0</v>
          </cell>
        </row>
        <row r="1211">
          <cell r="A1211">
            <v>0</v>
          </cell>
          <cell r="B1211">
            <v>0</v>
          </cell>
          <cell r="C1211">
            <v>0</v>
          </cell>
          <cell r="D1211">
            <v>0</v>
          </cell>
        </row>
        <row r="1212">
          <cell r="A1212">
            <v>0</v>
          </cell>
          <cell r="B1212">
            <v>0</v>
          </cell>
          <cell r="C1212">
            <v>0</v>
          </cell>
          <cell r="D1212">
            <v>0</v>
          </cell>
        </row>
        <row r="1213">
          <cell r="A1213">
            <v>0</v>
          </cell>
          <cell r="B1213">
            <v>0</v>
          </cell>
          <cell r="C1213">
            <v>0</v>
          </cell>
          <cell r="D1213">
            <v>0</v>
          </cell>
        </row>
        <row r="1214">
          <cell r="A1214">
            <v>0</v>
          </cell>
          <cell r="B1214">
            <v>0</v>
          </cell>
          <cell r="C1214">
            <v>0</v>
          </cell>
          <cell r="D1214">
            <v>0</v>
          </cell>
        </row>
        <row r="1215">
          <cell r="A1215">
            <v>0</v>
          </cell>
          <cell r="B1215">
            <v>0</v>
          </cell>
          <cell r="C1215">
            <v>0</v>
          </cell>
          <cell r="D1215">
            <v>0</v>
          </cell>
        </row>
        <row r="1216">
          <cell r="A1216">
            <v>0</v>
          </cell>
          <cell r="B1216">
            <v>0</v>
          </cell>
          <cell r="C1216">
            <v>0</v>
          </cell>
          <cell r="D1216">
            <v>0</v>
          </cell>
        </row>
        <row r="1217">
          <cell r="A1217">
            <v>0</v>
          </cell>
          <cell r="B1217">
            <v>0</v>
          </cell>
          <cell r="C1217">
            <v>0</v>
          </cell>
          <cell r="D1217">
            <v>0</v>
          </cell>
        </row>
        <row r="1218">
          <cell r="A1218">
            <v>0</v>
          </cell>
          <cell r="B1218">
            <v>0</v>
          </cell>
          <cell r="C1218">
            <v>0</v>
          </cell>
          <cell r="D1218">
            <v>0</v>
          </cell>
        </row>
        <row r="1219">
          <cell r="A1219">
            <v>0</v>
          </cell>
          <cell r="B1219">
            <v>0</v>
          </cell>
          <cell r="C1219">
            <v>0</v>
          </cell>
          <cell r="D1219">
            <v>0</v>
          </cell>
        </row>
        <row r="1220">
          <cell r="A1220">
            <v>0</v>
          </cell>
          <cell r="B1220">
            <v>0</v>
          </cell>
          <cell r="C1220">
            <v>0</v>
          </cell>
          <cell r="D1220">
            <v>0</v>
          </cell>
        </row>
        <row r="1221">
          <cell r="A1221">
            <v>0</v>
          </cell>
          <cell r="B1221">
            <v>0</v>
          </cell>
          <cell r="C1221">
            <v>0</v>
          </cell>
          <cell r="D1221">
            <v>0</v>
          </cell>
        </row>
        <row r="1222">
          <cell r="A1222">
            <v>0</v>
          </cell>
          <cell r="B1222">
            <v>0</v>
          </cell>
          <cell r="C1222">
            <v>0</v>
          </cell>
          <cell r="D1222">
            <v>0</v>
          </cell>
        </row>
        <row r="1223">
          <cell r="A1223">
            <v>0</v>
          </cell>
          <cell r="B1223">
            <v>0</v>
          </cell>
          <cell r="C1223">
            <v>0</v>
          </cell>
          <cell r="D1223">
            <v>0</v>
          </cell>
        </row>
        <row r="1224">
          <cell r="A1224">
            <v>0</v>
          </cell>
          <cell r="B1224">
            <v>0</v>
          </cell>
          <cell r="C1224">
            <v>0</v>
          </cell>
          <cell r="D1224">
            <v>0</v>
          </cell>
        </row>
        <row r="1225">
          <cell r="A1225">
            <v>0</v>
          </cell>
          <cell r="B1225">
            <v>0</v>
          </cell>
          <cell r="C1225">
            <v>0</v>
          </cell>
          <cell r="D1225">
            <v>0</v>
          </cell>
        </row>
        <row r="1226">
          <cell r="A1226">
            <v>0</v>
          </cell>
          <cell r="B1226">
            <v>0</v>
          </cell>
          <cell r="C1226">
            <v>0</v>
          </cell>
          <cell r="D1226">
            <v>0</v>
          </cell>
        </row>
        <row r="1227">
          <cell r="A1227">
            <v>0</v>
          </cell>
          <cell r="B1227">
            <v>0</v>
          </cell>
          <cell r="C1227">
            <v>0</v>
          </cell>
          <cell r="D1227">
            <v>0</v>
          </cell>
        </row>
        <row r="1228">
          <cell r="A1228">
            <v>0</v>
          </cell>
          <cell r="B1228">
            <v>0</v>
          </cell>
          <cell r="C1228">
            <v>0</v>
          </cell>
          <cell r="D1228">
            <v>0</v>
          </cell>
        </row>
        <row r="1229">
          <cell r="A1229">
            <v>0</v>
          </cell>
          <cell r="B1229">
            <v>0</v>
          </cell>
          <cell r="C1229">
            <v>0</v>
          </cell>
          <cell r="D1229">
            <v>0</v>
          </cell>
        </row>
        <row r="1230">
          <cell r="A1230">
            <v>0</v>
          </cell>
          <cell r="B1230">
            <v>0</v>
          </cell>
          <cell r="C1230">
            <v>0</v>
          </cell>
          <cell r="D1230">
            <v>0</v>
          </cell>
        </row>
        <row r="1231">
          <cell r="A1231">
            <v>0</v>
          </cell>
          <cell r="B1231">
            <v>0</v>
          </cell>
          <cell r="C1231">
            <v>0</v>
          </cell>
          <cell r="D1231">
            <v>0</v>
          </cell>
        </row>
        <row r="1232">
          <cell r="A1232">
            <v>0</v>
          </cell>
          <cell r="B1232">
            <v>0</v>
          </cell>
          <cell r="C1232">
            <v>0</v>
          </cell>
          <cell r="D1232">
            <v>0</v>
          </cell>
        </row>
        <row r="1233">
          <cell r="A1233">
            <v>0</v>
          </cell>
          <cell r="B1233">
            <v>0</v>
          </cell>
          <cell r="C1233">
            <v>0</v>
          </cell>
          <cell r="D1233">
            <v>0</v>
          </cell>
        </row>
        <row r="1234">
          <cell r="A1234">
            <v>0</v>
          </cell>
          <cell r="B1234">
            <v>0</v>
          </cell>
          <cell r="C1234">
            <v>0</v>
          </cell>
          <cell r="D1234">
            <v>0</v>
          </cell>
        </row>
        <row r="1235">
          <cell r="A1235">
            <v>0</v>
          </cell>
          <cell r="B1235">
            <v>0</v>
          </cell>
          <cell r="C1235">
            <v>0</v>
          </cell>
          <cell r="D1235">
            <v>0</v>
          </cell>
        </row>
        <row r="1236">
          <cell r="A1236">
            <v>0</v>
          </cell>
          <cell r="B1236">
            <v>0</v>
          </cell>
          <cell r="C1236">
            <v>0</v>
          </cell>
          <cell r="D1236">
            <v>0</v>
          </cell>
        </row>
        <row r="1237">
          <cell r="A1237">
            <v>0</v>
          </cell>
          <cell r="B1237">
            <v>0</v>
          </cell>
          <cell r="C1237">
            <v>0</v>
          </cell>
          <cell r="D1237">
            <v>0</v>
          </cell>
        </row>
        <row r="1238">
          <cell r="A1238">
            <v>0</v>
          </cell>
          <cell r="B1238">
            <v>0</v>
          </cell>
          <cell r="C1238">
            <v>0</v>
          </cell>
          <cell r="D1238">
            <v>0</v>
          </cell>
        </row>
        <row r="1239">
          <cell r="A1239">
            <v>0</v>
          </cell>
          <cell r="B1239">
            <v>0</v>
          </cell>
          <cell r="C1239">
            <v>0</v>
          </cell>
          <cell r="D1239">
            <v>0</v>
          </cell>
        </row>
        <row r="1240">
          <cell r="A1240">
            <v>0</v>
          </cell>
          <cell r="B1240">
            <v>0</v>
          </cell>
          <cell r="C1240">
            <v>0</v>
          </cell>
          <cell r="D1240">
            <v>0</v>
          </cell>
        </row>
        <row r="1241">
          <cell r="A1241">
            <v>0</v>
          </cell>
          <cell r="B1241">
            <v>0</v>
          </cell>
          <cell r="C1241">
            <v>0</v>
          </cell>
          <cell r="D1241">
            <v>0</v>
          </cell>
        </row>
        <row r="1242">
          <cell r="A1242">
            <v>0</v>
          </cell>
          <cell r="B1242">
            <v>0</v>
          </cell>
          <cell r="C1242">
            <v>0</v>
          </cell>
          <cell r="D1242">
            <v>0</v>
          </cell>
        </row>
        <row r="1243">
          <cell r="A1243">
            <v>0</v>
          </cell>
          <cell r="B1243">
            <v>0</v>
          </cell>
          <cell r="C1243">
            <v>0</v>
          </cell>
          <cell r="D1243">
            <v>0</v>
          </cell>
        </row>
        <row r="1244">
          <cell r="A1244">
            <v>0</v>
          </cell>
          <cell r="B1244">
            <v>0</v>
          </cell>
          <cell r="C1244">
            <v>0</v>
          </cell>
          <cell r="D1244">
            <v>0</v>
          </cell>
        </row>
        <row r="1245">
          <cell r="A1245">
            <v>0</v>
          </cell>
          <cell r="B1245">
            <v>0</v>
          </cell>
          <cell r="C1245">
            <v>0</v>
          </cell>
          <cell r="D1245">
            <v>0</v>
          </cell>
        </row>
        <row r="1246">
          <cell r="A1246">
            <v>0</v>
          </cell>
          <cell r="B1246">
            <v>0</v>
          </cell>
          <cell r="C1246">
            <v>0</v>
          </cell>
          <cell r="D1246">
            <v>0</v>
          </cell>
        </row>
        <row r="1247">
          <cell r="A1247">
            <v>0</v>
          </cell>
          <cell r="B1247">
            <v>0</v>
          </cell>
          <cell r="C1247">
            <v>0</v>
          </cell>
          <cell r="D1247">
            <v>0</v>
          </cell>
        </row>
        <row r="1248">
          <cell r="A1248">
            <v>0</v>
          </cell>
          <cell r="B1248">
            <v>0</v>
          </cell>
          <cell r="C1248">
            <v>0</v>
          </cell>
          <cell r="D1248">
            <v>0</v>
          </cell>
        </row>
        <row r="1249">
          <cell r="A1249">
            <v>0</v>
          </cell>
          <cell r="B1249">
            <v>0</v>
          </cell>
          <cell r="C1249">
            <v>0</v>
          </cell>
          <cell r="D1249">
            <v>0</v>
          </cell>
        </row>
        <row r="1250">
          <cell r="A1250">
            <v>0</v>
          </cell>
          <cell r="B1250">
            <v>0</v>
          </cell>
          <cell r="C1250">
            <v>0</v>
          </cell>
          <cell r="D1250">
            <v>0</v>
          </cell>
        </row>
        <row r="1251">
          <cell r="A1251">
            <v>0</v>
          </cell>
          <cell r="B1251">
            <v>0</v>
          </cell>
          <cell r="C1251">
            <v>0</v>
          </cell>
          <cell r="D1251">
            <v>0</v>
          </cell>
        </row>
        <row r="1252">
          <cell r="A1252">
            <v>0</v>
          </cell>
          <cell r="B1252">
            <v>0</v>
          </cell>
          <cell r="C1252">
            <v>0</v>
          </cell>
          <cell r="D1252">
            <v>0</v>
          </cell>
        </row>
        <row r="1253">
          <cell r="A1253">
            <v>0</v>
          </cell>
          <cell r="B1253">
            <v>0</v>
          </cell>
          <cell r="C1253">
            <v>0</v>
          </cell>
          <cell r="D1253">
            <v>0</v>
          </cell>
        </row>
        <row r="1254">
          <cell r="A1254">
            <v>0</v>
          </cell>
          <cell r="B1254">
            <v>0</v>
          </cell>
          <cell r="C1254">
            <v>0</v>
          </cell>
          <cell r="D1254">
            <v>0</v>
          </cell>
        </row>
        <row r="1255">
          <cell r="A1255">
            <v>0</v>
          </cell>
          <cell r="B1255">
            <v>0</v>
          </cell>
          <cell r="C1255">
            <v>0</v>
          </cell>
          <cell r="D1255">
            <v>0</v>
          </cell>
        </row>
        <row r="1256">
          <cell r="A1256">
            <v>0</v>
          </cell>
          <cell r="B1256">
            <v>0</v>
          </cell>
          <cell r="C1256">
            <v>0</v>
          </cell>
          <cell r="D1256">
            <v>0</v>
          </cell>
        </row>
        <row r="1257">
          <cell r="A1257">
            <v>0</v>
          </cell>
          <cell r="B1257">
            <v>0</v>
          </cell>
          <cell r="C1257">
            <v>0</v>
          </cell>
          <cell r="D1257">
            <v>0</v>
          </cell>
        </row>
        <row r="1258">
          <cell r="A1258">
            <v>0</v>
          </cell>
          <cell r="B1258">
            <v>0</v>
          </cell>
          <cell r="C1258">
            <v>0</v>
          </cell>
          <cell r="D1258">
            <v>0</v>
          </cell>
        </row>
        <row r="1259">
          <cell r="A1259">
            <v>0</v>
          </cell>
          <cell r="B1259">
            <v>0</v>
          </cell>
          <cell r="C1259">
            <v>0</v>
          </cell>
          <cell r="D1259">
            <v>0</v>
          </cell>
        </row>
        <row r="1260">
          <cell r="A1260">
            <v>0</v>
          </cell>
          <cell r="B1260">
            <v>0</v>
          </cell>
          <cell r="C1260">
            <v>0</v>
          </cell>
          <cell r="D1260">
            <v>0</v>
          </cell>
        </row>
        <row r="1261">
          <cell r="A1261">
            <v>0</v>
          </cell>
          <cell r="B1261">
            <v>0</v>
          </cell>
          <cell r="C1261">
            <v>0</v>
          </cell>
          <cell r="D1261">
            <v>0</v>
          </cell>
        </row>
        <row r="1262">
          <cell r="A1262">
            <v>0</v>
          </cell>
          <cell r="B1262">
            <v>0</v>
          </cell>
          <cell r="C1262">
            <v>0</v>
          </cell>
          <cell r="D1262">
            <v>0</v>
          </cell>
        </row>
        <row r="1263">
          <cell r="A1263">
            <v>0</v>
          </cell>
          <cell r="B1263">
            <v>0</v>
          </cell>
          <cell r="C1263">
            <v>0</v>
          </cell>
          <cell r="D1263">
            <v>0</v>
          </cell>
        </row>
        <row r="1264">
          <cell r="A1264">
            <v>0</v>
          </cell>
          <cell r="B1264">
            <v>0</v>
          </cell>
          <cell r="C1264">
            <v>0</v>
          </cell>
          <cell r="D1264">
            <v>0</v>
          </cell>
        </row>
        <row r="1265">
          <cell r="A1265">
            <v>0</v>
          </cell>
          <cell r="B1265">
            <v>0</v>
          </cell>
          <cell r="C1265">
            <v>0</v>
          </cell>
          <cell r="D1265">
            <v>0</v>
          </cell>
        </row>
        <row r="1266">
          <cell r="A1266">
            <v>0</v>
          </cell>
          <cell r="B1266">
            <v>0</v>
          </cell>
          <cell r="C1266">
            <v>0</v>
          </cell>
          <cell r="D1266">
            <v>0</v>
          </cell>
        </row>
        <row r="1267">
          <cell r="A1267">
            <v>0</v>
          </cell>
          <cell r="B1267">
            <v>0</v>
          </cell>
          <cell r="C1267">
            <v>0</v>
          </cell>
          <cell r="D1267">
            <v>0</v>
          </cell>
        </row>
        <row r="1268">
          <cell r="A1268">
            <v>0</v>
          </cell>
          <cell r="B1268">
            <v>0</v>
          </cell>
          <cell r="C1268">
            <v>0</v>
          </cell>
          <cell r="D1268">
            <v>0</v>
          </cell>
        </row>
        <row r="1269">
          <cell r="A1269">
            <v>0</v>
          </cell>
          <cell r="B1269">
            <v>0</v>
          </cell>
          <cell r="C1269">
            <v>0</v>
          </cell>
          <cell r="D1269">
            <v>0</v>
          </cell>
        </row>
        <row r="1270">
          <cell r="A1270">
            <v>0</v>
          </cell>
          <cell r="B1270">
            <v>0</v>
          </cell>
          <cell r="C1270">
            <v>0</v>
          </cell>
          <cell r="D1270">
            <v>0</v>
          </cell>
        </row>
        <row r="1271">
          <cell r="A1271">
            <v>0</v>
          </cell>
          <cell r="B1271">
            <v>0</v>
          </cell>
          <cell r="C1271">
            <v>0</v>
          </cell>
          <cell r="D1271">
            <v>0</v>
          </cell>
        </row>
        <row r="1272">
          <cell r="A1272">
            <v>0</v>
          </cell>
          <cell r="B1272">
            <v>0</v>
          </cell>
          <cell r="C1272">
            <v>0</v>
          </cell>
          <cell r="D1272">
            <v>0</v>
          </cell>
        </row>
        <row r="1273">
          <cell r="A1273">
            <v>0</v>
          </cell>
          <cell r="B1273">
            <v>0</v>
          </cell>
          <cell r="C1273">
            <v>0</v>
          </cell>
          <cell r="D1273">
            <v>0</v>
          </cell>
        </row>
        <row r="1274">
          <cell r="A1274">
            <v>0</v>
          </cell>
          <cell r="B1274">
            <v>0</v>
          </cell>
          <cell r="C1274">
            <v>0</v>
          </cell>
          <cell r="D1274">
            <v>0</v>
          </cell>
        </row>
        <row r="1275">
          <cell r="A1275">
            <v>0</v>
          </cell>
          <cell r="B1275">
            <v>0</v>
          </cell>
          <cell r="C1275">
            <v>0</v>
          </cell>
          <cell r="D1275">
            <v>0</v>
          </cell>
        </row>
        <row r="1276">
          <cell r="A1276">
            <v>0</v>
          </cell>
          <cell r="B1276">
            <v>0</v>
          </cell>
          <cell r="C1276">
            <v>0</v>
          </cell>
          <cell r="D1276">
            <v>0</v>
          </cell>
        </row>
        <row r="1277">
          <cell r="A1277">
            <v>0</v>
          </cell>
          <cell r="B1277">
            <v>0</v>
          </cell>
          <cell r="C1277">
            <v>0</v>
          </cell>
          <cell r="D1277">
            <v>0</v>
          </cell>
        </row>
        <row r="1278">
          <cell r="A1278">
            <v>0</v>
          </cell>
          <cell r="B1278">
            <v>0</v>
          </cell>
          <cell r="C1278">
            <v>0</v>
          </cell>
          <cell r="D1278">
            <v>0</v>
          </cell>
        </row>
        <row r="1279">
          <cell r="A1279">
            <v>0</v>
          </cell>
          <cell r="B1279">
            <v>0</v>
          </cell>
          <cell r="C1279">
            <v>0</v>
          </cell>
          <cell r="D1279">
            <v>0</v>
          </cell>
        </row>
        <row r="1280">
          <cell r="A1280">
            <v>0</v>
          </cell>
          <cell r="B1280">
            <v>0</v>
          </cell>
          <cell r="C1280">
            <v>0</v>
          </cell>
          <cell r="D1280">
            <v>0</v>
          </cell>
        </row>
        <row r="1281">
          <cell r="A1281">
            <v>0</v>
          </cell>
          <cell r="B1281">
            <v>0</v>
          </cell>
          <cell r="C1281">
            <v>0</v>
          </cell>
          <cell r="D1281">
            <v>0</v>
          </cell>
        </row>
        <row r="1282">
          <cell r="A1282">
            <v>0</v>
          </cell>
          <cell r="B1282">
            <v>0</v>
          </cell>
          <cell r="C1282">
            <v>0</v>
          </cell>
          <cell r="D1282">
            <v>0</v>
          </cell>
        </row>
        <row r="1283">
          <cell r="A1283">
            <v>0</v>
          </cell>
          <cell r="B1283">
            <v>0</v>
          </cell>
          <cell r="C1283">
            <v>0</v>
          </cell>
          <cell r="D1283">
            <v>0</v>
          </cell>
        </row>
        <row r="1284">
          <cell r="A1284">
            <v>0</v>
          </cell>
          <cell r="B1284">
            <v>0</v>
          </cell>
          <cell r="C1284">
            <v>0</v>
          </cell>
          <cell r="D1284">
            <v>0</v>
          </cell>
        </row>
        <row r="1285">
          <cell r="A1285">
            <v>0</v>
          </cell>
          <cell r="B1285">
            <v>0</v>
          </cell>
          <cell r="C1285">
            <v>0</v>
          </cell>
          <cell r="D1285">
            <v>0</v>
          </cell>
        </row>
        <row r="1286">
          <cell r="A1286">
            <v>0</v>
          </cell>
          <cell r="B1286">
            <v>0</v>
          </cell>
          <cell r="C1286">
            <v>0</v>
          </cell>
          <cell r="D1286">
            <v>0</v>
          </cell>
        </row>
        <row r="1287">
          <cell r="A1287">
            <v>0</v>
          </cell>
          <cell r="B1287">
            <v>0</v>
          </cell>
          <cell r="C1287">
            <v>0</v>
          </cell>
          <cell r="D1287">
            <v>0</v>
          </cell>
        </row>
        <row r="1288">
          <cell r="A1288">
            <v>0</v>
          </cell>
          <cell r="B1288">
            <v>0</v>
          </cell>
          <cell r="C1288">
            <v>0</v>
          </cell>
          <cell r="D1288">
            <v>0</v>
          </cell>
        </row>
        <row r="1289">
          <cell r="A1289">
            <v>0</v>
          </cell>
          <cell r="B1289">
            <v>0</v>
          </cell>
          <cell r="C1289">
            <v>0</v>
          </cell>
          <cell r="D1289">
            <v>0</v>
          </cell>
        </row>
        <row r="1290">
          <cell r="A1290">
            <v>0</v>
          </cell>
          <cell r="B1290">
            <v>0</v>
          </cell>
          <cell r="C1290">
            <v>0</v>
          </cell>
          <cell r="D1290">
            <v>0</v>
          </cell>
        </row>
        <row r="1291">
          <cell r="A1291">
            <v>0</v>
          </cell>
          <cell r="B1291">
            <v>0</v>
          </cell>
          <cell r="C1291">
            <v>0</v>
          </cell>
          <cell r="D1291">
            <v>0</v>
          </cell>
        </row>
        <row r="1292">
          <cell r="A1292">
            <v>0</v>
          </cell>
          <cell r="B1292">
            <v>0</v>
          </cell>
          <cell r="C1292">
            <v>0</v>
          </cell>
          <cell r="D1292">
            <v>0</v>
          </cell>
        </row>
        <row r="1293">
          <cell r="A1293">
            <v>0</v>
          </cell>
          <cell r="B1293">
            <v>0</v>
          </cell>
          <cell r="C1293">
            <v>0</v>
          </cell>
          <cell r="D1293">
            <v>0</v>
          </cell>
        </row>
        <row r="1294">
          <cell r="A1294">
            <v>0</v>
          </cell>
          <cell r="B1294">
            <v>0</v>
          </cell>
          <cell r="C1294">
            <v>0</v>
          </cell>
          <cell r="D1294">
            <v>0</v>
          </cell>
        </row>
        <row r="1295">
          <cell r="A1295">
            <v>0</v>
          </cell>
          <cell r="B1295">
            <v>0</v>
          </cell>
          <cell r="C1295">
            <v>0</v>
          </cell>
          <cell r="D1295">
            <v>0</v>
          </cell>
        </row>
        <row r="1296">
          <cell r="A1296">
            <v>0</v>
          </cell>
          <cell r="B1296">
            <v>0</v>
          </cell>
          <cell r="C1296">
            <v>0</v>
          </cell>
          <cell r="D1296">
            <v>0</v>
          </cell>
        </row>
        <row r="1297">
          <cell r="A1297">
            <v>0</v>
          </cell>
          <cell r="B1297">
            <v>0</v>
          </cell>
          <cell r="C1297">
            <v>0</v>
          </cell>
          <cell r="D1297">
            <v>0</v>
          </cell>
        </row>
        <row r="1298">
          <cell r="A1298">
            <v>0</v>
          </cell>
          <cell r="B1298">
            <v>0</v>
          </cell>
          <cell r="C1298">
            <v>0</v>
          </cell>
          <cell r="D1298">
            <v>0</v>
          </cell>
        </row>
        <row r="1299">
          <cell r="A1299">
            <v>0</v>
          </cell>
          <cell r="B1299">
            <v>0</v>
          </cell>
          <cell r="C1299">
            <v>0</v>
          </cell>
          <cell r="D1299">
            <v>0</v>
          </cell>
        </row>
        <row r="1300">
          <cell r="A1300">
            <v>0</v>
          </cell>
          <cell r="B1300">
            <v>0</v>
          </cell>
          <cell r="C1300">
            <v>0</v>
          </cell>
          <cell r="D1300">
            <v>0</v>
          </cell>
        </row>
        <row r="1301">
          <cell r="A1301">
            <v>0</v>
          </cell>
          <cell r="B1301">
            <v>0</v>
          </cell>
          <cell r="C1301">
            <v>0</v>
          </cell>
          <cell r="D1301">
            <v>0</v>
          </cell>
        </row>
        <row r="1302">
          <cell r="A1302">
            <v>0</v>
          </cell>
          <cell r="B1302">
            <v>0</v>
          </cell>
          <cell r="C1302">
            <v>0</v>
          </cell>
          <cell r="D1302">
            <v>0</v>
          </cell>
        </row>
        <row r="1303">
          <cell r="A1303">
            <v>0</v>
          </cell>
          <cell r="B1303">
            <v>0</v>
          </cell>
          <cell r="C1303">
            <v>0</v>
          </cell>
          <cell r="D1303">
            <v>0</v>
          </cell>
        </row>
        <row r="1304">
          <cell r="A1304">
            <v>0</v>
          </cell>
          <cell r="B1304">
            <v>0</v>
          </cell>
          <cell r="C1304">
            <v>0</v>
          </cell>
          <cell r="D1304">
            <v>0</v>
          </cell>
        </row>
        <row r="1305">
          <cell r="A1305">
            <v>0</v>
          </cell>
          <cell r="B1305">
            <v>0</v>
          </cell>
          <cell r="C1305">
            <v>0</v>
          </cell>
          <cell r="D1305">
            <v>0</v>
          </cell>
        </row>
        <row r="1306">
          <cell r="A1306">
            <v>0</v>
          </cell>
          <cell r="B1306">
            <v>0</v>
          </cell>
          <cell r="C1306">
            <v>0</v>
          </cell>
          <cell r="D1306">
            <v>0</v>
          </cell>
        </row>
        <row r="1307">
          <cell r="A1307">
            <v>0</v>
          </cell>
          <cell r="B1307">
            <v>0</v>
          </cell>
          <cell r="C1307">
            <v>0</v>
          </cell>
          <cell r="D1307">
            <v>0</v>
          </cell>
        </row>
        <row r="1308">
          <cell r="A1308">
            <v>0</v>
          </cell>
          <cell r="B1308">
            <v>0</v>
          </cell>
          <cell r="C1308">
            <v>0</v>
          </cell>
          <cell r="D1308">
            <v>0</v>
          </cell>
        </row>
        <row r="1309">
          <cell r="A1309">
            <v>0</v>
          </cell>
          <cell r="B1309">
            <v>0</v>
          </cell>
          <cell r="C1309">
            <v>0</v>
          </cell>
          <cell r="D1309">
            <v>0</v>
          </cell>
        </row>
        <row r="1310">
          <cell r="A1310">
            <v>0</v>
          </cell>
          <cell r="B1310">
            <v>0</v>
          </cell>
          <cell r="C1310">
            <v>0</v>
          </cell>
          <cell r="D1310">
            <v>0</v>
          </cell>
        </row>
        <row r="1311">
          <cell r="A1311">
            <v>0</v>
          </cell>
          <cell r="B1311">
            <v>0</v>
          </cell>
          <cell r="C1311">
            <v>0</v>
          </cell>
          <cell r="D1311">
            <v>0</v>
          </cell>
        </row>
        <row r="1312">
          <cell r="A1312">
            <v>0</v>
          </cell>
          <cell r="B1312">
            <v>0</v>
          </cell>
          <cell r="C1312">
            <v>0</v>
          </cell>
          <cell r="D1312">
            <v>0</v>
          </cell>
        </row>
        <row r="1313">
          <cell r="A1313">
            <v>0</v>
          </cell>
          <cell r="B1313">
            <v>0</v>
          </cell>
          <cell r="C1313">
            <v>0</v>
          </cell>
          <cell r="D1313">
            <v>0</v>
          </cell>
        </row>
        <row r="1314">
          <cell r="A1314">
            <v>0</v>
          </cell>
          <cell r="B1314">
            <v>0</v>
          </cell>
          <cell r="C1314">
            <v>0</v>
          </cell>
          <cell r="D1314">
            <v>0</v>
          </cell>
        </row>
        <row r="1315">
          <cell r="A1315">
            <v>0</v>
          </cell>
          <cell r="B1315">
            <v>0</v>
          </cell>
          <cell r="C1315">
            <v>0</v>
          </cell>
          <cell r="D1315">
            <v>0</v>
          </cell>
        </row>
        <row r="1316">
          <cell r="A1316">
            <v>0</v>
          </cell>
          <cell r="B1316">
            <v>0</v>
          </cell>
          <cell r="C1316">
            <v>0</v>
          </cell>
          <cell r="D1316">
            <v>0</v>
          </cell>
        </row>
        <row r="1317">
          <cell r="A1317">
            <v>0</v>
          </cell>
          <cell r="B1317">
            <v>0</v>
          </cell>
          <cell r="C1317">
            <v>0</v>
          </cell>
          <cell r="D1317">
            <v>0</v>
          </cell>
        </row>
        <row r="1318">
          <cell r="A1318">
            <v>0</v>
          </cell>
          <cell r="B1318">
            <v>0</v>
          </cell>
          <cell r="C1318">
            <v>0</v>
          </cell>
          <cell r="D1318">
            <v>0</v>
          </cell>
        </row>
        <row r="1319">
          <cell r="A1319">
            <v>0</v>
          </cell>
          <cell r="B1319">
            <v>0</v>
          </cell>
          <cell r="C1319">
            <v>0</v>
          </cell>
          <cell r="D1319">
            <v>0</v>
          </cell>
        </row>
        <row r="1320">
          <cell r="A1320">
            <v>0</v>
          </cell>
          <cell r="B1320">
            <v>0</v>
          </cell>
          <cell r="C1320">
            <v>0</v>
          </cell>
          <cell r="D1320">
            <v>0</v>
          </cell>
        </row>
        <row r="1321">
          <cell r="A1321">
            <v>0</v>
          </cell>
          <cell r="B1321">
            <v>0</v>
          </cell>
          <cell r="C1321">
            <v>0</v>
          </cell>
          <cell r="D1321">
            <v>0</v>
          </cell>
        </row>
        <row r="1322">
          <cell r="A1322">
            <v>0</v>
          </cell>
          <cell r="B1322">
            <v>0</v>
          </cell>
          <cell r="C1322">
            <v>0</v>
          </cell>
          <cell r="D1322">
            <v>0</v>
          </cell>
        </row>
        <row r="1323">
          <cell r="A1323">
            <v>0</v>
          </cell>
          <cell r="B1323">
            <v>0</v>
          </cell>
          <cell r="C1323">
            <v>0</v>
          </cell>
          <cell r="D1323">
            <v>0</v>
          </cell>
        </row>
        <row r="1324">
          <cell r="A1324">
            <v>0</v>
          </cell>
          <cell r="B1324">
            <v>0</v>
          </cell>
          <cell r="C1324">
            <v>0</v>
          </cell>
          <cell r="D1324">
            <v>0</v>
          </cell>
        </row>
        <row r="1325">
          <cell r="A1325">
            <v>0</v>
          </cell>
          <cell r="B1325">
            <v>0</v>
          </cell>
          <cell r="C1325">
            <v>0</v>
          </cell>
          <cell r="D1325">
            <v>0</v>
          </cell>
        </row>
        <row r="1326">
          <cell r="A1326">
            <v>0</v>
          </cell>
          <cell r="B1326">
            <v>0</v>
          </cell>
          <cell r="C1326">
            <v>0</v>
          </cell>
          <cell r="D1326">
            <v>0</v>
          </cell>
        </row>
        <row r="1327">
          <cell r="A1327">
            <v>0</v>
          </cell>
          <cell r="B1327">
            <v>0</v>
          </cell>
          <cell r="C1327">
            <v>0</v>
          </cell>
          <cell r="D1327">
            <v>0</v>
          </cell>
        </row>
        <row r="1328">
          <cell r="A1328">
            <v>0</v>
          </cell>
          <cell r="B1328">
            <v>0</v>
          </cell>
          <cell r="C1328">
            <v>0</v>
          </cell>
          <cell r="D1328">
            <v>0</v>
          </cell>
        </row>
        <row r="1329">
          <cell r="A1329">
            <v>0</v>
          </cell>
          <cell r="B1329">
            <v>0</v>
          </cell>
          <cell r="C1329">
            <v>0</v>
          </cell>
          <cell r="D1329">
            <v>0</v>
          </cell>
        </row>
        <row r="1330">
          <cell r="A1330">
            <v>0</v>
          </cell>
          <cell r="B1330">
            <v>0</v>
          </cell>
          <cell r="C1330">
            <v>0</v>
          </cell>
          <cell r="D1330">
            <v>0</v>
          </cell>
        </row>
        <row r="1331">
          <cell r="A1331">
            <v>0</v>
          </cell>
          <cell r="B1331">
            <v>0</v>
          </cell>
          <cell r="C1331">
            <v>0</v>
          </cell>
          <cell r="D1331">
            <v>0</v>
          </cell>
        </row>
        <row r="1332">
          <cell r="A1332">
            <v>0</v>
          </cell>
          <cell r="B1332">
            <v>0</v>
          </cell>
          <cell r="C1332">
            <v>0</v>
          </cell>
          <cell r="D1332">
            <v>0</v>
          </cell>
        </row>
        <row r="1333">
          <cell r="A1333">
            <v>0</v>
          </cell>
          <cell r="B1333">
            <v>0</v>
          </cell>
          <cell r="C1333">
            <v>0</v>
          </cell>
          <cell r="D1333">
            <v>0</v>
          </cell>
        </row>
        <row r="1334">
          <cell r="A1334">
            <v>0</v>
          </cell>
          <cell r="B1334">
            <v>0</v>
          </cell>
          <cell r="C1334">
            <v>0</v>
          </cell>
          <cell r="D1334">
            <v>0</v>
          </cell>
        </row>
        <row r="1335">
          <cell r="A1335">
            <v>0</v>
          </cell>
          <cell r="B1335">
            <v>0</v>
          </cell>
          <cell r="C1335">
            <v>0</v>
          </cell>
          <cell r="D1335">
            <v>0</v>
          </cell>
        </row>
        <row r="1336">
          <cell r="A1336">
            <v>0</v>
          </cell>
          <cell r="B1336">
            <v>0</v>
          </cell>
          <cell r="C1336">
            <v>0</v>
          </cell>
          <cell r="D1336">
            <v>0</v>
          </cell>
        </row>
        <row r="1337">
          <cell r="A1337">
            <v>0</v>
          </cell>
          <cell r="B1337">
            <v>0</v>
          </cell>
          <cell r="C1337">
            <v>0</v>
          </cell>
          <cell r="D1337">
            <v>0</v>
          </cell>
        </row>
        <row r="1338">
          <cell r="A1338">
            <v>0</v>
          </cell>
          <cell r="B1338">
            <v>0</v>
          </cell>
          <cell r="C1338">
            <v>0</v>
          </cell>
          <cell r="D1338">
            <v>0</v>
          </cell>
        </row>
        <row r="1339">
          <cell r="A1339">
            <v>0</v>
          </cell>
          <cell r="B1339">
            <v>0</v>
          </cell>
          <cell r="C1339">
            <v>0</v>
          </cell>
          <cell r="D1339">
            <v>0</v>
          </cell>
        </row>
        <row r="1340">
          <cell r="A1340">
            <v>0</v>
          </cell>
          <cell r="B1340">
            <v>0</v>
          </cell>
          <cell r="C1340">
            <v>0</v>
          </cell>
          <cell r="D1340">
            <v>0</v>
          </cell>
        </row>
        <row r="1341">
          <cell r="A1341">
            <v>0</v>
          </cell>
          <cell r="B1341">
            <v>0</v>
          </cell>
          <cell r="C1341">
            <v>0</v>
          </cell>
          <cell r="D1341">
            <v>0</v>
          </cell>
        </row>
        <row r="1342">
          <cell r="A1342">
            <v>0</v>
          </cell>
          <cell r="B1342">
            <v>0</v>
          </cell>
          <cell r="C1342">
            <v>0</v>
          </cell>
          <cell r="D1342">
            <v>0</v>
          </cell>
        </row>
        <row r="1343">
          <cell r="A1343">
            <v>0</v>
          </cell>
          <cell r="B1343">
            <v>0</v>
          </cell>
          <cell r="C1343">
            <v>0</v>
          </cell>
          <cell r="D1343">
            <v>0</v>
          </cell>
        </row>
        <row r="1344">
          <cell r="A1344">
            <v>0</v>
          </cell>
          <cell r="B1344">
            <v>0</v>
          </cell>
          <cell r="C1344">
            <v>0</v>
          </cell>
          <cell r="D1344">
            <v>0</v>
          </cell>
        </row>
        <row r="1345">
          <cell r="A1345">
            <v>0</v>
          </cell>
          <cell r="B1345">
            <v>0</v>
          </cell>
          <cell r="C1345">
            <v>0</v>
          </cell>
          <cell r="D1345">
            <v>0</v>
          </cell>
        </row>
        <row r="1346">
          <cell r="A1346">
            <v>0</v>
          </cell>
          <cell r="B1346">
            <v>0</v>
          </cell>
          <cell r="C1346">
            <v>0</v>
          </cell>
          <cell r="D1346">
            <v>0</v>
          </cell>
        </row>
        <row r="1347">
          <cell r="A1347">
            <v>0</v>
          </cell>
          <cell r="B1347">
            <v>0</v>
          </cell>
          <cell r="C1347">
            <v>0</v>
          </cell>
          <cell r="D1347">
            <v>0</v>
          </cell>
        </row>
        <row r="1348">
          <cell r="A1348">
            <v>0</v>
          </cell>
          <cell r="B1348">
            <v>0</v>
          </cell>
          <cell r="C1348">
            <v>0</v>
          </cell>
          <cell r="D1348">
            <v>0</v>
          </cell>
        </row>
        <row r="1349">
          <cell r="A1349">
            <v>0</v>
          </cell>
          <cell r="B1349">
            <v>0</v>
          </cell>
          <cell r="C1349">
            <v>0</v>
          </cell>
          <cell r="D1349">
            <v>0</v>
          </cell>
        </row>
        <row r="1350">
          <cell r="A1350">
            <v>0</v>
          </cell>
          <cell r="B1350">
            <v>0</v>
          </cell>
          <cell r="C1350">
            <v>0</v>
          </cell>
          <cell r="D1350">
            <v>0</v>
          </cell>
        </row>
        <row r="1351">
          <cell r="A1351">
            <v>0</v>
          </cell>
          <cell r="B1351">
            <v>0</v>
          </cell>
          <cell r="C1351">
            <v>0</v>
          </cell>
          <cell r="D1351">
            <v>0</v>
          </cell>
        </row>
        <row r="1352">
          <cell r="A1352">
            <v>0</v>
          </cell>
          <cell r="B1352">
            <v>0</v>
          </cell>
          <cell r="C1352">
            <v>0</v>
          </cell>
          <cell r="D1352">
            <v>0</v>
          </cell>
        </row>
        <row r="1353">
          <cell r="A1353">
            <v>0</v>
          </cell>
          <cell r="B1353">
            <v>0</v>
          </cell>
          <cell r="C1353">
            <v>0</v>
          </cell>
          <cell r="D1353">
            <v>0</v>
          </cell>
        </row>
        <row r="1354">
          <cell r="A1354">
            <v>0</v>
          </cell>
          <cell r="B1354">
            <v>0</v>
          </cell>
          <cell r="C1354">
            <v>0</v>
          </cell>
          <cell r="D1354">
            <v>0</v>
          </cell>
        </row>
        <row r="1355">
          <cell r="A1355">
            <v>0</v>
          </cell>
          <cell r="B1355">
            <v>0</v>
          </cell>
          <cell r="C1355">
            <v>0</v>
          </cell>
          <cell r="D1355">
            <v>0</v>
          </cell>
        </row>
        <row r="1356">
          <cell r="A1356">
            <v>0</v>
          </cell>
          <cell r="B1356">
            <v>0</v>
          </cell>
          <cell r="C1356">
            <v>0</v>
          </cell>
          <cell r="D1356">
            <v>0</v>
          </cell>
        </row>
        <row r="1357">
          <cell r="A1357">
            <v>0</v>
          </cell>
          <cell r="B1357">
            <v>0</v>
          </cell>
          <cell r="C1357">
            <v>0</v>
          </cell>
          <cell r="D1357">
            <v>0</v>
          </cell>
        </row>
        <row r="1358">
          <cell r="A1358">
            <v>0</v>
          </cell>
          <cell r="B1358">
            <v>0</v>
          </cell>
          <cell r="C1358">
            <v>0</v>
          </cell>
          <cell r="D1358">
            <v>0</v>
          </cell>
        </row>
        <row r="1359">
          <cell r="A1359">
            <v>0</v>
          </cell>
          <cell r="B1359">
            <v>0</v>
          </cell>
          <cell r="C1359">
            <v>0</v>
          </cell>
          <cell r="D1359">
            <v>0</v>
          </cell>
        </row>
        <row r="1360">
          <cell r="A1360">
            <v>0</v>
          </cell>
          <cell r="B1360">
            <v>0</v>
          </cell>
          <cell r="C1360">
            <v>0</v>
          </cell>
          <cell r="D1360">
            <v>0</v>
          </cell>
        </row>
        <row r="1361">
          <cell r="A1361">
            <v>0</v>
          </cell>
          <cell r="B1361">
            <v>0</v>
          </cell>
          <cell r="C1361">
            <v>0</v>
          </cell>
          <cell r="D1361">
            <v>0</v>
          </cell>
        </row>
        <row r="1362">
          <cell r="A1362">
            <v>0</v>
          </cell>
          <cell r="B1362">
            <v>0</v>
          </cell>
          <cell r="C1362">
            <v>0</v>
          </cell>
          <cell r="D1362">
            <v>0</v>
          </cell>
        </row>
        <row r="1363">
          <cell r="A1363">
            <v>0</v>
          </cell>
          <cell r="B1363">
            <v>0</v>
          </cell>
          <cell r="C1363">
            <v>0</v>
          </cell>
          <cell r="D1363">
            <v>0</v>
          </cell>
        </row>
        <row r="1364">
          <cell r="A1364">
            <v>0</v>
          </cell>
          <cell r="B1364">
            <v>0</v>
          </cell>
          <cell r="C1364">
            <v>0</v>
          </cell>
          <cell r="D1364">
            <v>0</v>
          </cell>
        </row>
        <row r="1365">
          <cell r="A1365">
            <v>0</v>
          </cell>
          <cell r="B1365">
            <v>0</v>
          </cell>
          <cell r="C1365">
            <v>0</v>
          </cell>
          <cell r="D1365">
            <v>0</v>
          </cell>
        </row>
        <row r="1366">
          <cell r="A1366">
            <v>0</v>
          </cell>
          <cell r="B1366">
            <v>0</v>
          </cell>
          <cell r="C1366">
            <v>0</v>
          </cell>
          <cell r="D1366">
            <v>0</v>
          </cell>
        </row>
        <row r="1367">
          <cell r="A1367">
            <v>0</v>
          </cell>
          <cell r="B1367">
            <v>0</v>
          </cell>
          <cell r="C1367">
            <v>0</v>
          </cell>
          <cell r="D1367">
            <v>0</v>
          </cell>
        </row>
        <row r="1368">
          <cell r="A1368">
            <v>0</v>
          </cell>
          <cell r="B1368">
            <v>0</v>
          </cell>
          <cell r="C1368">
            <v>0</v>
          </cell>
          <cell r="D1368">
            <v>0</v>
          </cell>
        </row>
        <row r="1369">
          <cell r="A1369">
            <v>0</v>
          </cell>
          <cell r="B1369">
            <v>0</v>
          </cell>
          <cell r="C1369">
            <v>0</v>
          </cell>
          <cell r="D1369">
            <v>0</v>
          </cell>
        </row>
        <row r="1370">
          <cell r="A1370">
            <v>0</v>
          </cell>
          <cell r="B1370">
            <v>0</v>
          </cell>
          <cell r="C1370">
            <v>0</v>
          </cell>
          <cell r="D1370">
            <v>0</v>
          </cell>
        </row>
        <row r="1371">
          <cell r="A1371">
            <v>0</v>
          </cell>
          <cell r="B1371">
            <v>0</v>
          </cell>
          <cell r="C1371">
            <v>0</v>
          </cell>
          <cell r="D1371">
            <v>0</v>
          </cell>
        </row>
        <row r="1372">
          <cell r="A1372">
            <v>0</v>
          </cell>
          <cell r="B1372">
            <v>0</v>
          </cell>
          <cell r="C1372">
            <v>0</v>
          </cell>
          <cell r="D1372">
            <v>0</v>
          </cell>
        </row>
        <row r="1373">
          <cell r="A1373">
            <v>0</v>
          </cell>
          <cell r="B1373">
            <v>0</v>
          </cell>
          <cell r="C1373">
            <v>0</v>
          </cell>
          <cell r="D1373">
            <v>0</v>
          </cell>
        </row>
        <row r="1374">
          <cell r="A1374">
            <v>0</v>
          </cell>
          <cell r="B1374">
            <v>0</v>
          </cell>
          <cell r="C1374">
            <v>0</v>
          </cell>
          <cell r="D1374">
            <v>0</v>
          </cell>
        </row>
        <row r="1375">
          <cell r="A1375">
            <v>0</v>
          </cell>
          <cell r="B1375">
            <v>0</v>
          </cell>
          <cell r="C1375">
            <v>0</v>
          </cell>
          <cell r="D1375">
            <v>0</v>
          </cell>
        </row>
        <row r="1376">
          <cell r="A1376">
            <v>0</v>
          </cell>
          <cell r="B1376">
            <v>0</v>
          </cell>
          <cell r="C1376">
            <v>0</v>
          </cell>
          <cell r="D1376">
            <v>0</v>
          </cell>
        </row>
        <row r="1377">
          <cell r="A1377">
            <v>0</v>
          </cell>
          <cell r="B1377">
            <v>0</v>
          </cell>
          <cell r="C1377">
            <v>0</v>
          </cell>
          <cell r="D1377">
            <v>0</v>
          </cell>
        </row>
        <row r="1378">
          <cell r="A1378">
            <v>0</v>
          </cell>
          <cell r="B1378">
            <v>0</v>
          </cell>
          <cell r="C1378">
            <v>0</v>
          </cell>
          <cell r="D1378">
            <v>0</v>
          </cell>
        </row>
        <row r="1379">
          <cell r="A1379">
            <v>0</v>
          </cell>
          <cell r="B1379">
            <v>0</v>
          </cell>
          <cell r="C1379">
            <v>0</v>
          </cell>
          <cell r="D1379">
            <v>0</v>
          </cell>
        </row>
        <row r="1380">
          <cell r="A1380">
            <v>0</v>
          </cell>
          <cell r="B1380">
            <v>0</v>
          </cell>
          <cell r="C1380">
            <v>0</v>
          </cell>
          <cell r="D1380">
            <v>0</v>
          </cell>
        </row>
        <row r="1381">
          <cell r="A1381">
            <v>0</v>
          </cell>
          <cell r="B1381">
            <v>0</v>
          </cell>
          <cell r="C1381">
            <v>0</v>
          </cell>
          <cell r="D1381">
            <v>0</v>
          </cell>
        </row>
        <row r="1382">
          <cell r="A1382">
            <v>0</v>
          </cell>
          <cell r="B1382">
            <v>0</v>
          </cell>
          <cell r="C1382">
            <v>0</v>
          </cell>
          <cell r="D1382">
            <v>0</v>
          </cell>
        </row>
        <row r="1383">
          <cell r="A1383">
            <v>0</v>
          </cell>
          <cell r="B1383">
            <v>0</v>
          </cell>
          <cell r="C1383">
            <v>0</v>
          </cell>
          <cell r="D1383">
            <v>0</v>
          </cell>
        </row>
        <row r="1384">
          <cell r="A1384">
            <v>0</v>
          </cell>
          <cell r="B1384">
            <v>0</v>
          </cell>
          <cell r="C1384">
            <v>0</v>
          </cell>
          <cell r="D1384">
            <v>0</v>
          </cell>
        </row>
        <row r="1385">
          <cell r="A1385">
            <v>0</v>
          </cell>
          <cell r="B1385">
            <v>0</v>
          </cell>
          <cell r="C1385">
            <v>0</v>
          </cell>
          <cell r="D1385">
            <v>0</v>
          </cell>
        </row>
        <row r="1386">
          <cell r="A1386">
            <v>0</v>
          </cell>
          <cell r="B1386">
            <v>0</v>
          </cell>
          <cell r="C1386">
            <v>0</v>
          </cell>
          <cell r="D1386">
            <v>0</v>
          </cell>
        </row>
        <row r="1387">
          <cell r="A1387">
            <v>0</v>
          </cell>
          <cell r="B1387">
            <v>0</v>
          </cell>
          <cell r="C1387">
            <v>0</v>
          </cell>
          <cell r="D1387">
            <v>0</v>
          </cell>
        </row>
        <row r="1388">
          <cell r="A1388">
            <v>0</v>
          </cell>
          <cell r="B1388">
            <v>0</v>
          </cell>
          <cell r="C1388">
            <v>0</v>
          </cell>
          <cell r="D1388">
            <v>0</v>
          </cell>
        </row>
        <row r="1389">
          <cell r="A1389">
            <v>0</v>
          </cell>
          <cell r="B1389">
            <v>0</v>
          </cell>
          <cell r="C1389">
            <v>0</v>
          </cell>
          <cell r="D1389">
            <v>0</v>
          </cell>
        </row>
        <row r="1390">
          <cell r="A1390">
            <v>0</v>
          </cell>
          <cell r="B1390">
            <v>0</v>
          </cell>
          <cell r="C1390">
            <v>0</v>
          </cell>
          <cell r="D1390">
            <v>0</v>
          </cell>
        </row>
        <row r="1391">
          <cell r="A1391">
            <v>0</v>
          </cell>
          <cell r="B1391">
            <v>0</v>
          </cell>
          <cell r="C1391">
            <v>0</v>
          </cell>
          <cell r="D1391">
            <v>0</v>
          </cell>
        </row>
        <row r="1392">
          <cell r="A1392">
            <v>0</v>
          </cell>
          <cell r="B1392">
            <v>0</v>
          </cell>
          <cell r="C1392">
            <v>0</v>
          </cell>
          <cell r="D1392">
            <v>0</v>
          </cell>
        </row>
        <row r="1393">
          <cell r="A1393">
            <v>0</v>
          </cell>
          <cell r="B1393">
            <v>0</v>
          </cell>
          <cell r="C1393">
            <v>0</v>
          </cell>
          <cell r="D1393">
            <v>0</v>
          </cell>
        </row>
        <row r="1394">
          <cell r="A1394">
            <v>0</v>
          </cell>
          <cell r="B1394">
            <v>0</v>
          </cell>
          <cell r="C1394">
            <v>0</v>
          </cell>
          <cell r="D1394">
            <v>0</v>
          </cell>
        </row>
        <row r="1395">
          <cell r="A1395">
            <v>0</v>
          </cell>
          <cell r="B1395">
            <v>0</v>
          </cell>
          <cell r="C1395">
            <v>0</v>
          </cell>
          <cell r="D1395">
            <v>0</v>
          </cell>
        </row>
        <row r="1396">
          <cell r="A1396">
            <v>0</v>
          </cell>
          <cell r="B1396">
            <v>0</v>
          </cell>
          <cell r="C1396">
            <v>0</v>
          </cell>
          <cell r="D1396">
            <v>0</v>
          </cell>
        </row>
        <row r="1397">
          <cell r="A1397">
            <v>0</v>
          </cell>
          <cell r="B1397">
            <v>0</v>
          </cell>
          <cell r="C1397">
            <v>0</v>
          </cell>
          <cell r="D1397">
            <v>0</v>
          </cell>
        </row>
        <row r="1398">
          <cell r="A1398">
            <v>0</v>
          </cell>
          <cell r="B1398">
            <v>0</v>
          </cell>
          <cell r="C1398">
            <v>0</v>
          </cell>
          <cell r="D1398">
            <v>0</v>
          </cell>
        </row>
        <row r="1399">
          <cell r="A1399">
            <v>0</v>
          </cell>
          <cell r="B1399">
            <v>0</v>
          </cell>
          <cell r="C1399">
            <v>0</v>
          </cell>
          <cell r="D1399">
            <v>0</v>
          </cell>
        </row>
        <row r="1400">
          <cell r="A1400">
            <v>0</v>
          </cell>
          <cell r="B1400">
            <v>0</v>
          </cell>
          <cell r="C1400">
            <v>0</v>
          </cell>
          <cell r="D1400">
            <v>0</v>
          </cell>
        </row>
        <row r="1401">
          <cell r="A1401">
            <v>0</v>
          </cell>
          <cell r="B1401">
            <v>0</v>
          </cell>
          <cell r="C1401">
            <v>0</v>
          </cell>
          <cell r="D1401">
            <v>0</v>
          </cell>
        </row>
        <row r="1402">
          <cell r="A1402">
            <v>0</v>
          </cell>
          <cell r="B1402">
            <v>0</v>
          </cell>
          <cell r="C1402">
            <v>0</v>
          </cell>
          <cell r="D1402">
            <v>0</v>
          </cell>
        </row>
        <row r="1403">
          <cell r="A1403">
            <v>0</v>
          </cell>
          <cell r="B1403">
            <v>0</v>
          </cell>
          <cell r="C1403">
            <v>0</v>
          </cell>
          <cell r="D1403">
            <v>0</v>
          </cell>
        </row>
        <row r="1404">
          <cell r="A1404">
            <v>0</v>
          </cell>
          <cell r="B1404">
            <v>0</v>
          </cell>
          <cell r="C1404">
            <v>0</v>
          </cell>
          <cell r="D1404">
            <v>0</v>
          </cell>
        </row>
        <row r="1405">
          <cell r="A1405">
            <v>0</v>
          </cell>
          <cell r="B1405">
            <v>0</v>
          </cell>
          <cell r="C1405">
            <v>0</v>
          </cell>
          <cell r="D1405">
            <v>0</v>
          </cell>
        </row>
        <row r="1406">
          <cell r="A1406">
            <v>0</v>
          </cell>
          <cell r="B1406">
            <v>0</v>
          </cell>
          <cell r="C1406">
            <v>0</v>
          </cell>
          <cell r="D1406">
            <v>0</v>
          </cell>
        </row>
        <row r="1407">
          <cell r="A1407">
            <v>0</v>
          </cell>
          <cell r="B1407">
            <v>0</v>
          </cell>
          <cell r="C1407">
            <v>0</v>
          </cell>
          <cell r="D1407">
            <v>0</v>
          </cell>
        </row>
        <row r="1408">
          <cell r="A1408">
            <v>0</v>
          </cell>
          <cell r="B1408">
            <v>0</v>
          </cell>
          <cell r="C1408">
            <v>0</v>
          </cell>
          <cell r="D1408">
            <v>0</v>
          </cell>
        </row>
        <row r="1409">
          <cell r="A1409">
            <v>0</v>
          </cell>
          <cell r="B1409">
            <v>0</v>
          </cell>
          <cell r="C1409">
            <v>0</v>
          </cell>
          <cell r="D1409">
            <v>0</v>
          </cell>
        </row>
        <row r="1410">
          <cell r="A1410">
            <v>0</v>
          </cell>
          <cell r="B1410">
            <v>0</v>
          </cell>
          <cell r="C1410">
            <v>0</v>
          </cell>
          <cell r="D1410">
            <v>0</v>
          </cell>
        </row>
        <row r="1411">
          <cell r="A1411">
            <v>0</v>
          </cell>
          <cell r="B1411">
            <v>0</v>
          </cell>
          <cell r="C1411">
            <v>0</v>
          </cell>
          <cell r="D1411">
            <v>0</v>
          </cell>
        </row>
        <row r="1412">
          <cell r="A1412">
            <v>0</v>
          </cell>
          <cell r="B1412">
            <v>0</v>
          </cell>
          <cell r="C1412">
            <v>0</v>
          </cell>
          <cell r="D1412">
            <v>0</v>
          </cell>
        </row>
        <row r="1413">
          <cell r="A1413">
            <v>0</v>
          </cell>
          <cell r="B1413">
            <v>0</v>
          </cell>
          <cell r="C1413">
            <v>0</v>
          </cell>
          <cell r="D1413">
            <v>0</v>
          </cell>
        </row>
        <row r="1414">
          <cell r="A1414">
            <v>0</v>
          </cell>
          <cell r="B1414">
            <v>0</v>
          </cell>
          <cell r="C1414">
            <v>0</v>
          </cell>
          <cell r="D1414">
            <v>0</v>
          </cell>
        </row>
        <row r="1415">
          <cell r="A1415">
            <v>0</v>
          </cell>
          <cell r="B1415">
            <v>0</v>
          </cell>
          <cell r="C1415">
            <v>0</v>
          </cell>
          <cell r="D1415">
            <v>0</v>
          </cell>
        </row>
        <row r="1416">
          <cell r="A1416">
            <v>0</v>
          </cell>
          <cell r="B1416">
            <v>0</v>
          </cell>
          <cell r="C1416">
            <v>0</v>
          </cell>
          <cell r="D1416">
            <v>0</v>
          </cell>
        </row>
        <row r="1417">
          <cell r="A1417">
            <v>0</v>
          </cell>
          <cell r="B1417">
            <v>0</v>
          </cell>
          <cell r="C1417">
            <v>0</v>
          </cell>
          <cell r="D1417">
            <v>0</v>
          </cell>
        </row>
        <row r="1418">
          <cell r="A1418">
            <v>0</v>
          </cell>
          <cell r="B1418">
            <v>0</v>
          </cell>
          <cell r="C1418">
            <v>0</v>
          </cell>
          <cell r="D1418">
            <v>0</v>
          </cell>
        </row>
        <row r="1419">
          <cell r="A1419">
            <v>0</v>
          </cell>
          <cell r="B1419">
            <v>0</v>
          </cell>
          <cell r="C1419">
            <v>0</v>
          </cell>
          <cell r="D1419">
            <v>0</v>
          </cell>
        </row>
        <row r="1420">
          <cell r="A1420">
            <v>0</v>
          </cell>
          <cell r="B1420">
            <v>0</v>
          </cell>
          <cell r="C1420">
            <v>0</v>
          </cell>
          <cell r="D1420">
            <v>0</v>
          </cell>
        </row>
        <row r="1421">
          <cell r="A1421">
            <v>0</v>
          </cell>
          <cell r="B1421">
            <v>0</v>
          </cell>
          <cell r="C1421">
            <v>0</v>
          </cell>
          <cell r="D1421">
            <v>0</v>
          </cell>
        </row>
        <row r="1422">
          <cell r="A1422">
            <v>0</v>
          </cell>
          <cell r="B1422">
            <v>0</v>
          </cell>
          <cell r="C1422">
            <v>0</v>
          </cell>
          <cell r="D1422">
            <v>0</v>
          </cell>
        </row>
        <row r="1423">
          <cell r="A1423">
            <v>0</v>
          </cell>
          <cell r="B1423">
            <v>0</v>
          </cell>
          <cell r="C1423">
            <v>0</v>
          </cell>
          <cell r="D1423">
            <v>0</v>
          </cell>
        </row>
        <row r="1424">
          <cell r="A1424">
            <v>0</v>
          </cell>
          <cell r="B1424">
            <v>0</v>
          </cell>
          <cell r="C1424">
            <v>0</v>
          </cell>
          <cell r="D1424">
            <v>0</v>
          </cell>
        </row>
        <row r="1425">
          <cell r="A1425">
            <v>0</v>
          </cell>
          <cell r="B1425">
            <v>0</v>
          </cell>
          <cell r="C1425">
            <v>0</v>
          </cell>
          <cell r="D1425">
            <v>0</v>
          </cell>
        </row>
        <row r="1426">
          <cell r="A1426">
            <v>0</v>
          </cell>
          <cell r="B1426">
            <v>0</v>
          </cell>
          <cell r="C1426">
            <v>0</v>
          </cell>
          <cell r="D1426">
            <v>0</v>
          </cell>
        </row>
        <row r="1427">
          <cell r="A1427">
            <v>0</v>
          </cell>
          <cell r="B1427">
            <v>0</v>
          </cell>
          <cell r="C1427">
            <v>0</v>
          </cell>
          <cell r="D1427">
            <v>0</v>
          </cell>
        </row>
        <row r="1428">
          <cell r="A1428">
            <v>0</v>
          </cell>
          <cell r="B1428">
            <v>0</v>
          </cell>
          <cell r="C1428">
            <v>0</v>
          </cell>
          <cell r="D1428">
            <v>0</v>
          </cell>
        </row>
        <row r="1429">
          <cell r="A1429">
            <v>0</v>
          </cell>
          <cell r="B1429">
            <v>0</v>
          </cell>
          <cell r="C1429">
            <v>0</v>
          </cell>
          <cell r="D1429">
            <v>0</v>
          </cell>
        </row>
        <row r="1430">
          <cell r="A1430">
            <v>0</v>
          </cell>
          <cell r="B1430">
            <v>0</v>
          </cell>
          <cell r="C1430">
            <v>0</v>
          </cell>
          <cell r="D1430">
            <v>0</v>
          </cell>
        </row>
        <row r="1431">
          <cell r="A1431">
            <v>0</v>
          </cell>
          <cell r="B1431">
            <v>0</v>
          </cell>
          <cell r="C1431">
            <v>0</v>
          </cell>
          <cell r="D1431">
            <v>0</v>
          </cell>
        </row>
        <row r="1432">
          <cell r="A1432">
            <v>0</v>
          </cell>
          <cell r="B1432">
            <v>0</v>
          </cell>
          <cell r="C1432">
            <v>0</v>
          </cell>
          <cell r="D1432">
            <v>0</v>
          </cell>
        </row>
        <row r="1433">
          <cell r="A1433">
            <v>0</v>
          </cell>
          <cell r="B1433">
            <v>0</v>
          </cell>
          <cell r="C1433">
            <v>0</v>
          </cell>
          <cell r="D1433">
            <v>0</v>
          </cell>
        </row>
        <row r="1434">
          <cell r="A1434">
            <v>0</v>
          </cell>
          <cell r="B1434">
            <v>0</v>
          </cell>
          <cell r="C1434">
            <v>0</v>
          </cell>
          <cell r="D1434">
            <v>0</v>
          </cell>
        </row>
        <row r="1435">
          <cell r="A1435">
            <v>0</v>
          </cell>
          <cell r="B1435">
            <v>0</v>
          </cell>
          <cell r="C1435">
            <v>0</v>
          </cell>
          <cell r="D1435">
            <v>0</v>
          </cell>
        </row>
        <row r="1436">
          <cell r="A1436">
            <v>0</v>
          </cell>
          <cell r="B1436">
            <v>0</v>
          </cell>
          <cell r="C1436">
            <v>0</v>
          </cell>
          <cell r="D1436">
            <v>0</v>
          </cell>
        </row>
        <row r="1437">
          <cell r="A1437">
            <v>0</v>
          </cell>
          <cell r="B1437">
            <v>0</v>
          </cell>
          <cell r="C1437">
            <v>0</v>
          </cell>
          <cell r="D1437">
            <v>0</v>
          </cell>
        </row>
        <row r="1438">
          <cell r="A1438">
            <v>0</v>
          </cell>
          <cell r="B1438">
            <v>0</v>
          </cell>
          <cell r="C1438">
            <v>0</v>
          </cell>
          <cell r="D1438">
            <v>0</v>
          </cell>
        </row>
        <row r="1439">
          <cell r="A1439">
            <v>0</v>
          </cell>
          <cell r="B1439">
            <v>0</v>
          </cell>
          <cell r="C1439">
            <v>0</v>
          </cell>
          <cell r="D1439">
            <v>0</v>
          </cell>
        </row>
        <row r="1440">
          <cell r="A1440">
            <v>0</v>
          </cell>
          <cell r="B1440">
            <v>0</v>
          </cell>
          <cell r="C1440">
            <v>0</v>
          </cell>
          <cell r="D1440">
            <v>0</v>
          </cell>
        </row>
        <row r="1441">
          <cell r="A1441">
            <v>0</v>
          </cell>
          <cell r="B1441">
            <v>0</v>
          </cell>
          <cell r="C1441">
            <v>0</v>
          </cell>
          <cell r="D1441">
            <v>0</v>
          </cell>
        </row>
        <row r="1442">
          <cell r="A1442">
            <v>0</v>
          </cell>
          <cell r="B1442">
            <v>0</v>
          </cell>
          <cell r="C1442">
            <v>0</v>
          </cell>
          <cell r="D1442">
            <v>0</v>
          </cell>
        </row>
        <row r="1443">
          <cell r="A1443">
            <v>0</v>
          </cell>
          <cell r="B1443">
            <v>0</v>
          </cell>
          <cell r="C1443">
            <v>0</v>
          </cell>
          <cell r="D1443">
            <v>0</v>
          </cell>
        </row>
        <row r="1444">
          <cell r="A1444">
            <v>0</v>
          </cell>
          <cell r="B1444">
            <v>0</v>
          </cell>
          <cell r="C1444">
            <v>0</v>
          </cell>
          <cell r="D1444">
            <v>0</v>
          </cell>
        </row>
        <row r="1445">
          <cell r="A1445">
            <v>0</v>
          </cell>
          <cell r="B1445">
            <v>0</v>
          </cell>
          <cell r="C1445">
            <v>0</v>
          </cell>
          <cell r="D1445">
            <v>0</v>
          </cell>
        </row>
        <row r="1446">
          <cell r="A1446">
            <v>0</v>
          </cell>
          <cell r="B1446">
            <v>0</v>
          </cell>
          <cell r="C1446">
            <v>0</v>
          </cell>
          <cell r="D1446">
            <v>0</v>
          </cell>
        </row>
        <row r="1447">
          <cell r="A1447">
            <v>0</v>
          </cell>
          <cell r="B1447">
            <v>0</v>
          </cell>
          <cell r="C1447">
            <v>0</v>
          </cell>
          <cell r="D1447">
            <v>0</v>
          </cell>
        </row>
        <row r="1448">
          <cell r="A1448">
            <v>0</v>
          </cell>
          <cell r="B1448">
            <v>0</v>
          </cell>
          <cell r="C1448">
            <v>0</v>
          </cell>
          <cell r="D1448">
            <v>0</v>
          </cell>
        </row>
        <row r="1449">
          <cell r="A1449">
            <v>0</v>
          </cell>
          <cell r="B1449">
            <v>0</v>
          </cell>
          <cell r="C1449">
            <v>0</v>
          </cell>
          <cell r="D1449">
            <v>0</v>
          </cell>
        </row>
        <row r="1450">
          <cell r="A1450">
            <v>0</v>
          </cell>
          <cell r="B1450">
            <v>0</v>
          </cell>
          <cell r="C1450">
            <v>0</v>
          </cell>
          <cell r="D1450">
            <v>0</v>
          </cell>
        </row>
        <row r="1451">
          <cell r="A1451">
            <v>0</v>
          </cell>
          <cell r="B1451">
            <v>0</v>
          </cell>
          <cell r="C1451">
            <v>0</v>
          </cell>
          <cell r="D1451">
            <v>0</v>
          </cell>
        </row>
        <row r="1452">
          <cell r="A1452">
            <v>0</v>
          </cell>
          <cell r="B1452">
            <v>0</v>
          </cell>
          <cell r="C1452">
            <v>0</v>
          </cell>
          <cell r="D1452">
            <v>0</v>
          </cell>
        </row>
        <row r="1453">
          <cell r="A1453">
            <v>0</v>
          </cell>
          <cell r="B1453">
            <v>0</v>
          </cell>
          <cell r="C1453">
            <v>0</v>
          </cell>
          <cell r="D1453">
            <v>0</v>
          </cell>
        </row>
        <row r="1454">
          <cell r="A1454">
            <v>0</v>
          </cell>
          <cell r="B1454">
            <v>0</v>
          </cell>
          <cell r="C1454">
            <v>0</v>
          </cell>
          <cell r="D1454">
            <v>0</v>
          </cell>
        </row>
        <row r="1455">
          <cell r="A1455">
            <v>0</v>
          </cell>
          <cell r="B1455">
            <v>0</v>
          </cell>
          <cell r="C1455">
            <v>0</v>
          </cell>
          <cell r="D1455">
            <v>0</v>
          </cell>
        </row>
        <row r="1456">
          <cell r="A1456">
            <v>0</v>
          </cell>
          <cell r="B1456">
            <v>0</v>
          </cell>
          <cell r="C1456">
            <v>0</v>
          </cell>
          <cell r="D1456">
            <v>0</v>
          </cell>
        </row>
        <row r="1457">
          <cell r="A1457">
            <v>0</v>
          </cell>
          <cell r="B1457">
            <v>0</v>
          </cell>
          <cell r="C1457">
            <v>0</v>
          </cell>
          <cell r="D1457">
            <v>0</v>
          </cell>
        </row>
        <row r="1458">
          <cell r="A1458">
            <v>0</v>
          </cell>
          <cell r="B1458">
            <v>0</v>
          </cell>
          <cell r="C1458">
            <v>0</v>
          </cell>
          <cell r="D1458">
            <v>0</v>
          </cell>
        </row>
        <row r="1459">
          <cell r="A1459">
            <v>0</v>
          </cell>
          <cell r="B1459">
            <v>0</v>
          </cell>
          <cell r="C1459">
            <v>0</v>
          </cell>
          <cell r="D1459">
            <v>0</v>
          </cell>
        </row>
        <row r="1460">
          <cell r="A1460">
            <v>0</v>
          </cell>
          <cell r="B1460">
            <v>0</v>
          </cell>
          <cell r="C1460">
            <v>0</v>
          </cell>
          <cell r="D1460">
            <v>0</v>
          </cell>
        </row>
        <row r="1461">
          <cell r="A1461">
            <v>0</v>
          </cell>
          <cell r="B1461">
            <v>0</v>
          </cell>
          <cell r="C1461">
            <v>0</v>
          </cell>
          <cell r="D1461">
            <v>0</v>
          </cell>
        </row>
        <row r="1462">
          <cell r="A1462">
            <v>0</v>
          </cell>
          <cell r="B1462">
            <v>0</v>
          </cell>
          <cell r="C1462">
            <v>0</v>
          </cell>
          <cell r="D1462">
            <v>0</v>
          </cell>
        </row>
        <row r="1463">
          <cell r="A1463">
            <v>0</v>
          </cell>
          <cell r="B1463">
            <v>0</v>
          </cell>
          <cell r="C1463">
            <v>0</v>
          </cell>
          <cell r="D1463">
            <v>0</v>
          </cell>
        </row>
        <row r="1464">
          <cell r="A1464">
            <v>0</v>
          </cell>
          <cell r="B1464">
            <v>0</v>
          </cell>
          <cell r="C1464">
            <v>0</v>
          </cell>
          <cell r="D1464">
            <v>0</v>
          </cell>
        </row>
        <row r="1465">
          <cell r="A1465">
            <v>0</v>
          </cell>
          <cell r="B1465">
            <v>0</v>
          </cell>
          <cell r="C1465">
            <v>0</v>
          </cell>
          <cell r="D1465">
            <v>0</v>
          </cell>
        </row>
        <row r="1466">
          <cell r="A1466">
            <v>0</v>
          </cell>
          <cell r="B1466">
            <v>0</v>
          </cell>
          <cell r="C1466">
            <v>0</v>
          </cell>
          <cell r="D1466">
            <v>0</v>
          </cell>
        </row>
        <row r="1467">
          <cell r="A1467">
            <v>0</v>
          </cell>
          <cell r="B1467">
            <v>0</v>
          </cell>
          <cell r="C1467">
            <v>0</v>
          </cell>
          <cell r="D1467">
            <v>0</v>
          </cell>
        </row>
        <row r="1468">
          <cell r="A1468">
            <v>0</v>
          </cell>
          <cell r="B1468">
            <v>0</v>
          </cell>
          <cell r="C1468">
            <v>0</v>
          </cell>
          <cell r="D1468">
            <v>0</v>
          </cell>
        </row>
        <row r="1469">
          <cell r="A1469">
            <v>0</v>
          </cell>
          <cell r="B1469">
            <v>0</v>
          </cell>
          <cell r="C1469">
            <v>0</v>
          </cell>
          <cell r="D1469">
            <v>0</v>
          </cell>
        </row>
        <row r="1470">
          <cell r="A1470">
            <v>0</v>
          </cell>
          <cell r="B1470">
            <v>0</v>
          </cell>
          <cell r="C1470">
            <v>0</v>
          </cell>
          <cell r="D1470">
            <v>0</v>
          </cell>
        </row>
        <row r="1471">
          <cell r="A1471">
            <v>0</v>
          </cell>
          <cell r="B1471">
            <v>0</v>
          </cell>
          <cell r="C1471">
            <v>0</v>
          </cell>
          <cell r="D1471">
            <v>0</v>
          </cell>
        </row>
        <row r="1472">
          <cell r="A1472">
            <v>0</v>
          </cell>
          <cell r="B1472">
            <v>0</v>
          </cell>
          <cell r="C1472">
            <v>0</v>
          </cell>
          <cell r="D1472">
            <v>0</v>
          </cell>
        </row>
        <row r="1473">
          <cell r="A1473">
            <v>0</v>
          </cell>
          <cell r="B1473">
            <v>0</v>
          </cell>
          <cell r="C1473">
            <v>0</v>
          </cell>
          <cell r="D1473">
            <v>0</v>
          </cell>
        </row>
        <row r="1474">
          <cell r="A1474">
            <v>0</v>
          </cell>
          <cell r="B1474">
            <v>0</v>
          </cell>
          <cell r="C1474">
            <v>0</v>
          </cell>
          <cell r="D1474">
            <v>0</v>
          </cell>
        </row>
        <row r="1475">
          <cell r="A1475">
            <v>0</v>
          </cell>
          <cell r="B1475">
            <v>0</v>
          </cell>
          <cell r="C1475">
            <v>0</v>
          </cell>
          <cell r="D1475">
            <v>0</v>
          </cell>
        </row>
        <row r="1476">
          <cell r="A1476">
            <v>0</v>
          </cell>
          <cell r="B1476">
            <v>0</v>
          </cell>
          <cell r="C1476">
            <v>0</v>
          </cell>
          <cell r="D1476">
            <v>0</v>
          </cell>
        </row>
        <row r="1477">
          <cell r="A1477">
            <v>0</v>
          </cell>
          <cell r="B1477">
            <v>0</v>
          </cell>
          <cell r="C1477">
            <v>0</v>
          </cell>
          <cell r="D1477">
            <v>0</v>
          </cell>
        </row>
        <row r="1478">
          <cell r="A1478">
            <v>0</v>
          </cell>
          <cell r="B1478">
            <v>0</v>
          </cell>
          <cell r="C1478">
            <v>0</v>
          </cell>
          <cell r="D1478">
            <v>0</v>
          </cell>
        </row>
        <row r="1479">
          <cell r="A1479">
            <v>0</v>
          </cell>
          <cell r="B1479">
            <v>0</v>
          </cell>
          <cell r="C1479">
            <v>0</v>
          </cell>
          <cell r="D1479">
            <v>0</v>
          </cell>
        </row>
        <row r="1480">
          <cell r="A1480">
            <v>0</v>
          </cell>
          <cell r="B1480">
            <v>0</v>
          </cell>
          <cell r="C1480">
            <v>0</v>
          </cell>
          <cell r="D1480">
            <v>0</v>
          </cell>
        </row>
        <row r="1481">
          <cell r="A1481">
            <v>0</v>
          </cell>
          <cell r="B1481">
            <v>0</v>
          </cell>
          <cell r="C1481">
            <v>0</v>
          </cell>
          <cell r="D1481">
            <v>0</v>
          </cell>
        </row>
        <row r="1482">
          <cell r="A1482">
            <v>0</v>
          </cell>
          <cell r="B1482">
            <v>0</v>
          </cell>
          <cell r="C1482">
            <v>0</v>
          </cell>
          <cell r="D1482">
            <v>0</v>
          </cell>
        </row>
        <row r="1483">
          <cell r="A1483">
            <v>0</v>
          </cell>
          <cell r="B1483">
            <v>0</v>
          </cell>
          <cell r="C1483">
            <v>0</v>
          </cell>
          <cell r="D1483">
            <v>0</v>
          </cell>
        </row>
        <row r="1484">
          <cell r="A1484">
            <v>0</v>
          </cell>
          <cell r="B1484">
            <v>0</v>
          </cell>
          <cell r="C1484">
            <v>0</v>
          </cell>
          <cell r="D1484">
            <v>0</v>
          </cell>
        </row>
        <row r="1485">
          <cell r="A1485">
            <v>0</v>
          </cell>
          <cell r="B1485">
            <v>0</v>
          </cell>
          <cell r="C1485">
            <v>0</v>
          </cell>
          <cell r="D1485">
            <v>0</v>
          </cell>
        </row>
        <row r="1486">
          <cell r="A1486">
            <v>0</v>
          </cell>
          <cell r="B1486">
            <v>0</v>
          </cell>
          <cell r="C1486">
            <v>0</v>
          </cell>
          <cell r="D1486">
            <v>0</v>
          </cell>
        </row>
        <row r="1487">
          <cell r="A1487">
            <v>0</v>
          </cell>
          <cell r="B1487">
            <v>0</v>
          </cell>
          <cell r="C1487">
            <v>0</v>
          </cell>
          <cell r="D1487">
            <v>0</v>
          </cell>
        </row>
        <row r="1488">
          <cell r="A1488">
            <v>0</v>
          </cell>
          <cell r="B1488">
            <v>0</v>
          </cell>
          <cell r="C1488">
            <v>0</v>
          </cell>
          <cell r="D1488">
            <v>0</v>
          </cell>
        </row>
        <row r="1489">
          <cell r="A1489">
            <v>0</v>
          </cell>
          <cell r="B1489">
            <v>0</v>
          </cell>
          <cell r="C1489">
            <v>0</v>
          </cell>
          <cell r="D1489">
            <v>0</v>
          </cell>
        </row>
        <row r="1490">
          <cell r="A1490">
            <v>0</v>
          </cell>
          <cell r="B1490">
            <v>0</v>
          </cell>
          <cell r="C1490">
            <v>0</v>
          </cell>
          <cell r="D1490">
            <v>0</v>
          </cell>
        </row>
        <row r="1491">
          <cell r="A1491">
            <v>0</v>
          </cell>
          <cell r="B1491">
            <v>0</v>
          </cell>
          <cell r="C1491">
            <v>0</v>
          </cell>
          <cell r="D1491">
            <v>0</v>
          </cell>
        </row>
        <row r="1492">
          <cell r="A1492">
            <v>0</v>
          </cell>
          <cell r="B1492">
            <v>0</v>
          </cell>
          <cell r="C1492">
            <v>0</v>
          </cell>
          <cell r="D1492">
            <v>0</v>
          </cell>
        </row>
        <row r="1493">
          <cell r="A1493">
            <v>0</v>
          </cell>
          <cell r="B1493">
            <v>0</v>
          </cell>
          <cell r="C1493">
            <v>0</v>
          </cell>
          <cell r="D1493">
            <v>0</v>
          </cell>
        </row>
        <row r="1494">
          <cell r="A1494">
            <v>0</v>
          </cell>
          <cell r="B1494">
            <v>0</v>
          </cell>
          <cell r="C1494">
            <v>0</v>
          </cell>
          <cell r="D1494">
            <v>0</v>
          </cell>
        </row>
        <row r="1495">
          <cell r="A1495">
            <v>0</v>
          </cell>
          <cell r="B1495">
            <v>0</v>
          </cell>
          <cell r="C1495">
            <v>0</v>
          </cell>
          <cell r="D1495">
            <v>0</v>
          </cell>
        </row>
        <row r="1496">
          <cell r="A1496">
            <v>0</v>
          </cell>
          <cell r="B1496">
            <v>0</v>
          </cell>
          <cell r="C1496">
            <v>0</v>
          </cell>
          <cell r="D1496">
            <v>0</v>
          </cell>
        </row>
        <row r="1497">
          <cell r="A1497">
            <v>0</v>
          </cell>
          <cell r="B1497">
            <v>0</v>
          </cell>
          <cell r="C1497">
            <v>0</v>
          </cell>
          <cell r="D1497">
            <v>0</v>
          </cell>
        </row>
        <row r="1498">
          <cell r="A1498">
            <v>0</v>
          </cell>
          <cell r="B1498">
            <v>0</v>
          </cell>
          <cell r="C1498">
            <v>0</v>
          </cell>
          <cell r="D1498">
            <v>0</v>
          </cell>
        </row>
        <row r="1499">
          <cell r="A1499">
            <v>0</v>
          </cell>
          <cell r="B1499">
            <v>0</v>
          </cell>
          <cell r="C1499">
            <v>0</v>
          </cell>
          <cell r="D1499">
            <v>0</v>
          </cell>
        </row>
        <row r="1500">
          <cell r="A1500">
            <v>0</v>
          </cell>
          <cell r="B1500">
            <v>0</v>
          </cell>
          <cell r="C1500">
            <v>0</v>
          </cell>
          <cell r="D1500">
            <v>0</v>
          </cell>
        </row>
        <row r="1501">
          <cell r="A1501">
            <v>0</v>
          </cell>
          <cell r="B1501">
            <v>0</v>
          </cell>
          <cell r="C1501">
            <v>0</v>
          </cell>
          <cell r="D1501">
            <v>0</v>
          </cell>
        </row>
        <row r="1502">
          <cell r="A1502">
            <v>0</v>
          </cell>
          <cell r="B1502">
            <v>0</v>
          </cell>
          <cell r="C1502">
            <v>0</v>
          </cell>
          <cell r="D1502">
            <v>0</v>
          </cell>
        </row>
        <row r="1503">
          <cell r="A1503">
            <v>0</v>
          </cell>
          <cell r="B1503">
            <v>0</v>
          </cell>
          <cell r="C1503">
            <v>0</v>
          </cell>
          <cell r="D1503">
            <v>0</v>
          </cell>
        </row>
        <row r="1504">
          <cell r="A1504">
            <v>0</v>
          </cell>
          <cell r="B1504">
            <v>0</v>
          </cell>
          <cell r="C1504">
            <v>0</v>
          </cell>
          <cell r="D1504">
            <v>0</v>
          </cell>
        </row>
        <row r="1505">
          <cell r="A1505">
            <v>0</v>
          </cell>
          <cell r="B1505">
            <v>0</v>
          </cell>
          <cell r="C1505">
            <v>0</v>
          </cell>
          <cell r="D1505">
            <v>0</v>
          </cell>
        </row>
        <row r="1506">
          <cell r="A1506">
            <v>0</v>
          </cell>
          <cell r="B1506">
            <v>0</v>
          </cell>
          <cell r="C1506">
            <v>0</v>
          </cell>
          <cell r="D1506">
            <v>0</v>
          </cell>
        </row>
        <row r="1507">
          <cell r="A1507">
            <v>0</v>
          </cell>
          <cell r="B1507">
            <v>0</v>
          </cell>
          <cell r="C1507">
            <v>0</v>
          </cell>
          <cell r="D1507">
            <v>0</v>
          </cell>
        </row>
        <row r="1508">
          <cell r="A1508">
            <v>0</v>
          </cell>
          <cell r="B1508">
            <v>0</v>
          </cell>
          <cell r="C1508">
            <v>0</v>
          </cell>
          <cell r="D1508">
            <v>0</v>
          </cell>
        </row>
        <row r="1509">
          <cell r="A1509">
            <v>0</v>
          </cell>
          <cell r="B1509">
            <v>0</v>
          </cell>
          <cell r="C1509">
            <v>0</v>
          </cell>
          <cell r="D1509">
            <v>0</v>
          </cell>
        </row>
        <row r="1510">
          <cell r="A1510">
            <v>0</v>
          </cell>
          <cell r="B1510">
            <v>0</v>
          </cell>
          <cell r="C1510">
            <v>0</v>
          </cell>
          <cell r="D1510">
            <v>0</v>
          </cell>
        </row>
        <row r="1511">
          <cell r="A1511">
            <v>0</v>
          </cell>
          <cell r="B1511">
            <v>0</v>
          </cell>
          <cell r="C1511">
            <v>0</v>
          </cell>
          <cell r="D1511">
            <v>0</v>
          </cell>
        </row>
        <row r="1512">
          <cell r="A1512">
            <v>0</v>
          </cell>
          <cell r="B1512">
            <v>0</v>
          </cell>
          <cell r="C1512">
            <v>0</v>
          </cell>
          <cell r="D1512">
            <v>0</v>
          </cell>
        </row>
        <row r="1513">
          <cell r="A1513">
            <v>0</v>
          </cell>
          <cell r="B1513">
            <v>0</v>
          </cell>
          <cell r="C1513">
            <v>0</v>
          </cell>
          <cell r="D1513">
            <v>0</v>
          </cell>
        </row>
        <row r="1514">
          <cell r="A1514">
            <v>0</v>
          </cell>
          <cell r="B1514">
            <v>0</v>
          </cell>
          <cell r="C1514">
            <v>0</v>
          </cell>
          <cell r="D1514">
            <v>0</v>
          </cell>
        </row>
        <row r="1515">
          <cell r="A1515">
            <v>0</v>
          </cell>
          <cell r="B1515">
            <v>0</v>
          </cell>
          <cell r="C1515">
            <v>0</v>
          </cell>
          <cell r="D1515">
            <v>0</v>
          </cell>
        </row>
        <row r="1516">
          <cell r="A1516">
            <v>0</v>
          </cell>
          <cell r="B1516">
            <v>0</v>
          </cell>
          <cell r="C1516">
            <v>0</v>
          </cell>
          <cell r="D1516">
            <v>0</v>
          </cell>
        </row>
        <row r="1517">
          <cell r="A1517">
            <v>0</v>
          </cell>
          <cell r="B1517">
            <v>0</v>
          </cell>
          <cell r="C1517">
            <v>0</v>
          </cell>
          <cell r="D1517">
            <v>0</v>
          </cell>
        </row>
        <row r="1518">
          <cell r="A1518">
            <v>0</v>
          </cell>
          <cell r="B1518">
            <v>0</v>
          </cell>
          <cell r="C1518">
            <v>0</v>
          </cell>
          <cell r="D1518">
            <v>0</v>
          </cell>
        </row>
        <row r="1519">
          <cell r="A1519">
            <v>0</v>
          </cell>
          <cell r="B1519">
            <v>0</v>
          </cell>
          <cell r="C1519">
            <v>0</v>
          </cell>
          <cell r="D1519">
            <v>0</v>
          </cell>
        </row>
        <row r="1520">
          <cell r="A1520">
            <v>0</v>
          </cell>
          <cell r="B1520">
            <v>0</v>
          </cell>
          <cell r="C1520">
            <v>0</v>
          </cell>
          <cell r="D1520">
            <v>0</v>
          </cell>
        </row>
        <row r="1521">
          <cell r="A1521">
            <v>0</v>
          </cell>
          <cell r="B1521">
            <v>0</v>
          </cell>
          <cell r="C1521">
            <v>0</v>
          </cell>
          <cell r="D1521">
            <v>0</v>
          </cell>
        </row>
        <row r="1522">
          <cell r="A1522">
            <v>0</v>
          </cell>
          <cell r="B1522">
            <v>0</v>
          </cell>
          <cell r="C1522">
            <v>0</v>
          </cell>
          <cell r="D1522">
            <v>0</v>
          </cell>
        </row>
        <row r="1523">
          <cell r="A1523">
            <v>0</v>
          </cell>
          <cell r="B1523">
            <v>0</v>
          </cell>
          <cell r="C1523">
            <v>0</v>
          </cell>
          <cell r="D1523">
            <v>0</v>
          </cell>
        </row>
        <row r="1524">
          <cell r="A1524">
            <v>0</v>
          </cell>
          <cell r="B1524">
            <v>0</v>
          </cell>
          <cell r="C1524">
            <v>0</v>
          </cell>
          <cell r="D1524">
            <v>0</v>
          </cell>
        </row>
        <row r="1525">
          <cell r="A1525">
            <v>0</v>
          </cell>
          <cell r="B1525">
            <v>0</v>
          </cell>
          <cell r="C1525">
            <v>0</v>
          </cell>
          <cell r="D1525">
            <v>0</v>
          </cell>
        </row>
        <row r="1526">
          <cell r="A1526">
            <v>0</v>
          </cell>
          <cell r="B1526">
            <v>0</v>
          </cell>
          <cell r="C1526">
            <v>0</v>
          </cell>
          <cell r="D1526">
            <v>0</v>
          </cell>
        </row>
        <row r="1527">
          <cell r="A1527">
            <v>0</v>
          </cell>
          <cell r="B1527">
            <v>0</v>
          </cell>
          <cell r="C1527">
            <v>0</v>
          </cell>
          <cell r="D1527">
            <v>0</v>
          </cell>
        </row>
        <row r="1528">
          <cell r="A1528">
            <v>0</v>
          </cell>
          <cell r="B1528">
            <v>0</v>
          </cell>
          <cell r="C1528">
            <v>0</v>
          </cell>
          <cell r="D1528">
            <v>0</v>
          </cell>
        </row>
        <row r="1529">
          <cell r="A1529">
            <v>0</v>
          </cell>
          <cell r="B1529">
            <v>0</v>
          </cell>
          <cell r="C1529">
            <v>0</v>
          </cell>
          <cell r="D1529">
            <v>0</v>
          </cell>
        </row>
        <row r="1530">
          <cell r="A1530">
            <v>0</v>
          </cell>
          <cell r="B1530">
            <v>0</v>
          </cell>
          <cell r="C1530">
            <v>0</v>
          </cell>
          <cell r="D1530">
            <v>0</v>
          </cell>
        </row>
        <row r="1531">
          <cell r="A1531">
            <v>0</v>
          </cell>
          <cell r="B1531">
            <v>0</v>
          </cell>
          <cell r="C1531">
            <v>0</v>
          </cell>
          <cell r="D1531">
            <v>0</v>
          </cell>
        </row>
        <row r="1532">
          <cell r="A1532">
            <v>0</v>
          </cell>
          <cell r="B1532">
            <v>0</v>
          </cell>
          <cell r="C1532">
            <v>0</v>
          </cell>
          <cell r="D1532">
            <v>0</v>
          </cell>
        </row>
        <row r="1533">
          <cell r="A1533">
            <v>0</v>
          </cell>
          <cell r="B1533">
            <v>0</v>
          </cell>
          <cell r="C1533">
            <v>0</v>
          </cell>
          <cell r="D1533">
            <v>0</v>
          </cell>
        </row>
        <row r="1534">
          <cell r="A1534">
            <v>0</v>
          </cell>
          <cell r="B1534">
            <v>0</v>
          </cell>
          <cell r="C1534">
            <v>0</v>
          </cell>
          <cell r="D1534">
            <v>0</v>
          </cell>
        </row>
        <row r="1535">
          <cell r="A1535">
            <v>0</v>
          </cell>
          <cell r="B1535">
            <v>0</v>
          </cell>
          <cell r="C1535">
            <v>0</v>
          </cell>
          <cell r="D1535">
            <v>0</v>
          </cell>
        </row>
        <row r="1536">
          <cell r="A1536">
            <v>0</v>
          </cell>
          <cell r="B1536">
            <v>0</v>
          </cell>
          <cell r="C1536">
            <v>0</v>
          </cell>
          <cell r="D1536">
            <v>0</v>
          </cell>
        </row>
        <row r="1537">
          <cell r="A1537">
            <v>0</v>
          </cell>
          <cell r="B1537">
            <v>0</v>
          </cell>
          <cell r="C1537">
            <v>0</v>
          </cell>
          <cell r="D1537">
            <v>0</v>
          </cell>
        </row>
        <row r="1538">
          <cell r="A1538">
            <v>0</v>
          </cell>
          <cell r="B1538">
            <v>0</v>
          </cell>
          <cell r="C1538">
            <v>0</v>
          </cell>
          <cell r="D1538">
            <v>0</v>
          </cell>
        </row>
        <row r="1539">
          <cell r="A1539">
            <v>0</v>
          </cell>
          <cell r="B1539">
            <v>0</v>
          </cell>
          <cell r="C1539">
            <v>0</v>
          </cell>
          <cell r="D1539">
            <v>0</v>
          </cell>
        </row>
        <row r="1540">
          <cell r="A1540">
            <v>0</v>
          </cell>
          <cell r="B1540">
            <v>0</v>
          </cell>
          <cell r="C1540">
            <v>0</v>
          </cell>
          <cell r="D1540">
            <v>0</v>
          </cell>
        </row>
        <row r="1541">
          <cell r="A1541">
            <v>0</v>
          </cell>
          <cell r="B1541">
            <v>0</v>
          </cell>
          <cell r="C1541">
            <v>0</v>
          </cell>
          <cell r="D1541">
            <v>0</v>
          </cell>
        </row>
        <row r="1542">
          <cell r="A1542">
            <v>0</v>
          </cell>
          <cell r="B1542">
            <v>0</v>
          </cell>
          <cell r="C1542">
            <v>0</v>
          </cell>
          <cell r="D1542">
            <v>0</v>
          </cell>
        </row>
        <row r="1543">
          <cell r="A1543">
            <v>0</v>
          </cell>
          <cell r="B1543">
            <v>0</v>
          </cell>
          <cell r="C1543">
            <v>0</v>
          </cell>
          <cell r="D1543">
            <v>0</v>
          </cell>
        </row>
        <row r="1544">
          <cell r="A1544">
            <v>0</v>
          </cell>
          <cell r="B1544">
            <v>0</v>
          </cell>
          <cell r="C1544">
            <v>0</v>
          </cell>
          <cell r="D1544">
            <v>0</v>
          </cell>
        </row>
        <row r="1545">
          <cell r="A1545">
            <v>0</v>
          </cell>
          <cell r="B1545">
            <v>0</v>
          </cell>
          <cell r="C1545">
            <v>0</v>
          </cell>
          <cell r="D1545">
            <v>0</v>
          </cell>
        </row>
        <row r="1546">
          <cell r="A1546">
            <v>0</v>
          </cell>
          <cell r="B1546">
            <v>0</v>
          </cell>
          <cell r="C1546">
            <v>0</v>
          </cell>
          <cell r="D1546">
            <v>0</v>
          </cell>
        </row>
        <row r="1547">
          <cell r="A1547">
            <v>0</v>
          </cell>
          <cell r="B1547">
            <v>0</v>
          </cell>
          <cell r="C1547">
            <v>0</v>
          </cell>
          <cell r="D1547">
            <v>0</v>
          </cell>
        </row>
        <row r="1548">
          <cell r="A1548">
            <v>0</v>
          </cell>
          <cell r="B1548">
            <v>0</v>
          </cell>
          <cell r="C1548">
            <v>0</v>
          </cell>
          <cell r="D1548">
            <v>0</v>
          </cell>
        </row>
        <row r="1549">
          <cell r="A1549">
            <v>0</v>
          </cell>
          <cell r="B1549">
            <v>0</v>
          </cell>
          <cell r="C1549">
            <v>0</v>
          </cell>
          <cell r="D1549">
            <v>0</v>
          </cell>
        </row>
        <row r="1550">
          <cell r="A1550">
            <v>0</v>
          </cell>
          <cell r="B1550">
            <v>0</v>
          </cell>
          <cell r="C1550">
            <v>0</v>
          </cell>
          <cell r="D1550">
            <v>0</v>
          </cell>
        </row>
        <row r="1551">
          <cell r="A1551">
            <v>0</v>
          </cell>
          <cell r="B1551">
            <v>0</v>
          </cell>
          <cell r="C1551">
            <v>0</v>
          </cell>
          <cell r="D1551">
            <v>0</v>
          </cell>
        </row>
        <row r="1552">
          <cell r="A1552">
            <v>0</v>
          </cell>
          <cell r="B1552">
            <v>0</v>
          </cell>
          <cell r="C1552">
            <v>0</v>
          </cell>
          <cell r="D1552">
            <v>0</v>
          </cell>
        </row>
        <row r="1553">
          <cell r="A1553">
            <v>0</v>
          </cell>
          <cell r="B1553">
            <v>0</v>
          </cell>
          <cell r="C1553">
            <v>0</v>
          </cell>
          <cell r="D1553">
            <v>0</v>
          </cell>
        </row>
        <row r="1554">
          <cell r="A1554">
            <v>0</v>
          </cell>
          <cell r="B1554">
            <v>0</v>
          </cell>
          <cell r="C1554">
            <v>0</v>
          </cell>
          <cell r="D1554">
            <v>0</v>
          </cell>
        </row>
        <row r="1555">
          <cell r="A1555">
            <v>0</v>
          </cell>
          <cell r="B1555">
            <v>0</v>
          </cell>
          <cell r="C1555">
            <v>0</v>
          </cell>
          <cell r="D1555">
            <v>0</v>
          </cell>
        </row>
        <row r="1556">
          <cell r="A1556">
            <v>0</v>
          </cell>
          <cell r="B1556">
            <v>0</v>
          </cell>
          <cell r="C1556">
            <v>0</v>
          </cell>
          <cell r="D1556">
            <v>0</v>
          </cell>
        </row>
        <row r="1557">
          <cell r="A1557">
            <v>0</v>
          </cell>
          <cell r="B1557">
            <v>0</v>
          </cell>
          <cell r="C1557">
            <v>0</v>
          </cell>
          <cell r="D1557">
            <v>0</v>
          </cell>
        </row>
        <row r="1558">
          <cell r="A1558">
            <v>0</v>
          </cell>
          <cell r="B1558">
            <v>0</v>
          </cell>
          <cell r="C1558">
            <v>0</v>
          </cell>
          <cell r="D1558">
            <v>0</v>
          </cell>
        </row>
        <row r="1559">
          <cell r="A1559">
            <v>0</v>
          </cell>
          <cell r="B1559">
            <v>0</v>
          </cell>
          <cell r="C1559">
            <v>0</v>
          </cell>
          <cell r="D1559">
            <v>0</v>
          </cell>
        </row>
        <row r="1560">
          <cell r="A1560">
            <v>0</v>
          </cell>
          <cell r="B1560">
            <v>0</v>
          </cell>
          <cell r="C1560">
            <v>0</v>
          </cell>
          <cell r="D1560">
            <v>0</v>
          </cell>
        </row>
        <row r="1561">
          <cell r="A1561">
            <v>0</v>
          </cell>
          <cell r="B1561">
            <v>0</v>
          </cell>
          <cell r="C1561">
            <v>0</v>
          </cell>
          <cell r="D1561">
            <v>0</v>
          </cell>
        </row>
        <row r="1562">
          <cell r="A1562">
            <v>0</v>
          </cell>
          <cell r="B1562">
            <v>0</v>
          </cell>
          <cell r="C1562">
            <v>0</v>
          </cell>
          <cell r="D1562">
            <v>0</v>
          </cell>
        </row>
        <row r="1563">
          <cell r="A1563">
            <v>0</v>
          </cell>
          <cell r="B1563">
            <v>0</v>
          </cell>
          <cell r="C1563">
            <v>0</v>
          </cell>
          <cell r="D1563">
            <v>0</v>
          </cell>
        </row>
        <row r="1564">
          <cell r="A1564">
            <v>0</v>
          </cell>
          <cell r="B1564">
            <v>0</v>
          </cell>
          <cell r="C1564">
            <v>0</v>
          </cell>
          <cell r="D1564">
            <v>0</v>
          </cell>
        </row>
        <row r="1565">
          <cell r="A1565">
            <v>0</v>
          </cell>
          <cell r="B1565">
            <v>0</v>
          </cell>
          <cell r="C1565">
            <v>0</v>
          </cell>
          <cell r="D1565">
            <v>0</v>
          </cell>
        </row>
        <row r="1566">
          <cell r="A1566">
            <v>0</v>
          </cell>
          <cell r="B1566">
            <v>0</v>
          </cell>
          <cell r="C1566">
            <v>0</v>
          </cell>
          <cell r="D1566">
            <v>0</v>
          </cell>
        </row>
        <row r="1567">
          <cell r="A1567">
            <v>0</v>
          </cell>
          <cell r="B1567">
            <v>0</v>
          </cell>
          <cell r="C1567">
            <v>0</v>
          </cell>
          <cell r="D1567">
            <v>0</v>
          </cell>
        </row>
        <row r="1568">
          <cell r="A1568">
            <v>0</v>
          </cell>
          <cell r="B1568">
            <v>0</v>
          </cell>
          <cell r="C1568">
            <v>0</v>
          </cell>
          <cell r="D1568">
            <v>0</v>
          </cell>
        </row>
        <row r="1569">
          <cell r="A1569">
            <v>0</v>
          </cell>
          <cell r="B1569">
            <v>0</v>
          </cell>
          <cell r="C1569">
            <v>0</v>
          </cell>
          <cell r="D1569">
            <v>0</v>
          </cell>
        </row>
        <row r="1570">
          <cell r="A1570">
            <v>0</v>
          </cell>
          <cell r="B1570">
            <v>0</v>
          </cell>
          <cell r="C1570">
            <v>0</v>
          </cell>
          <cell r="D1570">
            <v>0</v>
          </cell>
        </row>
        <row r="1571">
          <cell r="A1571">
            <v>0</v>
          </cell>
          <cell r="B1571">
            <v>0</v>
          </cell>
          <cell r="C1571">
            <v>0</v>
          </cell>
          <cell r="D1571">
            <v>0</v>
          </cell>
        </row>
        <row r="1572">
          <cell r="A1572">
            <v>0</v>
          </cell>
          <cell r="B1572">
            <v>0</v>
          </cell>
          <cell r="C1572">
            <v>0</v>
          </cell>
          <cell r="D1572">
            <v>0</v>
          </cell>
        </row>
        <row r="1573">
          <cell r="A1573">
            <v>0</v>
          </cell>
          <cell r="B1573">
            <v>0</v>
          </cell>
          <cell r="C1573">
            <v>0</v>
          </cell>
          <cell r="D1573">
            <v>0</v>
          </cell>
        </row>
        <row r="1574">
          <cell r="A1574">
            <v>0</v>
          </cell>
          <cell r="B1574">
            <v>0</v>
          </cell>
          <cell r="C1574">
            <v>0</v>
          </cell>
          <cell r="D1574">
            <v>0</v>
          </cell>
        </row>
        <row r="1575">
          <cell r="A1575">
            <v>0</v>
          </cell>
          <cell r="B1575">
            <v>0</v>
          </cell>
          <cell r="C1575">
            <v>0</v>
          </cell>
          <cell r="D1575">
            <v>0</v>
          </cell>
        </row>
        <row r="1576">
          <cell r="A1576">
            <v>0</v>
          </cell>
          <cell r="B1576">
            <v>0</v>
          </cell>
          <cell r="C1576">
            <v>0</v>
          </cell>
          <cell r="D1576">
            <v>0</v>
          </cell>
        </row>
        <row r="1577">
          <cell r="A1577">
            <v>0</v>
          </cell>
          <cell r="B1577">
            <v>0</v>
          </cell>
          <cell r="C1577">
            <v>0</v>
          </cell>
          <cell r="D1577">
            <v>0</v>
          </cell>
        </row>
        <row r="1578">
          <cell r="A1578">
            <v>0</v>
          </cell>
          <cell r="B1578">
            <v>0</v>
          </cell>
          <cell r="C1578">
            <v>0</v>
          </cell>
          <cell r="D1578">
            <v>0</v>
          </cell>
        </row>
        <row r="1579">
          <cell r="A1579">
            <v>0</v>
          </cell>
          <cell r="B1579">
            <v>0</v>
          </cell>
          <cell r="C1579">
            <v>0</v>
          </cell>
          <cell r="D1579">
            <v>0</v>
          </cell>
        </row>
        <row r="1580">
          <cell r="A1580">
            <v>0</v>
          </cell>
          <cell r="B1580">
            <v>0</v>
          </cell>
          <cell r="C1580">
            <v>0</v>
          </cell>
          <cell r="D1580">
            <v>0</v>
          </cell>
        </row>
        <row r="1581">
          <cell r="A1581">
            <v>0</v>
          </cell>
          <cell r="B1581">
            <v>0</v>
          </cell>
          <cell r="C1581">
            <v>0</v>
          </cell>
          <cell r="D1581">
            <v>0</v>
          </cell>
        </row>
        <row r="1582">
          <cell r="A1582">
            <v>0</v>
          </cell>
          <cell r="B1582">
            <v>0</v>
          </cell>
          <cell r="C1582">
            <v>0</v>
          </cell>
          <cell r="D1582">
            <v>0</v>
          </cell>
        </row>
        <row r="1583">
          <cell r="A1583">
            <v>0</v>
          </cell>
          <cell r="B1583">
            <v>0</v>
          </cell>
          <cell r="C1583">
            <v>0</v>
          </cell>
          <cell r="D1583">
            <v>0</v>
          </cell>
        </row>
        <row r="1584">
          <cell r="A1584">
            <v>0</v>
          </cell>
          <cell r="B1584">
            <v>0</v>
          </cell>
          <cell r="C1584">
            <v>0</v>
          </cell>
          <cell r="D1584">
            <v>0</v>
          </cell>
        </row>
        <row r="1585">
          <cell r="A1585">
            <v>0</v>
          </cell>
          <cell r="B1585">
            <v>0</v>
          </cell>
          <cell r="C1585">
            <v>0</v>
          </cell>
          <cell r="D1585">
            <v>0</v>
          </cell>
        </row>
        <row r="1586">
          <cell r="A1586">
            <v>0</v>
          </cell>
          <cell r="B1586">
            <v>0</v>
          </cell>
          <cell r="C1586">
            <v>0</v>
          </cell>
          <cell r="D1586">
            <v>0</v>
          </cell>
        </row>
        <row r="1587">
          <cell r="A1587">
            <v>0</v>
          </cell>
          <cell r="B1587">
            <v>0</v>
          </cell>
          <cell r="C1587">
            <v>0</v>
          </cell>
          <cell r="D1587">
            <v>0</v>
          </cell>
        </row>
        <row r="1588">
          <cell r="A1588">
            <v>0</v>
          </cell>
          <cell r="B1588">
            <v>0</v>
          </cell>
          <cell r="C1588">
            <v>0</v>
          </cell>
          <cell r="D1588">
            <v>0</v>
          </cell>
        </row>
        <row r="1589">
          <cell r="A1589">
            <v>0</v>
          </cell>
          <cell r="B1589">
            <v>0</v>
          </cell>
          <cell r="C1589">
            <v>0</v>
          </cell>
          <cell r="D1589">
            <v>0</v>
          </cell>
        </row>
        <row r="1590">
          <cell r="A1590">
            <v>0</v>
          </cell>
          <cell r="B1590">
            <v>0</v>
          </cell>
          <cell r="C1590">
            <v>0</v>
          </cell>
          <cell r="D1590">
            <v>0</v>
          </cell>
        </row>
        <row r="1591">
          <cell r="A1591">
            <v>0</v>
          </cell>
          <cell r="B1591">
            <v>0</v>
          </cell>
          <cell r="C1591">
            <v>0</v>
          </cell>
          <cell r="D1591">
            <v>0</v>
          </cell>
        </row>
        <row r="1592">
          <cell r="A1592">
            <v>0</v>
          </cell>
          <cell r="B1592">
            <v>0</v>
          </cell>
          <cell r="C1592">
            <v>0</v>
          </cell>
          <cell r="D1592">
            <v>0</v>
          </cell>
        </row>
        <row r="1593">
          <cell r="A1593">
            <v>0</v>
          </cell>
          <cell r="B1593">
            <v>0</v>
          </cell>
          <cell r="C1593">
            <v>0</v>
          </cell>
          <cell r="D1593">
            <v>0</v>
          </cell>
        </row>
        <row r="1594">
          <cell r="A1594">
            <v>0</v>
          </cell>
          <cell r="B1594">
            <v>0</v>
          </cell>
          <cell r="C1594">
            <v>0</v>
          </cell>
          <cell r="D1594">
            <v>0</v>
          </cell>
        </row>
        <row r="1595">
          <cell r="A1595">
            <v>0</v>
          </cell>
          <cell r="B1595">
            <v>0</v>
          </cell>
          <cell r="C1595">
            <v>0</v>
          </cell>
          <cell r="D1595">
            <v>0</v>
          </cell>
        </row>
        <row r="1596">
          <cell r="A1596">
            <v>0</v>
          </cell>
          <cell r="B1596">
            <v>0</v>
          </cell>
          <cell r="C1596">
            <v>0</v>
          </cell>
          <cell r="D1596">
            <v>0</v>
          </cell>
        </row>
        <row r="1597">
          <cell r="A1597">
            <v>0</v>
          </cell>
          <cell r="B1597">
            <v>0</v>
          </cell>
          <cell r="C1597">
            <v>0</v>
          </cell>
          <cell r="D1597">
            <v>0</v>
          </cell>
        </row>
        <row r="1598">
          <cell r="A1598">
            <v>0</v>
          </cell>
          <cell r="B1598">
            <v>0</v>
          </cell>
          <cell r="C1598">
            <v>0</v>
          </cell>
          <cell r="D1598">
            <v>0</v>
          </cell>
        </row>
        <row r="1599">
          <cell r="A1599">
            <v>0</v>
          </cell>
          <cell r="B1599">
            <v>0</v>
          </cell>
          <cell r="C1599">
            <v>0</v>
          </cell>
          <cell r="D1599">
            <v>0</v>
          </cell>
        </row>
        <row r="1600">
          <cell r="A1600">
            <v>0</v>
          </cell>
          <cell r="B1600">
            <v>0</v>
          </cell>
          <cell r="C1600">
            <v>0</v>
          </cell>
          <cell r="D1600">
            <v>0</v>
          </cell>
        </row>
        <row r="1601">
          <cell r="A1601">
            <v>0</v>
          </cell>
          <cell r="B1601">
            <v>0</v>
          </cell>
          <cell r="C1601">
            <v>0</v>
          </cell>
          <cell r="D1601">
            <v>0</v>
          </cell>
        </row>
        <row r="1602">
          <cell r="A1602">
            <v>0</v>
          </cell>
          <cell r="B1602">
            <v>0</v>
          </cell>
          <cell r="C1602">
            <v>0</v>
          </cell>
          <cell r="D1602">
            <v>0</v>
          </cell>
        </row>
        <row r="1603">
          <cell r="A1603">
            <v>0</v>
          </cell>
          <cell r="B1603">
            <v>0</v>
          </cell>
          <cell r="C1603">
            <v>0</v>
          </cell>
          <cell r="D1603">
            <v>0</v>
          </cell>
        </row>
        <row r="1604">
          <cell r="A1604">
            <v>0</v>
          </cell>
          <cell r="B1604">
            <v>0</v>
          </cell>
          <cell r="C1604">
            <v>0</v>
          </cell>
          <cell r="D1604">
            <v>0</v>
          </cell>
        </row>
        <row r="1605">
          <cell r="A1605">
            <v>0</v>
          </cell>
          <cell r="B1605">
            <v>0</v>
          </cell>
          <cell r="C1605">
            <v>0</v>
          </cell>
          <cell r="D1605">
            <v>0</v>
          </cell>
        </row>
        <row r="1606">
          <cell r="A1606">
            <v>0</v>
          </cell>
          <cell r="B1606">
            <v>0</v>
          </cell>
          <cell r="C1606">
            <v>0</v>
          </cell>
          <cell r="D1606">
            <v>0</v>
          </cell>
        </row>
        <row r="1607">
          <cell r="A1607">
            <v>0</v>
          </cell>
          <cell r="B1607">
            <v>0</v>
          </cell>
          <cell r="C1607">
            <v>0</v>
          </cell>
          <cell r="D1607">
            <v>0</v>
          </cell>
        </row>
        <row r="1608">
          <cell r="A1608">
            <v>0</v>
          </cell>
          <cell r="B1608">
            <v>0</v>
          </cell>
          <cell r="C1608">
            <v>0</v>
          </cell>
          <cell r="D1608">
            <v>0</v>
          </cell>
        </row>
        <row r="1609">
          <cell r="A1609">
            <v>0</v>
          </cell>
          <cell r="B1609">
            <v>0</v>
          </cell>
          <cell r="C1609">
            <v>0</v>
          </cell>
          <cell r="D1609">
            <v>0</v>
          </cell>
        </row>
        <row r="1610">
          <cell r="A1610">
            <v>0</v>
          </cell>
          <cell r="B1610">
            <v>0</v>
          </cell>
          <cell r="C1610">
            <v>0</v>
          </cell>
          <cell r="D1610">
            <v>0</v>
          </cell>
        </row>
        <row r="1611">
          <cell r="A1611">
            <v>0</v>
          </cell>
          <cell r="B1611">
            <v>0</v>
          </cell>
          <cell r="C1611">
            <v>0</v>
          </cell>
          <cell r="D1611">
            <v>0</v>
          </cell>
        </row>
        <row r="1612">
          <cell r="A1612">
            <v>0</v>
          </cell>
          <cell r="B1612">
            <v>0</v>
          </cell>
          <cell r="C1612">
            <v>0</v>
          </cell>
          <cell r="D1612">
            <v>0</v>
          </cell>
        </row>
        <row r="1613">
          <cell r="A1613">
            <v>0</v>
          </cell>
          <cell r="B1613">
            <v>0</v>
          </cell>
          <cell r="C1613">
            <v>0</v>
          </cell>
          <cell r="D1613">
            <v>0</v>
          </cell>
        </row>
        <row r="1614">
          <cell r="A1614">
            <v>0</v>
          </cell>
          <cell r="B1614">
            <v>0</v>
          </cell>
          <cell r="C1614">
            <v>0</v>
          </cell>
          <cell r="D1614">
            <v>0</v>
          </cell>
        </row>
        <row r="1615">
          <cell r="A1615">
            <v>0</v>
          </cell>
          <cell r="B1615">
            <v>0</v>
          </cell>
          <cell r="C1615">
            <v>0</v>
          </cell>
          <cell r="D1615">
            <v>0</v>
          </cell>
        </row>
        <row r="1616">
          <cell r="A1616">
            <v>0</v>
          </cell>
          <cell r="B1616">
            <v>0</v>
          </cell>
          <cell r="C1616">
            <v>0</v>
          </cell>
          <cell r="D1616">
            <v>0</v>
          </cell>
        </row>
        <row r="1617">
          <cell r="A1617">
            <v>0</v>
          </cell>
          <cell r="B1617">
            <v>0</v>
          </cell>
          <cell r="C1617">
            <v>0</v>
          </cell>
          <cell r="D1617">
            <v>0</v>
          </cell>
        </row>
        <row r="1618">
          <cell r="A1618">
            <v>0</v>
          </cell>
          <cell r="B1618">
            <v>0</v>
          </cell>
          <cell r="C1618">
            <v>0</v>
          </cell>
          <cell r="D1618">
            <v>0</v>
          </cell>
        </row>
        <row r="1619">
          <cell r="A1619">
            <v>0</v>
          </cell>
          <cell r="B1619">
            <v>0</v>
          </cell>
          <cell r="C1619">
            <v>0</v>
          </cell>
          <cell r="D1619">
            <v>0</v>
          </cell>
        </row>
        <row r="1620">
          <cell r="A1620">
            <v>0</v>
          </cell>
          <cell r="B1620">
            <v>0</v>
          </cell>
          <cell r="C1620">
            <v>0</v>
          </cell>
          <cell r="D1620">
            <v>0</v>
          </cell>
        </row>
        <row r="1621">
          <cell r="A1621">
            <v>0</v>
          </cell>
          <cell r="B1621">
            <v>0</v>
          </cell>
          <cell r="C1621">
            <v>0</v>
          </cell>
          <cell r="D1621">
            <v>0</v>
          </cell>
        </row>
        <row r="1622">
          <cell r="A1622">
            <v>0</v>
          </cell>
          <cell r="B1622">
            <v>0</v>
          </cell>
          <cell r="C1622">
            <v>0</v>
          </cell>
          <cell r="D1622">
            <v>0</v>
          </cell>
        </row>
        <row r="1623">
          <cell r="A1623">
            <v>0</v>
          </cell>
          <cell r="B1623">
            <v>0</v>
          </cell>
          <cell r="C1623">
            <v>0</v>
          </cell>
          <cell r="D1623">
            <v>0</v>
          </cell>
        </row>
        <row r="1624">
          <cell r="A1624">
            <v>0</v>
          </cell>
          <cell r="B1624">
            <v>0</v>
          </cell>
          <cell r="C1624">
            <v>0</v>
          </cell>
          <cell r="D1624">
            <v>0</v>
          </cell>
        </row>
        <row r="1625">
          <cell r="A1625">
            <v>0</v>
          </cell>
          <cell r="B1625">
            <v>0</v>
          </cell>
          <cell r="C1625">
            <v>0</v>
          </cell>
          <cell r="D1625">
            <v>0</v>
          </cell>
        </row>
        <row r="1626">
          <cell r="A1626">
            <v>0</v>
          </cell>
          <cell r="B1626">
            <v>0</v>
          </cell>
          <cell r="C1626">
            <v>0</v>
          </cell>
          <cell r="D1626">
            <v>0</v>
          </cell>
        </row>
        <row r="1627">
          <cell r="A1627">
            <v>0</v>
          </cell>
          <cell r="B1627">
            <v>0</v>
          </cell>
          <cell r="C1627">
            <v>0</v>
          </cell>
          <cell r="D1627">
            <v>0</v>
          </cell>
        </row>
        <row r="1628">
          <cell r="A1628">
            <v>0</v>
          </cell>
          <cell r="B1628">
            <v>0</v>
          </cell>
          <cell r="C1628">
            <v>0</v>
          </cell>
          <cell r="D1628">
            <v>0</v>
          </cell>
        </row>
        <row r="1629">
          <cell r="A1629">
            <v>0</v>
          </cell>
          <cell r="B1629">
            <v>0</v>
          </cell>
          <cell r="C1629">
            <v>0</v>
          </cell>
          <cell r="D1629">
            <v>0</v>
          </cell>
        </row>
        <row r="1630">
          <cell r="A1630">
            <v>0</v>
          </cell>
          <cell r="B1630">
            <v>0</v>
          </cell>
          <cell r="C1630">
            <v>0</v>
          </cell>
          <cell r="D1630">
            <v>0</v>
          </cell>
        </row>
        <row r="1631">
          <cell r="A1631">
            <v>0</v>
          </cell>
          <cell r="B1631">
            <v>0</v>
          </cell>
          <cell r="C1631">
            <v>0</v>
          </cell>
          <cell r="D1631">
            <v>0</v>
          </cell>
        </row>
        <row r="1632">
          <cell r="A1632">
            <v>0</v>
          </cell>
          <cell r="B1632">
            <v>0</v>
          </cell>
          <cell r="C1632">
            <v>0</v>
          </cell>
          <cell r="D1632">
            <v>0</v>
          </cell>
        </row>
        <row r="1633">
          <cell r="A1633">
            <v>0</v>
          </cell>
          <cell r="B1633">
            <v>0</v>
          </cell>
          <cell r="C1633">
            <v>0</v>
          </cell>
          <cell r="D1633">
            <v>0</v>
          </cell>
        </row>
        <row r="1634">
          <cell r="A1634">
            <v>0</v>
          </cell>
          <cell r="B1634">
            <v>0</v>
          </cell>
          <cell r="C1634">
            <v>0</v>
          </cell>
          <cell r="D1634">
            <v>0</v>
          </cell>
        </row>
        <row r="1635">
          <cell r="A1635">
            <v>0</v>
          </cell>
          <cell r="B1635">
            <v>0</v>
          </cell>
          <cell r="C1635">
            <v>0</v>
          </cell>
          <cell r="D1635">
            <v>0</v>
          </cell>
        </row>
        <row r="1636">
          <cell r="A1636">
            <v>0</v>
          </cell>
          <cell r="B1636">
            <v>0</v>
          </cell>
          <cell r="C1636">
            <v>0</v>
          </cell>
          <cell r="D1636">
            <v>0</v>
          </cell>
        </row>
        <row r="1637">
          <cell r="A1637">
            <v>0</v>
          </cell>
          <cell r="B1637">
            <v>0</v>
          </cell>
          <cell r="C1637">
            <v>0</v>
          </cell>
          <cell r="D1637">
            <v>0</v>
          </cell>
        </row>
        <row r="1638">
          <cell r="A1638">
            <v>0</v>
          </cell>
          <cell r="B1638">
            <v>0</v>
          </cell>
          <cell r="C1638">
            <v>0</v>
          </cell>
          <cell r="D1638">
            <v>0</v>
          </cell>
        </row>
        <row r="1639">
          <cell r="A1639">
            <v>0</v>
          </cell>
          <cell r="B1639">
            <v>0</v>
          </cell>
          <cell r="C1639">
            <v>0</v>
          </cell>
          <cell r="D1639">
            <v>0</v>
          </cell>
        </row>
        <row r="1640">
          <cell r="A1640">
            <v>0</v>
          </cell>
          <cell r="B1640">
            <v>0</v>
          </cell>
          <cell r="C1640">
            <v>0</v>
          </cell>
          <cell r="D1640">
            <v>0</v>
          </cell>
        </row>
        <row r="1641">
          <cell r="A1641">
            <v>0</v>
          </cell>
          <cell r="B1641">
            <v>0</v>
          </cell>
          <cell r="C1641">
            <v>0</v>
          </cell>
          <cell r="D1641">
            <v>0</v>
          </cell>
        </row>
        <row r="1642">
          <cell r="A1642">
            <v>0</v>
          </cell>
          <cell r="B1642">
            <v>0</v>
          </cell>
          <cell r="C1642">
            <v>0</v>
          </cell>
          <cell r="D1642">
            <v>0</v>
          </cell>
        </row>
        <row r="1643">
          <cell r="A1643">
            <v>0</v>
          </cell>
          <cell r="B1643">
            <v>0</v>
          </cell>
          <cell r="C1643">
            <v>0</v>
          </cell>
          <cell r="D1643">
            <v>0</v>
          </cell>
        </row>
        <row r="1644">
          <cell r="A1644">
            <v>0</v>
          </cell>
          <cell r="B1644">
            <v>0</v>
          </cell>
          <cell r="C1644">
            <v>0</v>
          </cell>
          <cell r="D1644">
            <v>0</v>
          </cell>
        </row>
        <row r="1645">
          <cell r="A1645">
            <v>0</v>
          </cell>
          <cell r="B1645">
            <v>0</v>
          </cell>
          <cell r="C1645">
            <v>0</v>
          </cell>
          <cell r="D1645">
            <v>0</v>
          </cell>
        </row>
        <row r="1646">
          <cell r="A1646">
            <v>0</v>
          </cell>
          <cell r="B1646">
            <v>0</v>
          </cell>
          <cell r="C1646">
            <v>0</v>
          </cell>
          <cell r="D1646">
            <v>0</v>
          </cell>
        </row>
        <row r="1647">
          <cell r="A1647">
            <v>0</v>
          </cell>
          <cell r="B1647">
            <v>0</v>
          </cell>
          <cell r="C1647">
            <v>0</v>
          </cell>
          <cell r="D1647">
            <v>0</v>
          </cell>
        </row>
        <row r="1648">
          <cell r="A1648">
            <v>0</v>
          </cell>
          <cell r="B1648">
            <v>0</v>
          </cell>
          <cell r="C1648">
            <v>0</v>
          </cell>
          <cell r="D1648">
            <v>0</v>
          </cell>
        </row>
        <row r="1649">
          <cell r="A1649">
            <v>0</v>
          </cell>
          <cell r="B1649">
            <v>0</v>
          </cell>
          <cell r="C1649">
            <v>0</v>
          </cell>
          <cell r="D1649">
            <v>0</v>
          </cell>
        </row>
        <row r="1650">
          <cell r="A1650">
            <v>0</v>
          </cell>
          <cell r="B1650">
            <v>0</v>
          </cell>
          <cell r="C1650">
            <v>0</v>
          </cell>
          <cell r="D1650">
            <v>0</v>
          </cell>
        </row>
        <row r="1651">
          <cell r="A1651">
            <v>0</v>
          </cell>
          <cell r="B1651">
            <v>0</v>
          </cell>
          <cell r="C1651">
            <v>0</v>
          </cell>
          <cell r="D1651">
            <v>0</v>
          </cell>
        </row>
        <row r="1652">
          <cell r="A1652">
            <v>0</v>
          </cell>
          <cell r="B1652">
            <v>0</v>
          </cell>
          <cell r="C1652">
            <v>0</v>
          </cell>
          <cell r="D1652">
            <v>0</v>
          </cell>
        </row>
        <row r="1653">
          <cell r="A1653">
            <v>0</v>
          </cell>
          <cell r="B1653">
            <v>0</v>
          </cell>
          <cell r="C1653">
            <v>0</v>
          </cell>
          <cell r="D1653">
            <v>0</v>
          </cell>
        </row>
        <row r="1654">
          <cell r="A1654">
            <v>0</v>
          </cell>
          <cell r="B1654">
            <v>0</v>
          </cell>
          <cell r="C1654">
            <v>0</v>
          </cell>
          <cell r="D1654">
            <v>0</v>
          </cell>
        </row>
        <row r="1655">
          <cell r="A1655">
            <v>0</v>
          </cell>
          <cell r="B1655">
            <v>0</v>
          </cell>
          <cell r="C1655">
            <v>0</v>
          </cell>
          <cell r="D1655">
            <v>0</v>
          </cell>
        </row>
        <row r="1656">
          <cell r="A1656">
            <v>0</v>
          </cell>
          <cell r="B1656">
            <v>0</v>
          </cell>
          <cell r="C1656">
            <v>0</v>
          </cell>
          <cell r="D1656">
            <v>0</v>
          </cell>
        </row>
        <row r="1657">
          <cell r="A1657">
            <v>0</v>
          </cell>
          <cell r="B1657">
            <v>0</v>
          </cell>
          <cell r="C1657">
            <v>0</v>
          </cell>
          <cell r="D1657">
            <v>0</v>
          </cell>
        </row>
        <row r="1658">
          <cell r="A1658">
            <v>0</v>
          </cell>
          <cell r="B1658">
            <v>0</v>
          </cell>
          <cell r="C1658">
            <v>0</v>
          </cell>
          <cell r="D1658">
            <v>0</v>
          </cell>
        </row>
        <row r="1659">
          <cell r="A1659">
            <v>0</v>
          </cell>
          <cell r="B1659">
            <v>0</v>
          </cell>
          <cell r="C1659">
            <v>0</v>
          </cell>
          <cell r="D1659">
            <v>0</v>
          </cell>
        </row>
        <row r="1660">
          <cell r="A1660">
            <v>0</v>
          </cell>
          <cell r="B1660">
            <v>0</v>
          </cell>
          <cell r="C1660">
            <v>0</v>
          </cell>
          <cell r="D1660">
            <v>0</v>
          </cell>
        </row>
        <row r="1661">
          <cell r="A1661">
            <v>0</v>
          </cell>
          <cell r="B1661">
            <v>0</v>
          </cell>
          <cell r="C1661">
            <v>0</v>
          </cell>
          <cell r="D1661">
            <v>0</v>
          </cell>
        </row>
        <row r="1662">
          <cell r="A1662">
            <v>0</v>
          </cell>
          <cell r="B1662">
            <v>0</v>
          </cell>
          <cell r="C1662">
            <v>0</v>
          </cell>
          <cell r="D1662">
            <v>0</v>
          </cell>
        </row>
        <row r="1663">
          <cell r="A1663">
            <v>0</v>
          </cell>
          <cell r="B1663">
            <v>0</v>
          </cell>
          <cell r="C1663">
            <v>0</v>
          </cell>
          <cell r="D1663">
            <v>0</v>
          </cell>
        </row>
        <row r="1664">
          <cell r="A1664">
            <v>0</v>
          </cell>
          <cell r="B1664">
            <v>0</v>
          </cell>
          <cell r="C1664">
            <v>0</v>
          </cell>
          <cell r="D1664">
            <v>0</v>
          </cell>
        </row>
        <row r="1665">
          <cell r="A1665">
            <v>0</v>
          </cell>
          <cell r="B1665">
            <v>0</v>
          </cell>
          <cell r="C1665">
            <v>0</v>
          </cell>
          <cell r="D1665">
            <v>0</v>
          </cell>
        </row>
        <row r="1666">
          <cell r="A1666">
            <v>0</v>
          </cell>
          <cell r="B1666">
            <v>0</v>
          </cell>
          <cell r="C1666">
            <v>0</v>
          </cell>
          <cell r="D1666">
            <v>0</v>
          </cell>
        </row>
        <row r="1667">
          <cell r="A1667">
            <v>0</v>
          </cell>
          <cell r="B1667">
            <v>0</v>
          </cell>
          <cell r="C1667">
            <v>0</v>
          </cell>
          <cell r="D1667">
            <v>0</v>
          </cell>
        </row>
        <row r="1668">
          <cell r="A1668">
            <v>0</v>
          </cell>
          <cell r="B1668">
            <v>0</v>
          </cell>
          <cell r="C1668">
            <v>0</v>
          </cell>
          <cell r="D1668">
            <v>0</v>
          </cell>
        </row>
        <row r="1669">
          <cell r="A1669">
            <v>0</v>
          </cell>
          <cell r="B1669">
            <v>0</v>
          </cell>
          <cell r="C1669">
            <v>0</v>
          </cell>
          <cell r="D1669">
            <v>0</v>
          </cell>
        </row>
        <row r="1670">
          <cell r="A1670">
            <v>0</v>
          </cell>
          <cell r="B1670">
            <v>0</v>
          </cell>
          <cell r="C1670">
            <v>0</v>
          </cell>
          <cell r="D1670">
            <v>0</v>
          </cell>
        </row>
        <row r="1671">
          <cell r="A1671">
            <v>0</v>
          </cell>
          <cell r="B1671">
            <v>0</v>
          </cell>
          <cell r="C1671">
            <v>0</v>
          </cell>
          <cell r="D1671">
            <v>0</v>
          </cell>
        </row>
        <row r="1672">
          <cell r="A1672">
            <v>0</v>
          </cell>
          <cell r="B1672">
            <v>0</v>
          </cell>
          <cell r="C1672">
            <v>0</v>
          </cell>
          <cell r="D1672">
            <v>0</v>
          </cell>
        </row>
        <row r="1673">
          <cell r="A1673">
            <v>0</v>
          </cell>
          <cell r="B1673">
            <v>0</v>
          </cell>
          <cell r="C1673">
            <v>0</v>
          </cell>
          <cell r="D1673">
            <v>0</v>
          </cell>
        </row>
        <row r="1674">
          <cell r="A1674">
            <v>0</v>
          </cell>
          <cell r="B1674">
            <v>0</v>
          </cell>
          <cell r="C1674">
            <v>0</v>
          </cell>
          <cell r="D1674">
            <v>0</v>
          </cell>
        </row>
        <row r="1675">
          <cell r="A1675">
            <v>0</v>
          </cell>
          <cell r="B1675">
            <v>0</v>
          </cell>
          <cell r="C1675">
            <v>0</v>
          </cell>
          <cell r="D1675">
            <v>0</v>
          </cell>
        </row>
        <row r="1676">
          <cell r="A1676">
            <v>0</v>
          </cell>
          <cell r="B1676">
            <v>0</v>
          </cell>
          <cell r="C1676">
            <v>0</v>
          </cell>
          <cell r="D1676">
            <v>0</v>
          </cell>
        </row>
        <row r="1677">
          <cell r="A1677">
            <v>0</v>
          </cell>
          <cell r="B1677">
            <v>0</v>
          </cell>
          <cell r="C1677">
            <v>0</v>
          </cell>
          <cell r="D1677">
            <v>0</v>
          </cell>
        </row>
        <row r="1678">
          <cell r="A1678">
            <v>0</v>
          </cell>
          <cell r="B1678">
            <v>0</v>
          </cell>
          <cell r="C1678">
            <v>0</v>
          </cell>
          <cell r="D1678">
            <v>0</v>
          </cell>
        </row>
        <row r="1679">
          <cell r="A1679">
            <v>0</v>
          </cell>
          <cell r="B1679">
            <v>0</v>
          </cell>
          <cell r="C1679">
            <v>0</v>
          </cell>
          <cell r="D1679">
            <v>0</v>
          </cell>
        </row>
        <row r="1680">
          <cell r="A1680">
            <v>0</v>
          </cell>
          <cell r="B1680">
            <v>0</v>
          </cell>
          <cell r="C1680">
            <v>0</v>
          </cell>
          <cell r="D1680">
            <v>0</v>
          </cell>
        </row>
        <row r="1681">
          <cell r="A1681">
            <v>0</v>
          </cell>
          <cell r="B1681">
            <v>0</v>
          </cell>
          <cell r="C1681">
            <v>0</v>
          </cell>
          <cell r="D1681">
            <v>0</v>
          </cell>
        </row>
        <row r="1682">
          <cell r="A1682">
            <v>0</v>
          </cell>
          <cell r="B1682">
            <v>0</v>
          </cell>
          <cell r="C1682">
            <v>0</v>
          </cell>
          <cell r="D1682">
            <v>0</v>
          </cell>
        </row>
        <row r="1683">
          <cell r="A1683">
            <v>0</v>
          </cell>
          <cell r="B1683">
            <v>0</v>
          </cell>
          <cell r="C1683">
            <v>0</v>
          </cell>
          <cell r="D1683">
            <v>0</v>
          </cell>
        </row>
        <row r="1684">
          <cell r="A1684">
            <v>0</v>
          </cell>
          <cell r="B1684">
            <v>0</v>
          </cell>
          <cell r="C1684">
            <v>0</v>
          </cell>
          <cell r="D1684">
            <v>0</v>
          </cell>
        </row>
        <row r="1685">
          <cell r="A1685">
            <v>0</v>
          </cell>
          <cell r="B1685">
            <v>0</v>
          </cell>
          <cell r="C1685">
            <v>0</v>
          </cell>
          <cell r="D1685">
            <v>0</v>
          </cell>
        </row>
        <row r="1686">
          <cell r="A1686">
            <v>0</v>
          </cell>
          <cell r="B1686">
            <v>0</v>
          </cell>
          <cell r="C1686">
            <v>0</v>
          </cell>
          <cell r="D1686">
            <v>0</v>
          </cell>
        </row>
        <row r="1687">
          <cell r="A1687">
            <v>0</v>
          </cell>
          <cell r="B1687">
            <v>0</v>
          </cell>
          <cell r="C1687">
            <v>0</v>
          </cell>
          <cell r="D1687">
            <v>0</v>
          </cell>
        </row>
        <row r="1688">
          <cell r="A1688">
            <v>0</v>
          </cell>
          <cell r="B1688">
            <v>0</v>
          </cell>
          <cell r="C1688">
            <v>0</v>
          </cell>
          <cell r="D1688">
            <v>0</v>
          </cell>
        </row>
        <row r="1689">
          <cell r="A1689">
            <v>0</v>
          </cell>
          <cell r="B1689">
            <v>0</v>
          </cell>
          <cell r="C1689">
            <v>0</v>
          </cell>
          <cell r="D1689">
            <v>0</v>
          </cell>
        </row>
        <row r="1690">
          <cell r="A1690">
            <v>0</v>
          </cell>
          <cell r="B1690">
            <v>0</v>
          </cell>
          <cell r="C1690">
            <v>0</v>
          </cell>
          <cell r="D1690">
            <v>0</v>
          </cell>
        </row>
        <row r="1691">
          <cell r="A1691">
            <v>0</v>
          </cell>
          <cell r="B1691">
            <v>0</v>
          </cell>
          <cell r="C1691">
            <v>0</v>
          </cell>
          <cell r="D1691">
            <v>0</v>
          </cell>
        </row>
        <row r="1692">
          <cell r="A1692">
            <v>0</v>
          </cell>
          <cell r="B1692">
            <v>0</v>
          </cell>
          <cell r="C1692">
            <v>0</v>
          </cell>
          <cell r="D1692">
            <v>0</v>
          </cell>
        </row>
        <row r="1693">
          <cell r="A1693">
            <v>0</v>
          </cell>
          <cell r="B1693">
            <v>0</v>
          </cell>
          <cell r="C1693">
            <v>0</v>
          </cell>
          <cell r="D1693">
            <v>0</v>
          </cell>
        </row>
        <row r="1694">
          <cell r="A1694">
            <v>0</v>
          </cell>
          <cell r="B1694">
            <v>0</v>
          </cell>
          <cell r="C1694">
            <v>0</v>
          </cell>
          <cell r="D1694">
            <v>0</v>
          </cell>
        </row>
        <row r="1695">
          <cell r="A1695">
            <v>0</v>
          </cell>
          <cell r="B1695">
            <v>0</v>
          </cell>
          <cell r="C1695">
            <v>0</v>
          </cell>
          <cell r="D1695">
            <v>0</v>
          </cell>
        </row>
        <row r="1696">
          <cell r="A1696">
            <v>0</v>
          </cell>
          <cell r="B1696">
            <v>0</v>
          </cell>
          <cell r="C1696">
            <v>0</v>
          </cell>
          <cell r="D1696">
            <v>0</v>
          </cell>
        </row>
        <row r="1697">
          <cell r="A1697">
            <v>0</v>
          </cell>
          <cell r="B1697">
            <v>0</v>
          </cell>
          <cell r="C1697">
            <v>0</v>
          </cell>
          <cell r="D1697">
            <v>0</v>
          </cell>
        </row>
        <row r="1698">
          <cell r="A1698">
            <v>0</v>
          </cell>
          <cell r="B1698">
            <v>0</v>
          </cell>
          <cell r="C1698">
            <v>0</v>
          </cell>
          <cell r="D1698">
            <v>0</v>
          </cell>
        </row>
        <row r="1699">
          <cell r="A1699">
            <v>0</v>
          </cell>
          <cell r="B1699">
            <v>0</v>
          </cell>
          <cell r="C1699">
            <v>0</v>
          </cell>
          <cell r="D1699">
            <v>0</v>
          </cell>
        </row>
        <row r="1700">
          <cell r="A1700">
            <v>0</v>
          </cell>
          <cell r="B1700">
            <v>0</v>
          </cell>
          <cell r="C1700">
            <v>0</v>
          </cell>
          <cell r="D1700">
            <v>0</v>
          </cell>
        </row>
        <row r="1701">
          <cell r="A1701">
            <v>0</v>
          </cell>
          <cell r="B1701">
            <v>0</v>
          </cell>
          <cell r="C1701">
            <v>0</v>
          </cell>
          <cell r="D1701">
            <v>0</v>
          </cell>
        </row>
        <row r="1702">
          <cell r="A1702">
            <v>0</v>
          </cell>
          <cell r="B1702">
            <v>0</v>
          </cell>
          <cell r="C1702">
            <v>0</v>
          </cell>
          <cell r="D1702">
            <v>0</v>
          </cell>
        </row>
        <row r="1703">
          <cell r="A1703">
            <v>0</v>
          </cell>
          <cell r="B1703">
            <v>0</v>
          </cell>
          <cell r="C1703">
            <v>0</v>
          </cell>
          <cell r="D1703">
            <v>0</v>
          </cell>
        </row>
        <row r="1704">
          <cell r="A1704">
            <v>0</v>
          </cell>
          <cell r="B1704">
            <v>0</v>
          </cell>
          <cell r="C1704">
            <v>0</v>
          </cell>
          <cell r="D1704">
            <v>0</v>
          </cell>
        </row>
        <row r="1705">
          <cell r="A1705">
            <v>0</v>
          </cell>
          <cell r="B1705">
            <v>0</v>
          </cell>
          <cell r="C1705">
            <v>0</v>
          </cell>
          <cell r="D1705">
            <v>0</v>
          </cell>
        </row>
        <row r="1706">
          <cell r="A1706">
            <v>0</v>
          </cell>
          <cell r="B1706">
            <v>0</v>
          </cell>
          <cell r="C1706">
            <v>0</v>
          </cell>
          <cell r="D1706">
            <v>0</v>
          </cell>
        </row>
        <row r="1707">
          <cell r="A1707">
            <v>0</v>
          </cell>
          <cell r="B1707">
            <v>0</v>
          </cell>
          <cell r="C1707">
            <v>0</v>
          </cell>
          <cell r="D1707">
            <v>0</v>
          </cell>
        </row>
        <row r="1708">
          <cell r="A1708">
            <v>0</v>
          </cell>
          <cell r="B1708">
            <v>0</v>
          </cell>
          <cell r="C1708">
            <v>0</v>
          </cell>
          <cell r="D1708">
            <v>0</v>
          </cell>
        </row>
        <row r="1709">
          <cell r="A1709">
            <v>0</v>
          </cell>
          <cell r="B1709">
            <v>0</v>
          </cell>
          <cell r="C1709">
            <v>0</v>
          </cell>
          <cell r="D1709">
            <v>0</v>
          </cell>
        </row>
        <row r="1710">
          <cell r="A1710">
            <v>0</v>
          </cell>
          <cell r="B1710">
            <v>0</v>
          </cell>
          <cell r="C1710">
            <v>0</v>
          </cell>
          <cell r="D1710">
            <v>0</v>
          </cell>
        </row>
        <row r="1711">
          <cell r="A1711">
            <v>0</v>
          </cell>
          <cell r="B1711">
            <v>0</v>
          </cell>
          <cell r="C1711">
            <v>0</v>
          </cell>
          <cell r="D1711">
            <v>0</v>
          </cell>
        </row>
        <row r="1712">
          <cell r="A1712">
            <v>0</v>
          </cell>
          <cell r="B1712">
            <v>0</v>
          </cell>
          <cell r="C1712">
            <v>0</v>
          </cell>
          <cell r="D1712">
            <v>0</v>
          </cell>
        </row>
        <row r="1713">
          <cell r="A1713">
            <v>0</v>
          </cell>
          <cell r="B1713">
            <v>0</v>
          </cell>
          <cell r="C1713">
            <v>0</v>
          </cell>
          <cell r="D1713">
            <v>0</v>
          </cell>
        </row>
        <row r="1714">
          <cell r="A1714">
            <v>0</v>
          </cell>
          <cell r="B1714">
            <v>0</v>
          </cell>
          <cell r="C1714">
            <v>0</v>
          </cell>
          <cell r="D1714">
            <v>0</v>
          </cell>
        </row>
        <row r="1715">
          <cell r="A1715">
            <v>0</v>
          </cell>
          <cell r="B1715">
            <v>0</v>
          </cell>
          <cell r="C1715">
            <v>0</v>
          </cell>
          <cell r="D1715">
            <v>0</v>
          </cell>
        </row>
        <row r="1716">
          <cell r="A1716">
            <v>0</v>
          </cell>
          <cell r="B1716">
            <v>0</v>
          </cell>
          <cell r="C1716">
            <v>0</v>
          </cell>
          <cell r="D1716">
            <v>0</v>
          </cell>
        </row>
        <row r="1717">
          <cell r="A1717">
            <v>0</v>
          </cell>
          <cell r="B1717">
            <v>0</v>
          </cell>
          <cell r="C1717">
            <v>0</v>
          </cell>
          <cell r="D1717">
            <v>0</v>
          </cell>
        </row>
        <row r="1718">
          <cell r="A1718">
            <v>0</v>
          </cell>
          <cell r="B1718">
            <v>0</v>
          </cell>
          <cell r="C1718">
            <v>0</v>
          </cell>
          <cell r="D1718">
            <v>0</v>
          </cell>
        </row>
        <row r="1719">
          <cell r="A1719">
            <v>0</v>
          </cell>
          <cell r="B1719">
            <v>0</v>
          </cell>
          <cell r="C1719">
            <v>0</v>
          </cell>
          <cell r="D1719">
            <v>0</v>
          </cell>
        </row>
        <row r="1720">
          <cell r="A1720">
            <v>0</v>
          </cell>
          <cell r="B1720">
            <v>0</v>
          </cell>
          <cell r="C1720">
            <v>0</v>
          </cell>
          <cell r="D1720">
            <v>0</v>
          </cell>
        </row>
        <row r="1721">
          <cell r="A1721">
            <v>0</v>
          </cell>
          <cell r="B1721">
            <v>0</v>
          </cell>
          <cell r="C1721">
            <v>0</v>
          </cell>
          <cell r="D1721">
            <v>0</v>
          </cell>
        </row>
        <row r="1722">
          <cell r="A1722">
            <v>0</v>
          </cell>
          <cell r="B1722">
            <v>0</v>
          </cell>
          <cell r="C1722">
            <v>0</v>
          </cell>
          <cell r="D1722">
            <v>0</v>
          </cell>
        </row>
        <row r="1723">
          <cell r="A1723">
            <v>0</v>
          </cell>
          <cell r="B1723">
            <v>0</v>
          </cell>
          <cell r="C1723">
            <v>0</v>
          </cell>
          <cell r="D1723">
            <v>0</v>
          </cell>
        </row>
        <row r="1724">
          <cell r="A1724">
            <v>0</v>
          </cell>
          <cell r="B1724">
            <v>0</v>
          </cell>
          <cell r="C1724">
            <v>0</v>
          </cell>
          <cell r="D1724">
            <v>0</v>
          </cell>
        </row>
        <row r="1725">
          <cell r="A1725">
            <v>0</v>
          </cell>
          <cell r="B1725">
            <v>0</v>
          </cell>
          <cell r="C1725">
            <v>0</v>
          </cell>
          <cell r="D1725">
            <v>0</v>
          </cell>
        </row>
        <row r="1726">
          <cell r="A1726">
            <v>0</v>
          </cell>
          <cell r="B1726">
            <v>0</v>
          </cell>
          <cell r="C1726">
            <v>0</v>
          </cell>
          <cell r="D1726">
            <v>0</v>
          </cell>
        </row>
        <row r="1727">
          <cell r="A1727">
            <v>0</v>
          </cell>
          <cell r="B1727">
            <v>0</v>
          </cell>
          <cell r="C1727">
            <v>0</v>
          </cell>
          <cell r="D1727">
            <v>0</v>
          </cell>
        </row>
        <row r="1728">
          <cell r="A1728">
            <v>0</v>
          </cell>
          <cell r="B1728">
            <v>0</v>
          </cell>
          <cell r="C1728">
            <v>0</v>
          </cell>
          <cell r="D1728">
            <v>0</v>
          </cell>
        </row>
        <row r="1729">
          <cell r="A1729">
            <v>0</v>
          </cell>
          <cell r="B1729">
            <v>0</v>
          </cell>
          <cell r="C1729">
            <v>0</v>
          </cell>
          <cell r="D1729">
            <v>0</v>
          </cell>
        </row>
        <row r="1730">
          <cell r="A1730">
            <v>0</v>
          </cell>
          <cell r="B1730">
            <v>0</v>
          </cell>
          <cell r="C1730">
            <v>0</v>
          </cell>
          <cell r="D1730">
            <v>0</v>
          </cell>
        </row>
        <row r="1731">
          <cell r="A1731">
            <v>0</v>
          </cell>
          <cell r="B1731">
            <v>0</v>
          </cell>
          <cell r="C1731">
            <v>0</v>
          </cell>
          <cell r="D1731">
            <v>0</v>
          </cell>
        </row>
        <row r="1732">
          <cell r="A1732">
            <v>0</v>
          </cell>
          <cell r="B1732">
            <v>0</v>
          </cell>
          <cell r="C1732">
            <v>0</v>
          </cell>
          <cell r="D1732">
            <v>0</v>
          </cell>
        </row>
        <row r="1733">
          <cell r="A1733">
            <v>0</v>
          </cell>
          <cell r="B1733">
            <v>0</v>
          </cell>
          <cell r="C1733">
            <v>0</v>
          </cell>
          <cell r="D1733">
            <v>0</v>
          </cell>
        </row>
        <row r="1734">
          <cell r="A1734">
            <v>0</v>
          </cell>
          <cell r="B1734">
            <v>0</v>
          </cell>
          <cell r="C1734">
            <v>0</v>
          </cell>
          <cell r="D1734">
            <v>0</v>
          </cell>
        </row>
        <row r="1735">
          <cell r="A1735">
            <v>0</v>
          </cell>
          <cell r="B1735">
            <v>0</v>
          </cell>
          <cell r="C1735">
            <v>0</v>
          </cell>
          <cell r="D1735">
            <v>0</v>
          </cell>
        </row>
        <row r="1736">
          <cell r="A1736">
            <v>0</v>
          </cell>
          <cell r="B1736">
            <v>0</v>
          </cell>
          <cell r="C1736">
            <v>0</v>
          </cell>
          <cell r="D1736">
            <v>0</v>
          </cell>
        </row>
        <row r="1737">
          <cell r="A1737">
            <v>0</v>
          </cell>
          <cell r="B1737">
            <v>0</v>
          </cell>
          <cell r="C1737">
            <v>0</v>
          </cell>
          <cell r="D1737">
            <v>0</v>
          </cell>
        </row>
        <row r="1738">
          <cell r="A1738">
            <v>0</v>
          </cell>
          <cell r="B1738">
            <v>0</v>
          </cell>
          <cell r="C1738">
            <v>0</v>
          </cell>
          <cell r="D1738">
            <v>0</v>
          </cell>
        </row>
        <row r="1739">
          <cell r="A1739">
            <v>0</v>
          </cell>
          <cell r="B1739">
            <v>0</v>
          </cell>
          <cell r="C1739">
            <v>0</v>
          </cell>
          <cell r="D1739">
            <v>0</v>
          </cell>
        </row>
        <row r="1740">
          <cell r="A1740">
            <v>0</v>
          </cell>
          <cell r="B1740">
            <v>0</v>
          </cell>
          <cell r="C1740">
            <v>0</v>
          </cell>
          <cell r="D1740">
            <v>0</v>
          </cell>
        </row>
        <row r="1741">
          <cell r="A1741">
            <v>0</v>
          </cell>
          <cell r="B1741">
            <v>0</v>
          </cell>
          <cell r="C1741">
            <v>0</v>
          </cell>
          <cell r="D1741">
            <v>0</v>
          </cell>
        </row>
        <row r="1742">
          <cell r="A1742">
            <v>0</v>
          </cell>
          <cell r="B1742">
            <v>0</v>
          </cell>
          <cell r="C1742">
            <v>0</v>
          </cell>
          <cell r="D1742">
            <v>0</v>
          </cell>
        </row>
        <row r="1743">
          <cell r="A1743">
            <v>0</v>
          </cell>
          <cell r="B1743">
            <v>0</v>
          </cell>
          <cell r="C1743">
            <v>0</v>
          </cell>
          <cell r="D1743">
            <v>0</v>
          </cell>
        </row>
        <row r="1744">
          <cell r="A1744">
            <v>0</v>
          </cell>
          <cell r="B1744">
            <v>0</v>
          </cell>
          <cell r="C1744">
            <v>0</v>
          </cell>
          <cell r="D1744">
            <v>0</v>
          </cell>
        </row>
        <row r="1745">
          <cell r="A1745">
            <v>0</v>
          </cell>
          <cell r="B1745">
            <v>0</v>
          </cell>
          <cell r="C1745">
            <v>0</v>
          </cell>
          <cell r="D1745">
            <v>0</v>
          </cell>
        </row>
        <row r="1746">
          <cell r="A1746">
            <v>0</v>
          </cell>
          <cell r="B1746">
            <v>0</v>
          </cell>
          <cell r="C1746">
            <v>0</v>
          </cell>
          <cell r="D1746">
            <v>0</v>
          </cell>
        </row>
        <row r="1747">
          <cell r="A1747">
            <v>0</v>
          </cell>
          <cell r="B1747">
            <v>0</v>
          </cell>
          <cell r="C1747">
            <v>0</v>
          </cell>
          <cell r="D1747">
            <v>0</v>
          </cell>
        </row>
        <row r="1748">
          <cell r="A1748">
            <v>0</v>
          </cell>
          <cell r="B1748">
            <v>0</v>
          </cell>
          <cell r="C1748">
            <v>0</v>
          </cell>
          <cell r="D1748">
            <v>0</v>
          </cell>
        </row>
        <row r="1749">
          <cell r="A1749">
            <v>0</v>
          </cell>
          <cell r="B1749">
            <v>0</v>
          </cell>
          <cell r="C1749">
            <v>0</v>
          </cell>
          <cell r="D1749">
            <v>0</v>
          </cell>
        </row>
        <row r="1750">
          <cell r="A1750">
            <v>0</v>
          </cell>
          <cell r="B1750">
            <v>0</v>
          </cell>
          <cell r="C1750">
            <v>0</v>
          </cell>
          <cell r="D1750">
            <v>0</v>
          </cell>
        </row>
        <row r="1751">
          <cell r="A1751">
            <v>0</v>
          </cell>
          <cell r="B1751">
            <v>0</v>
          </cell>
          <cell r="C1751">
            <v>0</v>
          </cell>
          <cell r="D1751">
            <v>0</v>
          </cell>
        </row>
        <row r="1752">
          <cell r="A1752">
            <v>0</v>
          </cell>
          <cell r="B1752">
            <v>0</v>
          </cell>
          <cell r="C1752">
            <v>0</v>
          </cell>
          <cell r="D1752">
            <v>0</v>
          </cell>
        </row>
        <row r="1753">
          <cell r="A1753">
            <v>0</v>
          </cell>
          <cell r="B1753">
            <v>0</v>
          </cell>
          <cell r="C1753">
            <v>0</v>
          </cell>
          <cell r="D1753">
            <v>0</v>
          </cell>
        </row>
        <row r="1754">
          <cell r="A1754">
            <v>0</v>
          </cell>
          <cell r="B1754">
            <v>0</v>
          </cell>
          <cell r="C1754">
            <v>0</v>
          </cell>
          <cell r="D1754">
            <v>0</v>
          </cell>
        </row>
        <row r="1755">
          <cell r="A1755">
            <v>0</v>
          </cell>
          <cell r="B1755">
            <v>0</v>
          </cell>
          <cell r="C1755">
            <v>0</v>
          </cell>
          <cell r="D1755">
            <v>0</v>
          </cell>
        </row>
        <row r="1756">
          <cell r="A1756">
            <v>0</v>
          </cell>
          <cell r="B1756">
            <v>0</v>
          </cell>
          <cell r="C1756">
            <v>0</v>
          </cell>
          <cell r="D1756">
            <v>0</v>
          </cell>
        </row>
        <row r="1757">
          <cell r="A1757">
            <v>0</v>
          </cell>
          <cell r="B1757">
            <v>0</v>
          </cell>
          <cell r="C1757">
            <v>0</v>
          </cell>
          <cell r="D1757">
            <v>0</v>
          </cell>
        </row>
        <row r="1758">
          <cell r="A1758">
            <v>0</v>
          </cell>
          <cell r="B1758">
            <v>0</v>
          </cell>
          <cell r="C1758">
            <v>0</v>
          </cell>
          <cell r="D1758">
            <v>0</v>
          </cell>
        </row>
        <row r="1759">
          <cell r="A1759">
            <v>0</v>
          </cell>
          <cell r="B1759">
            <v>0</v>
          </cell>
          <cell r="C1759">
            <v>0</v>
          </cell>
          <cell r="D1759">
            <v>0</v>
          </cell>
        </row>
        <row r="1760">
          <cell r="A1760">
            <v>0</v>
          </cell>
          <cell r="B1760">
            <v>0</v>
          </cell>
          <cell r="C1760">
            <v>0</v>
          </cell>
          <cell r="D1760">
            <v>0</v>
          </cell>
        </row>
        <row r="1761">
          <cell r="A1761">
            <v>0</v>
          </cell>
          <cell r="B1761">
            <v>0</v>
          </cell>
          <cell r="C1761">
            <v>0</v>
          </cell>
          <cell r="D1761">
            <v>0</v>
          </cell>
        </row>
        <row r="1762">
          <cell r="A1762">
            <v>0</v>
          </cell>
          <cell r="B1762">
            <v>0</v>
          </cell>
          <cell r="C1762">
            <v>0</v>
          </cell>
          <cell r="D1762">
            <v>0</v>
          </cell>
        </row>
        <row r="1763">
          <cell r="A1763">
            <v>0</v>
          </cell>
          <cell r="B1763">
            <v>0</v>
          </cell>
          <cell r="C1763">
            <v>0</v>
          </cell>
          <cell r="D1763">
            <v>0</v>
          </cell>
        </row>
        <row r="1764">
          <cell r="A1764">
            <v>0</v>
          </cell>
          <cell r="B1764">
            <v>0</v>
          </cell>
          <cell r="C1764">
            <v>0</v>
          </cell>
          <cell r="D1764">
            <v>0</v>
          </cell>
        </row>
        <row r="1765">
          <cell r="A1765">
            <v>0</v>
          </cell>
          <cell r="B1765">
            <v>0</v>
          </cell>
          <cell r="C1765">
            <v>0</v>
          </cell>
          <cell r="D1765">
            <v>0</v>
          </cell>
        </row>
        <row r="1766">
          <cell r="A1766">
            <v>0</v>
          </cell>
          <cell r="B1766">
            <v>0</v>
          </cell>
          <cell r="C1766">
            <v>0</v>
          </cell>
          <cell r="D1766">
            <v>0</v>
          </cell>
        </row>
        <row r="1767">
          <cell r="A1767">
            <v>0</v>
          </cell>
          <cell r="B1767">
            <v>0</v>
          </cell>
          <cell r="C1767">
            <v>0</v>
          </cell>
          <cell r="D1767">
            <v>0</v>
          </cell>
        </row>
        <row r="1768">
          <cell r="A1768">
            <v>0</v>
          </cell>
          <cell r="B1768">
            <v>0</v>
          </cell>
          <cell r="C1768">
            <v>0</v>
          </cell>
          <cell r="D1768">
            <v>0</v>
          </cell>
        </row>
        <row r="1769">
          <cell r="A1769">
            <v>0</v>
          </cell>
          <cell r="B1769">
            <v>0</v>
          </cell>
          <cell r="C1769">
            <v>0</v>
          </cell>
          <cell r="D1769">
            <v>0</v>
          </cell>
        </row>
        <row r="1770">
          <cell r="A1770">
            <v>0</v>
          </cell>
          <cell r="B1770">
            <v>0</v>
          </cell>
          <cell r="C1770">
            <v>0</v>
          </cell>
          <cell r="D1770">
            <v>0</v>
          </cell>
        </row>
        <row r="1771">
          <cell r="A1771">
            <v>0</v>
          </cell>
          <cell r="B1771">
            <v>0</v>
          </cell>
          <cell r="C1771">
            <v>0</v>
          </cell>
          <cell r="D1771">
            <v>0</v>
          </cell>
        </row>
        <row r="1772">
          <cell r="A1772">
            <v>0</v>
          </cell>
          <cell r="B1772">
            <v>0</v>
          </cell>
          <cell r="C1772">
            <v>0</v>
          </cell>
          <cell r="D1772">
            <v>0</v>
          </cell>
        </row>
        <row r="1773">
          <cell r="A1773">
            <v>0</v>
          </cell>
          <cell r="B1773">
            <v>0</v>
          </cell>
          <cell r="C1773">
            <v>0</v>
          </cell>
          <cell r="D1773">
            <v>0</v>
          </cell>
        </row>
        <row r="1774">
          <cell r="A1774">
            <v>0</v>
          </cell>
          <cell r="B1774">
            <v>0</v>
          </cell>
          <cell r="C1774">
            <v>0</v>
          </cell>
          <cell r="D1774">
            <v>0</v>
          </cell>
        </row>
        <row r="1775">
          <cell r="A1775">
            <v>0</v>
          </cell>
          <cell r="B1775">
            <v>0</v>
          </cell>
          <cell r="C1775">
            <v>0</v>
          </cell>
          <cell r="D1775">
            <v>0</v>
          </cell>
        </row>
        <row r="1776">
          <cell r="A1776">
            <v>0</v>
          </cell>
          <cell r="B1776">
            <v>0</v>
          </cell>
          <cell r="C1776">
            <v>0</v>
          </cell>
          <cell r="D1776">
            <v>0</v>
          </cell>
        </row>
        <row r="1777">
          <cell r="A1777">
            <v>0</v>
          </cell>
          <cell r="B1777">
            <v>0</v>
          </cell>
          <cell r="C1777">
            <v>0</v>
          </cell>
          <cell r="D1777">
            <v>0</v>
          </cell>
        </row>
        <row r="1778">
          <cell r="A1778">
            <v>0</v>
          </cell>
          <cell r="B1778">
            <v>0</v>
          </cell>
          <cell r="C1778">
            <v>0</v>
          </cell>
          <cell r="D1778">
            <v>0</v>
          </cell>
        </row>
        <row r="1779">
          <cell r="A1779">
            <v>0</v>
          </cell>
          <cell r="B1779">
            <v>0</v>
          </cell>
          <cell r="C1779">
            <v>0</v>
          </cell>
          <cell r="D1779">
            <v>0</v>
          </cell>
        </row>
        <row r="1780">
          <cell r="A1780">
            <v>0</v>
          </cell>
          <cell r="B1780">
            <v>0</v>
          </cell>
          <cell r="C1780">
            <v>0</v>
          </cell>
          <cell r="D1780">
            <v>0</v>
          </cell>
        </row>
        <row r="1781">
          <cell r="A1781">
            <v>0</v>
          </cell>
          <cell r="B1781">
            <v>0</v>
          </cell>
          <cell r="C1781">
            <v>0</v>
          </cell>
          <cell r="D1781">
            <v>0</v>
          </cell>
        </row>
        <row r="1782">
          <cell r="A1782">
            <v>0</v>
          </cell>
          <cell r="B1782">
            <v>0</v>
          </cell>
          <cell r="C1782">
            <v>0</v>
          </cell>
          <cell r="D1782">
            <v>0</v>
          </cell>
        </row>
        <row r="1783">
          <cell r="A1783">
            <v>0</v>
          </cell>
          <cell r="B1783">
            <v>0</v>
          </cell>
          <cell r="C1783">
            <v>0</v>
          </cell>
          <cell r="D1783">
            <v>0</v>
          </cell>
        </row>
        <row r="1784">
          <cell r="A1784">
            <v>0</v>
          </cell>
          <cell r="B1784">
            <v>0</v>
          </cell>
          <cell r="C1784">
            <v>0</v>
          </cell>
          <cell r="D1784">
            <v>0</v>
          </cell>
        </row>
        <row r="1785">
          <cell r="A1785">
            <v>0</v>
          </cell>
          <cell r="B1785">
            <v>0</v>
          </cell>
          <cell r="C1785">
            <v>0</v>
          </cell>
          <cell r="D1785">
            <v>0</v>
          </cell>
        </row>
        <row r="1786">
          <cell r="A1786">
            <v>0</v>
          </cell>
          <cell r="B1786">
            <v>0</v>
          </cell>
          <cell r="C1786">
            <v>0</v>
          </cell>
          <cell r="D1786">
            <v>0</v>
          </cell>
        </row>
        <row r="1787">
          <cell r="A1787">
            <v>0</v>
          </cell>
          <cell r="B1787">
            <v>0</v>
          </cell>
          <cell r="C1787">
            <v>0</v>
          </cell>
          <cell r="D1787">
            <v>0</v>
          </cell>
        </row>
        <row r="1788">
          <cell r="A1788">
            <v>0</v>
          </cell>
          <cell r="B1788">
            <v>0</v>
          </cell>
          <cell r="C1788">
            <v>0</v>
          </cell>
          <cell r="D1788">
            <v>0</v>
          </cell>
        </row>
        <row r="1789">
          <cell r="A1789">
            <v>0</v>
          </cell>
          <cell r="B1789">
            <v>0</v>
          </cell>
          <cell r="C1789">
            <v>0</v>
          </cell>
          <cell r="D1789">
            <v>0</v>
          </cell>
        </row>
        <row r="1790">
          <cell r="A1790">
            <v>0</v>
          </cell>
          <cell r="B1790">
            <v>0</v>
          </cell>
          <cell r="C1790">
            <v>0</v>
          </cell>
          <cell r="D1790">
            <v>0</v>
          </cell>
        </row>
        <row r="1791">
          <cell r="A1791">
            <v>0</v>
          </cell>
          <cell r="B1791">
            <v>0</v>
          </cell>
          <cell r="C1791">
            <v>0</v>
          </cell>
          <cell r="D1791">
            <v>0</v>
          </cell>
        </row>
        <row r="1792">
          <cell r="A1792">
            <v>0</v>
          </cell>
          <cell r="B1792">
            <v>0</v>
          </cell>
          <cell r="C1792">
            <v>0</v>
          </cell>
          <cell r="D1792">
            <v>0</v>
          </cell>
        </row>
        <row r="1793">
          <cell r="A1793">
            <v>0</v>
          </cell>
          <cell r="B1793">
            <v>0</v>
          </cell>
          <cell r="C1793">
            <v>0</v>
          </cell>
          <cell r="D1793">
            <v>0</v>
          </cell>
        </row>
        <row r="1794">
          <cell r="A1794">
            <v>0</v>
          </cell>
          <cell r="B1794">
            <v>0</v>
          </cell>
          <cell r="C1794">
            <v>0</v>
          </cell>
          <cell r="D1794">
            <v>0</v>
          </cell>
        </row>
        <row r="1795">
          <cell r="A1795">
            <v>0</v>
          </cell>
          <cell r="B1795">
            <v>0</v>
          </cell>
          <cell r="C1795">
            <v>0</v>
          </cell>
          <cell r="D1795">
            <v>0</v>
          </cell>
        </row>
        <row r="1796">
          <cell r="A1796">
            <v>0</v>
          </cell>
          <cell r="B1796">
            <v>0</v>
          </cell>
          <cell r="C1796">
            <v>0</v>
          </cell>
          <cell r="D1796">
            <v>0</v>
          </cell>
        </row>
        <row r="1797">
          <cell r="A1797">
            <v>0</v>
          </cell>
          <cell r="B1797">
            <v>0</v>
          </cell>
          <cell r="C1797">
            <v>0</v>
          </cell>
          <cell r="D1797">
            <v>0</v>
          </cell>
        </row>
        <row r="1798">
          <cell r="A1798">
            <v>0</v>
          </cell>
          <cell r="B1798">
            <v>0</v>
          </cell>
          <cell r="C1798">
            <v>0</v>
          </cell>
          <cell r="D1798">
            <v>0</v>
          </cell>
        </row>
        <row r="1799">
          <cell r="A1799">
            <v>0</v>
          </cell>
          <cell r="B1799">
            <v>0</v>
          </cell>
          <cell r="C1799">
            <v>0</v>
          </cell>
          <cell r="D1799">
            <v>0</v>
          </cell>
        </row>
        <row r="1800">
          <cell r="A1800">
            <v>0</v>
          </cell>
          <cell r="B1800">
            <v>0</v>
          </cell>
          <cell r="C1800">
            <v>0</v>
          </cell>
          <cell r="D1800">
            <v>0</v>
          </cell>
        </row>
        <row r="1801">
          <cell r="A1801">
            <v>0</v>
          </cell>
          <cell r="B1801">
            <v>0</v>
          </cell>
          <cell r="C1801">
            <v>0</v>
          </cell>
          <cell r="D1801">
            <v>0</v>
          </cell>
        </row>
        <row r="1802">
          <cell r="A1802">
            <v>0</v>
          </cell>
          <cell r="B1802">
            <v>0</v>
          </cell>
          <cell r="C1802">
            <v>0</v>
          </cell>
          <cell r="D1802">
            <v>0</v>
          </cell>
        </row>
        <row r="1803">
          <cell r="A1803">
            <v>0</v>
          </cell>
          <cell r="B1803">
            <v>0</v>
          </cell>
          <cell r="C1803">
            <v>0</v>
          </cell>
          <cell r="D1803">
            <v>0</v>
          </cell>
        </row>
        <row r="1804">
          <cell r="A1804">
            <v>0</v>
          </cell>
          <cell r="B1804">
            <v>0</v>
          </cell>
          <cell r="C1804">
            <v>0</v>
          </cell>
          <cell r="D1804">
            <v>0</v>
          </cell>
        </row>
        <row r="1805">
          <cell r="A1805">
            <v>0</v>
          </cell>
          <cell r="B1805">
            <v>0</v>
          </cell>
          <cell r="C1805">
            <v>0</v>
          </cell>
          <cell r="D1805">
            <v>0</v>
          </cell>
        </row>
        <row r="1806">
          <cell r="A1806">
            <v>0</v>
          </cell>
          <cell r="B1806">
            <v>0</v>
          </cell>
          <cell r="C1806">
            <v>0</v>
          </cell>
          <cell r="D1806">
            <v>0</v>
          </cell>
        </row>
        <row r="1807">
          <cell r="A1807">
            <v>0</v>
          </cell>
          <cell r="B1807">
            <v>0</v>
          </cell>
          <cell r="C1807">
            <v>0</v>
          </cell>
          <cell r="D1807">
            <v>0</v>
          </cell>
        </row>
        <row r="1808">
          <cell r="A1808">
            <v>0</v>
          </cell>
          <cell r="B1808">
            <v>0</v>
          </cell>
          <cell r="C1808">
            <v>0</v>
          </cell>
          <cell r="D1808">
            <v>0</v>
          </cell>
        </row>
        <row r="1809">
          <cell r="A1809">
            <v>0</v>
          </cell>
          <cell r="B1809">
            <v>0</v>
          </cell>
          <cell r="C1809">
            <v>0</v>
          </cell>
          <cell r="D1809">
            <v>0</v>
          </cell>
        </row>
        <row r="1810">
          <cell r="A1810">
            <v>0</v>
          </cell>
          <cell r="B1810">
            <v>0</v>
          </cell>
          <cell r="C1810">
            <v>0</v>
          </cell>
          <cell r="D1810">
            <v>0</v>
          </cell>
        </row>
        <row r="1811">
          <cell r="A1811">
            <v>0</v>
          </cell>
          <cell r="B1811">
            <v>0</v>
          </cell>
          <cell r="C1811">
            <v>0</v>
          </cell>
          <cell r="D1811">
            <v>0</v>
          </cell>
        </row>
        <row r="1812">
          <cell r="A1812">
            <v>0</v>
          </cell>
          <cell r="B1812">
            <v>0</v>
          </cell>
          <cell r="C1812">
            <v>0</v>
          </cell>
          <cell r="D1812">
            <v>0</v>
          </cell>
        </row>
        <row r="1813">
          <cell r="A1813">
            <v>0</v>
          </cell>
          <cell r="B1813">
            <v>0</v>
          </cell>
          <cell r="C1813">
            <v>0</v>
          </cell>
          <cell r="D1813">
            <v>0</v>
          </cell>
        </row>
        <row r="1814">
          <cell r="A1814">
            <v>0</v>
          </cell>
          <cell r="B1814">
            <v>0</v>
          </cell>
          <cell r="C1814">
            <v>0</v>
          </cell>
          <cell r="D1814">
            <v>0</v>
          </cell>
        </row>
        <row r="1815">
          <cell r="A1815">
            <v>0</v>
          </cell>
          <cell r="B1815">
            <v>0</v>
          </cell>
          <cell r="C1815">
            <v>0</v>
          </cell>
          <cell r="D1815">
            <v>0</v>
          </cell>
        </row>
        <row r="1816">
          <cell r="A1816">
            <v>0</v>
          </cell>
          <cell r="B1816">
            <v>0</v>
          </cell>
          <cell r="C1816">
            <v>0</v>
          </cell>
          <cell r="D1816">
            <v>0</v>
          </cell>
        </row>
        <row r="1817">
          <cell r="A1817">
            <v>0</v>
          </cell>
          <cell r="B1817">
            <v>0</v>
          </cell>
          <cell r="C1817">
            <v>0</v>
          </cell>
          <cell r="D1817">
            <v>0</v>
          </cell>
        </row>
        <row r="1818">
          <cell r="A1818">
            <v>0</v>
          </cell>
          <cell r="B1818">
            <v>0</v>
          </cell>
          <cell r="C1818">
            <v>0</v>
          </cell>
          <cell r="D1818">
            <v>0</v>
          </cell>
        </row>
        <row r="1819">
          <cell r="A1819">
            <v>0</v>
          </cell>
          <cell r="B1819">
            <v>0</v>
          </cell>
          <cell r="C1819">
            <v>0</v>
          </cell>
          <cell r="D1819">
            <v>0</v>
          </cell>
        </row>
        <row r="1820">
          <cell r="A1820">
            <v>0</v>
          </cell>
          <cell r="B1820">
            <v>0</v>
          </cell>
          <cell r="C1820">
            <v>0</v>
          </cell>
          <cell r="D1820">
            <v>0</v>
          </cell>
        </row>
        <row r="1821">
          <cell r="A1821">
            <v>0</v>
          </cell>
          <cell r="B1821">
            <v>0</v>
          </cell>
          <cell r="C1821">
            <v>0</v>
          </cell>
          <cell r="D1821">
            <v>0</v>
          </cell>
        </row>
        <row r="1822">
          <cell r="A1822">
            <v>0</v>
          </cell>
          <cell r="B1822">
            <v>0</v>
          </cell>
          <cell r="C1822">
            <v>0</v>
          </cell>
          <cell r="D1822">
            <v>0</v>
          </cell>
        </row>
        <row r="1823">
          <cell r="A1823">
            <v>0</v>
          </cell>
          <cell r="B1823">
            <v>0</v>
          </cell>
          <cell r="C1823">
            <v>0</v>
          </cell>
          <cell r="D1823">
            <v>0</v>
          </cell>
        </row>
        <row r="1824">
          <cell r="A1824">
            <v>0</v>
          </cell>
          <cell r="B1824">
            <v>0</v>
          </cell>
          <cell r="C1824">
            <v>0</v>
          </cell>
          <cell r="D1824">
            <v>0</v>
          </cell>
        </row>
        <row r="1825">
          <cell r="A1825">
            <v>0</v>
          </cell>
          <cell r="B1825">
            <v>0</v>
          </cell>
          <cell r="C1825">
            <v>0</v>
          </cell>
          <cell r="D1825">
            <v>0</v>
          </cell>
        </row>
        <row r="1826">
          <cell r="A1826">
            <v>0</v>
          </cell>
          <cell r="B1826">
            <v>0</v>
          </cell>
          <cell r="C1826">
            <v>0</v>
          </cell>
          <cell r="D1826">
            <v>0</v>
          </cell>
        </row>
        <row r="1827">
          <cell r="A1827">
            <v>0</v>
          </cell>
          <cell r="B1827">
            <v>0</v>
          </cell>
          <cell r="C1827">
            <v>0</v>
          </cell>
          <cell r="D1827">
            <v>0</v>
          </cell>
        </row>
        <row r="1828">
          <cell r="A1828">
            <v>0</v>
          </cell>
          <cell r="B1828">
            <v>0</v>
          </cell>
          <cell r="C1828">
            <v>0</v>
          </cell>
          <cell r="D1828">
            <v>0</v>
          </cell>
        </row>
        <row r="1829">
          <cell r="A1829">
            <v>0</v>
          </cell>
          <cell r="B1829">
            <v>0</v>
          </cell>
          <cell r="C1829">
            <v>0</v>
          </cell>
          <cell r="D1829">
            <v>0</v>
          </cell>
        </row>
        <row r="1830">
          <cell r="A1830">
            <v>0</v>
          </cell>
          <cell r="B1830">
            <v>0</v>
          </cell>
          <cell r="C1830">
            <v>0</v>
          </cell>
          <cell r="D1830">
            <v>0</v>
          </cell>
        </row>
        <row r="1831">
          <cell r="A1831">
            <v>0</v>
          </cell>
          <cell r="B1831">
            <v>0</v>
          </cell>
          <cell r="C1831">
            <v>0</v>
          </cell>
          <cell r="D1831">
            <v>0</v>
          </cell>
        </row>
        <row r="1832">
          <cell r="A1832">
            <v>0</v>
          </cell>
          <cell r="B1832">
            <v>0</v>
          </cell>
          <cell r="C1832">
            <v>0</v>
          </cell>
          <cell r="D1832">
            <v>0</v>
          </cell>
        </row>
        <row r="1833">
          <cell r="A1833">
            <v>0</v>
          </cell>
          <cell r="B1833">
            <v>0</v>
          </cell>
          <cell r="C1833">
            <v>0</v>
          </cell>
          <cell r="D1833">
            <v>0</v>
          </cell>
        </row>
        <row r="1834">
          <cell r="A1834">
            <v>0</v>
          </cell>
          <cell r="B1834">
            <v>0</v>
          </cell>
          <cell r="C1834">
            <v>0</v>
          </cell>
          <cell r="D1834">
            <v>0</v>
          </cell>
        </row>
        <row r="1835">
          <cell r="A1835">
            <v>0</v>
          </cell>
          <cell r="B1835">
            <v>0</v>
          </cell>
          <cell r="C1835">
            <v>0</v>
          </cell>
          <cell r="D1835">
            <v>0</v>
          </cell>
        </row>
        <row r="1836">
          <cell r="A1836">
            <v>0</v>
          </cell>
          <cell r="B1836">
            <v>0</v>
          </cell>
          <cell r="C1836">
            <v>0</v>
          </cell>
          <cell r="D1836">
            <v>0</v>
          </cell>
        </row>
        <row r="1837">
          <cell r="A1837">
            <v>0</v>
          </cell>
          <cell r="B1837">
            <v>0</v>
          </cell>
          <cell r="C1837">
            <v>0</v>
          </cell>
          <cell r="D1837">
            <v>0</v>
          </cell>
        </row>
        <row r="1838">
          <cell r="A1838">
            <v>0</v>
          </cell>
          <cell r="B1838">
            <v>0</v>
          </cell>
          <cell r="C1838">
            <v>0</v>
          </cell>
          <cell r="D1838">
            <v>0</v>
          </cell>
        </row>
        <row r="1839">
          <cell r="A1839">
            <v>0</v>
          </cell>
          <cell r="B1839">
            <v>0</v>
          </cell>
          <cell r="C1839">
            <v>0</v>
          </cell>
          <cell r="D1839">
            <v>0</v>
          </cell>
        </row>
        <row r="1840">
          <cell r="A1840">
            <v>0</v>
          </cell>
          <cell r="B1840">
            <v>0</v>
          </cell>
          <cell r="C1840">
            <v>0</v>
          </cell>
          <cell r="D1840">
            <v>0</v>
          </cell>
        </row>
        <row r="1841">
          <cell r="A1841">
            <v>0</v>
          </cell>
          <cell r="B1841">
            <v>0</v>
          </cell>
          <cell r="C1841">
            <v>0</v>
          </cell>
          <cell r="D1841">
            <v>0</v>
          </cell>
        </row>
        <row r="1842">
          <cell r="A1842">
            <v>0</v>
          </cell>
          <cell r="B1842">
            <v>0</v>
          </cell>
          <cell r="C1842">
            <v>0</v>
          </cell>
          <cell r="D1842">
            <v>0</v>
          </cell>
        </row>
        <row r="1843">
          <cell r="A1843">
            <v>0</v>
          </cell>
          <cell r="B1843">
            <v>0</v>
          </cell>
          <cell r="C1843">
            <v>0</v>
          </cell>
          <cell r="D1843">
            <v>0</v>
          </cell>
        </row>
        <row r="1844">
          <cell r="A1844">
            <v>0</v>
          </cell>
          <cell r="B1844">
            <v>0</v>
          </cell>
          <cell r="C1844">
            <v>0</v>
          </cell>
          <cell r="D1844">
            <v>0</v>
          </cell>
        </row>
        <row r="1845">
          <cell r="A1845">
            <v>0</v>
          </cell>
          <cell r="B1845">
            <v>0</v>
          </cell>
          <cell r="C1845">
            <v>0</v>
          </cell>
          <cell r="D1845">
            <v>0</v>
          </cell>
        </row>
        <row r="1846">
          <cell r="A1846">
            <v>0</v>
          </cell>
          <cell r="B1846">
            <v>0</v>
          </cell>
          <cell r="C1846">
            <v>0</v>
          </cell>
          <cell r="D1846">
            <v>0</v>
          </cell>
        </row>
        <row r="1847">
          <cell r="A1847">
            <v>0</v>
          </cell>
          <cell r="B1847">
            <v>0</v>
          </cell>
          <cell r="C1847">
            <v>0</v>
          </cell>
          <cell r="D1847">
            <v>0</v>
          </cell>
        </row>
        <row r="1848">
          <cell r="A1848">
            <v>0</v>
          </cell>
          <cell r="B1848">
            <v>0</v>
          </cell>
          <cell r="C1848">
            <v>0</v>
          </cell>
          <cell r="D1848">
            <v>0</v>
          </cell>
        </row>
        <row r="1849">
          <cell r="A1849">
            <v>0</v>
          </cell>
          <cell r="B1849">
            <v>0</v>
          </cell>
          <cell r="C1849">
            <v>0</v>
          </cell>
          <cell r="D1849">
            <v>0</v>
          </cell>
        </row>
        <row r="1850">
          <cell r="A1850">
            <v>0</v>
          </cell>
          <cell r="B1850">
            <v>0</v>
          </cell>
          <cell r="C1850">
            <v>0</v>
          </cell>
          <cell r="D1850">
            <v>0</v>
          </cell>
        </row>
        <row r="1851">
          <cell r="A1851">
            <v>0</v>
          </cell>
          <cell r="B1851">
            <v>0</v>
          </cell>
          <cell r="C1851">
            <v>0</v>
          </cell>
          <cell r="D1851">
            <v>0</v>
          </cell>
        </row>
        <row r="1852">
          <cell r="A1852">
            <v>0</v>
          </cell>
          <cell r="B1852">
            <v>0</v>
          </cell>
          <cell r="C1852">
            <v>0</v>
          </cell>
          <cell r="D1852">
            <v>0</v>
          </cell>
        </row>
        <row r="1853">
          <cell r="A1853">
            <v>0</v>
          </cell>
          <cell r="B1853">
            <v>0</v>
          </cell>
          <cell r="C1853">
            <v>0</v>
          </cell>
          <cell r="D1853">
            <v>0</v>
          </cell>
        </row>
        <row r="1854">
          <cell r="A1854">
            <v>0</v>
          </cell>
          <cell r="B1854">
            <v>0</v>
          </cell>
          <cell r="C1854">
            <v>0</v>
          </cell>
          <cell r="D1854">
            <v>0</v>
          </cell>
        </row>
        <row r="1855">
          <cell r="A1855">
            <v>0</v>
          </cell>
          <cell r="B1855">
            <v>0</v>
          </cell>
          <cell r="C1855">
            <v>0</v>
          </cell>
          <cell r="D1855">
            <v>0</v>
          </cell>
        </row>
        <row r="1856">
          <cell r="A1856">
            <v>0</v>
          </cell>
          <cell r="B1856">
            <v>0</v>
          </cell>
          <cell r="C1856">
            <v>0</v>
          </cell>
          <cell r="D1856">
            <v>0</v>
          </cell>
        </row>
        <row r="1857">
          <cell r="A1857">
            <v>0</v>
          </cell>
          <cell r="B1857">
            <v>0</v>
          </cell>
          <cell r="C1857">
            <v>0</v>
          </cell>
          <cell r="D1857">
            <v>0</v>
          </cell>
        </row>
        <row r="1858">
          <cell r="A1858">
            <v>0</v>
          </cell>
          <cell r="B1858">
            <v>0</v>
          </cell>
          <cell r="C1858">
            <v>0</v>
          </cell>
          <cell r="D1858">
            <v>0</v>
          </cell>
        </row>
        <row r="1859">
          <cell r="A1859">
            <v>0</v>
          </cell>
          <cell r="B1859">
            <v>0</v>
          </cell>
          <cell r="C1859">
            <v>0</v>
          </cell>
          <cell r="D1859">
            <v>0</v>
          </cell>
        </row>
        <row r="1860">
          <cell r="A1860">
            <v>0</v>
          </cell>
          <cell r="B1860">
            <v>0</v>
          </cell>
          <cell r="C1860">
            <v>0</v>
          </cell>
          <cell r="D1860">
            <v>0</v>
          </cell>
        </row>
        <row r="1861">
          <cell r="A1861">
            <v>0</v>
          </cell>
          <cell r="B1861">
            <v>0</v>
          </cell>
          <cell r="C1861">
            <v>0</v>
          </cell>
          <cell r="D1861">
            <v>0</v>
          </cell>
        </row>
        <row r="1862">
          <cell r="A1862">
            <v>0</v>
          </cell>
          <cell r="B1862">
            <v>0</v>
          </cell>
          <cell r="C1862">
            <v>0</v>
          </cell>
          <cell r="D1862">
            <v>0</v>
          </cell>
        </row>
        <row r="1863">
          <cell r="A1863">
            <v>0</v>
          </cell>
          <cell r="B1863">
            <v>0</v>
          </cell>
          <cell r="C1863">
            <v>0</v>
          </cell>
          <cell r="D1863">
            <v>0</v>
          </cell>
        </row>
        <row r="1864">
          <cell r="A1864">
            <v>0</v>
          </cell>
          <cell r="B1864">
            <v>0</v>
          </cell>
          <cell r="C1864">
            <v>0</v>
          </cell>
          <cell r="D1864">
            <v>0</v>
          </cell>
        </row>
        <row r="1865">
          <cell r="A1865">
            <v>0</v>
          </cell>
          <cell r="B1865">
            <v>0</v>
          </cell>
          <cell r="C1865">
            <v>0</v>
          </cell>
          <cell r="D1865">
            <v>0</v>
          </cell>
        </row>
        <row r="1866">
          <cell r="A1866">
            <v>0</v>
          </cell>
          <cell r="B1866">
            <v>0</v>
          </cell>
          <cell r="C1866">
            <v>0</v>
          </cell>
          <cell r="D1866">
            <v>0</v>
          </cell>
        </row>
        <row r="1867">
          <cell r="A1867">
            <v>0</v>
          </cell>
          <cell r="B1867">
            <v>0</v>
          </cell>
          <cell r="C1867">
            <v>0</v>
          </cell>
          <cell r="D1867">
            <v>0</v>
          </cell>
        </row>
        <row r="1868">
          <cell r="A1868">
            <v>0</v>
          </cell>
          <cell r="B1868">
            <v>0</v>
          </cell>
          <cell r="C1868">
            <v>0</v>
          </cell>
          <cell r="D1868">
            <v>0</v>
          </cell>
        </row>
        <row r="1869">
          <cell r="A1869">
            <v>0</v>
          </cell>
          <cell r="B1869">
            <v>0</v>
          </cell>
          <cell r="C1869">
            <v>0</v>
          </cell>
          <cell r="D1869">
            <v>0</v>
          </cell>
        </row>
        <row r="1870">
          <cell r="A1870">
            <v>0</v>
          </cell>
          <cell r="B1870">
            <v>0</v>
          </cell>
          <cell r="C1870">
            <v>0</v>
          </cell>
          <cell r="D1870">
            <v>0</v>
          </cell>
        </row>
        <row r="1871">
          <cell r="A1871">
            <v>0</v>
          </cell>
          <cell r="B1871">
            <v>0</v>
          </cell>
          <cell r="C1871">
            <v>0</v>
          </cell>
          <cell r="D1871">
            <v>0</v>
          </cell>
        </row>
        <row r="1872">
          <cell r="A1872">
            <v>0</v>
          </cell>
          <cell r="B1872">
            <v>0</v>
          </cell>
          <cell r="C1872">
            <v>0</v>
          </cell>
          <cell r="D1872">
            <v>0</v>
          </cell>
        </row>
        <row r="1873">
          <cell r="A1873">
            <v>0</v>
          </cell>
          <cell r="B1873">
            <v>0</v>
          </cell>
          <cell r="C1873">
            <v>0</v>
          </cell>
          <cell r="D1873">
            <v>0</v>
          </cell>
        </row>
        <row r="1874">
          <cell r="A1874">
            <v>0</v>
          </cell>
          <cell r="B1874">
            <v>0</v>
          </cell>
          <cell r="C1874">
            <v>0</v>
          </cell>
          <cell r="D1874">
            <v>0</v>
          </cell>
        </row>
        <row r="1875">
          <cell r="A1875">
            <v>0</v>
          </cell>
          <cell r="B1875">
            <v>0</v>
          </cell>
          <cell r="C1875">
            <v>0</v>
          </cell>
          <cell r="D1875">
            <v>0</v>
          </cell>
        </row>
        <row r="1876">
          <cell r="A1876">
            <v>0</v>
          </cell>
          <cell r="B1876">
            <v>0</v>
          </cell>
          <cell r="C1876">
            <v>0</v>
          </cell>
          <cell r="D1876">
            <v>0</v>
          </cell>
        </row>
        <row r="1877">
          <cell r="A1877">
            <v>0</v>
          </cell>
          <cell r="B1877">
            <v>0</v>
          </cell>
          <cell r="C1877">
            <v>0</v>
          </cell>
          <cell r="D1877">
            <v>0</v>
          </cell>
        </row>
        <row r="1878">
          <cell r="A1878">
            <v>0</v>
          </cell>
          <cell r="B1878">
            <v>0</v>
          </cell>
          <cell r="C1878">
            <v>0</v>
          </cell>
          <cell r="D1878">
            <v>0</v>
          </cell>
        </row>
        <row r="1879">
          <cell r="A1879">
            <v>0</v>
          </cell>
          <cell r="B1879">
            <v>0</v>
          </cell>
          <cell r="C1879">
            <v>0</v>
          </cell>
          <cell r="D1879">
            <v>0</v>
          </cell>
        </row>
        <row r="1880">
          <cell r="A1880">
            <v>0</v>
          </cell>
          <cell r="B1880">
            <v>0</v>
          </cell>
          <cell r="C1880">
            <v>0</v>
          </cell>
          <cell r="D1880">
            <v>0</v>
          </cell>
        </row>
        <row r="1881">
          <cell r="A1881">
            <v>0</v>
          </cell>
          <cell r="B1881">
            <v>0</v>
          </cell>
          <cell r="C1881">
            <v>0</v>
          </cell>
          <cell r="D1881">
            <v>0</v>
          </cell>
        </row>
        <row r="1882">
          <cell r="A1882">
            <v>0</v>
          </cell>
          <cell r="B1882">
            <v>0</v>
          </cell>
          <cell r="C1882">
            <v>0</v>
          </cell>
          <cell r="D1882">
            <v>0</v>
          </cell>
        </row>
        <row r="1883">
          <cell r="A1883">
            <v>0</v>
          </cell>
          <cell r="B1883">
            <v>0</v>
          </cell>
          <cell r="C1883">
            <v>0</v>
          </cell>
          <cell r="D1883">
            <v>0</v>
          </cell>
        </row>
        <row r="1884">
          <cell r="A1884">
            <v>0</v>
          </cell>
          <cell r="B1884">
            <v>0</v>
          </cell>
          <cell r="C1884">
            <v>0</v>
          </cell>
          <cell r="D1884">
            <v>0</v>
          </cell>
        </row>
        <row r="1885">
          <cell r="A1885">
            <v>0</v>
          </cell>
          <cell r="B1885">
            <v>0</v>
          </cell>
          <cell r="C1885">
            <v>0</v>
          </cell>
          <cell r="D1885">
            <v>0</v>
          </cell>
        </row>
        <row r="1886">
          <cell r="A1886">
            <v>0</v>
          </cell>
          <cell r="B1886">
            <v>0</v>
          </cell>
          <cell r="C1886">
            <v>0</v>
          </cell>
          <cell r="D1886">
            <v>0</v>
          </cell>
        </row>
        <row r="1887">
          <cell r="A1887">
            <v>0</v>
          </cell>
          <cell r="B1887">
            <v>0</v>
          </cell>
          <cell r="C1887">
            <v>0</v>
          </cell>
          <cell r="D1887">
            <v>0</v>
          </cell>
        </row>
        <row r="1888">
          <cell r="A1888">
            <v>0</v>
          </cell>
          <cell r="B1888">
            <v>0</v>
          </cell>
          <cell r="C1888">
            <v>0</v>
          </cell>
          <cell r="D1888">
            <v>0</v>
          </cell>
        </row>
        <row r="1889">
          <cell r="A1889">
            <v>0</v>
          </cell>
          <cell r="B1889">
            <v>0</v>
          </cell>
          <cell r="C1889">
            <v>0</v>
          </cell>
          <cell r="D1889">
            <v>0</v>
          </cell>
        </row>
        <row r="1890">
          <cell r="A1890">
            <v>0</v>
          </cell>
          <cell r="B1890">
            <v>0</v>
          </cell>
          <cell r="C1890">
            <v>0</v>
          </cell>
          <cell r="D1890">
            <v>0</v>
          </cell>
        </row>
        <row r="1891">
          <cell r="A1891">
            <v>0</v>
          </cell>
          <cell r="B1891">
            <v>0</v>
          </cell>
          <cell r="C1891">
            <v>0</v>
          </cell>
          <cell r="D1891">
            <v>0</v>
          </cell>
        </row>
        <row r="1892">
          <cell r="A1892">
            <v>0</v>
          </cell>
          <cell r="B1892">
            <v>0</v>
          </cell>
          <cell r="C1892">
            <v>0</v>
          </cell>
          <cell r="D1892">
            <v>0</v>
          </cell>
        </row>
        <row r="1893">
          <cell r="A1893">
            <v>0</v>
          </cell>
          <cell r="B1893">
            <v>0</v>
          </cell>
          <cell r="C1893">
            <v>0</v>
          </cell>
          <cell r="D1893">
            <v>0</v>
          </cell>
        </row>
        <row r="1894">
          <cell r="A1894">
            <v>0</v>
          </cell>
          <cell r="B1894">
            <v>0</v>
          </cell>
          <cell r="C1894">
            <v>0</v>
          </cell>
          <cell r="D1894">
            <v>0</v>
          </cell>
        </row>
        <row r="1895">
          <cell r="A1895">
            <v>0</v>
          </cell>
          <cell r="B1895">
            <v>0</v>
          </cell>
          <cell r="C1895">
            <v>0</v>
          </cell>
          <cell r="D1895">
            <v>0</v>
          </cell>
        </row>
        <row r="1896">
          <cell r="A1896">
            <v>0</v>
          </cell>
          <cell r="B1896">
            <v>0</v>
          </cell>
          <cell r="C1896">
            <v>0</v>
          </cell>
          <cell r="D1896">
            <v>0</v>
          </cell>
        </row>
        <row r="1897">
          <cell r="A1897">
            <v>0</v>
          </cell>
          <cell r="B1897">
            <v>0</v>
          </cell>
          <cell r="C1897">
            <v>0</v>
          </cell>
          <cell r="D1897">
            <v>0</v>
          </cell>
        </row>
        <row r="1898">
          <cell r="A1898">
            <v>0</v>
          </cell>
          <cell r="B1898">
            <v>0</v>
          </cell>
          <cell r="C1898">
            <v>0</v>
          </cell>
          <cell r="D1898">
            <v>0</v>
          </cell>
        </row>
        <row r="1899">
          <cell r="A1899">
            <v>0</v>
          </cell>
          <cell r="B1899">
            <v>0</v>
          </cell>
          <cell r="C1899">
            <v>0</v>
          </cell>
          <cell r="D1899">
            <v>0</v>
          </cell>
        </row>
        <row r="1900">
          <cell r="A1900">
            <v>0</v>
          </cell>
          <cell r="B1900">
            <v>0</v>
          </cell>
          <cell r="C1900">
            <v>0</v>
          </cell>
          <cell r="D1900">
            <v>0</v>
          </cell>
        </row>
        <row r="1901">
          <cell r="A1901">
            <v>0</v>
          </cell>
          <cell r="B1901">
            <v>0</v>
          </cell>
          <cell r="C1901">
            <v>0</v>
          </cell>
          <cell r="D1901">
            <v>0</v>
          </cell>
        </row>
        <row r="1902">
          <cell r="A1902">
            <v>0</v>
          </cell>
          <cell r="B1902">
            <v>0</v>
          </cell>
          <cell r="C1902">
            <v>0</v>
          </cell>
          <cell r="D1902">
            <v>0</v>
          </cell>
        </row>
        <row r="1903">
          <cell r="A1903">
            <v>0</v>
          </cell>
          <cell r="B1903">
            <v>0</v>
          </cell>
          <cell r="C1903">
            <v>0</v>
          </cell>
          <cell r="D1903">
            <v>0</v>
          </cell>
        </row>
        <row r="1904">
          <cell r="A1904">
            <v>0</v>
          </cell>
          <cell r="B1904">
            <v>0</v>
          </cell>
          <cell r="C1904">
            <v>0</v>
          </cell>
          <cell r="D1904">
            <v>0</v>
          </cell>
        </row>
        <row r="1905">
          <cell r="A1905">
            <v>0</v>
          </cell>
          <cell r="B1905">
            <v>0</v>
          </cell>
          <cell r="C1905">
            <v>0</v>
          </cell>
          <cell r="D1905">
            <v>0</v>
          </cell>
        </row>
        <row r="1906">
          <cell r="A1906">
            <v>0</v>
          </cell>
          <cell r="B1906">
            <v>0</v>
          </cell>
          <cell r="C1906">
            <v>0</v>
          </cell>
          <cell r="D1906">
            <v>0</v>
          </cell>
        </row>
        <row r="1907">
          <cell r="A1907">
            <v>0</v>
          </cell>
          <cell r="B1907">
            <v>0</v>
          </cell>
          <cell r="C1907">
            <v>0</v>
          </cell>
          <cell r="D1907">
            <v>0</v>
          </cell>
        </row>
        <row r="1908">
          <cell r="A1908">
            <v>0</v>
          </cell>
          <cell r="B1908">
            <v>0</v>
          </cell>
          <cell r="C1908">
            <v>0</v>
          </cell>
          <cell r="D1908">
            <v>0</v>
          </cell>
        </row>
        <row r="1909">
          <cell r="A1909">
            <v>0</v>
          </cell>
          <cell r="B1909">
            <v>0</v>
          </cell>
          <cell r="C1909">
            <v>0</v>
          </cell>
          <cell r="D1909">
            <v>0</v>
          </cell>
        </row>
        <row r="1910">
          <cell r="A1910">
            <v>0</v>
          </cell>
          <cell r="B1910">
            <v>0</v>
          </cell>
          <cell r="C1910">
            <v>0</v>
          </cell>
          <cell r="D1910">
            <v>0</v>
          </cell>
        </row>
        <row r="1911">
          <cell r="A1911">
            <v>0</v>
          </cell>
          <cell r="B1911">
            <v>0</v>
          </cell>
          <cell r="C1911">
            <v>0</v>
          </cell>
          <cell r="D1911">
            <v>0</v>
          </cell>
        </row>
        <row r="1912">
          <cell r="A1912">
            <v>0</v>
          </cell>
          <cell r="B1912">
            <v>0</v>
          </cell>
          <cell r="C1912">
            <v>0</v>
          </cell>
          <cell r="D1912">
            <v>0</v>
          </cell>
        </row>
        <row r="1913">
          <cell r="A1913">
            <v>0</v>
          </cell>
          <cell r="B1913">
            <v>0</v>
          </cell>
          <cell r="C1913">
            <v>0</v>
          </cell>
          <cell r="D1913">
            <v>0</v>
          </cell>
        </row>
        <row r="1914">
          <cell r="A1914">
            <v>0</v>
          </cell>
          <cell r="B1914">
            <v>0</v>
          </cell>
          <cell r="C1914">
            <v>0</v>
          </cell>
          <cell r="D1914">
            <v>0</v>
          </cell>
        </row>
        <row r="1915">
          <cell r="A1915">
            <v>0</v>
          </cell>
          <cell r="B1915">
            <v>0</v>
          </cell>
          <cell r="C1915">
            <v>0</v>
          </cell>
          <cell r="D1915">
            <v>0</v>
          </cell>
        </row>
        <row r="1916">
          <cell r="A1916">
            <v>0</v>
          </cell>
          <cell r="B1916">
            <v>0</v>
          </cell>
          <cell r="C1916">
            <v>0</v>
          </cell>
          <cell r="D1916">
            <v>0</v>
          </cell>
        </row>
        <row r="1917">
          <cell r="A1917">
            <v>0</v>
          </cell>
          <cell r="B1917">
            <v>0</v>
          </cell>
          <cell r="C1917">
            <v>0</v>
          </cell>
          <cell r="D1917">
            <v>0</v>
          </cell>
        </row>
        <row r="1918">
          <cell r="A1918">
            <v>0</v>
          </cell>
          <cell r="B1918">
            <v>0</v>
          </cell>
          <cell r="C1918">
            <v>0</v>
          </cell>
          <cell r="D1918">
            <v>0</v>
          </cell>
        </row>
        <row r="1919">
          <cell r="A1919">
            <v>0</v>
          </cell>
          <cell r="B1919">
            <v>0</v>
          </cell>
          <cell r="C1919">
            <v>0</v>
          </cell>
          <cell r="D1919">
            <v>0</v>
          </cell>
        </row>
        <row r="1920">
          <cell r="A1920">
            <v>0</v>
          </cell>
          <cell r="B1920">
            <v>0</v>
          </cell>
          <cell r="C1920">
            <v>0</v>
          </cell>
          <cell r="D1920">
            <v>0</v>
          </cell>
        </row>
        <row r="1921">
          <cell r="A1921">
            <v>0</v>
          </cell>
          <cell r="B1921">
            <v>0</v>
          </cell>
          <cell r="C1921">
            <v>0</v>
          </cell>
          <cell r="D1921">
            <v>0</v>
          </cell>
        </row>
        <row r="1922">
          <cell r="A1922">
            <v>0</v>
          </cell>
          <cell r="B1922">
            <v>0</v>
          </cell>
          <cell r="C1922">
            <v>0</v>
          </cell>
          <cell r="D1922">
            <v>0</v>
          </cell>
        </row>
        <row r="1923">
          <cell r="A1923">
            <v>0</v>
          </cell>
          <cell r="B1923">
            <v>0</v>
          </cell>
          <cell r="C1923">
            <v>0</v>
          </cell>
          <cell r="D1923">
            <v>0</v>
          </cell>
        </row>
        <row r="1924">
          <cell r="A1924">
            <v>0</v>
          </cell>
          <cell r="B1924">
            <v>0</v>
          </cell>
          <cell r="C1924">
            <v>0</v>
          </cell>
          <cell r="D1924">
            <v>0</v>
          </cell>
        </row>
        <row r="1925">
          <cell r="A1925">
            <v>0</v>
          </cell>
          <cell r="B1925">
            <v>0</v>
          </cell>
          <cell r="C1925">
            <v>0</v>
          </cell>
          <cell r="D1925">
            <v>0</v>
          </cell>
        </row>
        <row r="1926">
          <cell r="A1926">
            <v>0</v>
          </cell>
          <cell r="B1926">
            <v>0</v>
          </cell>
          <cell r="C1926">
            <v>0</v>
          </cell>
          <cell r="D1926">
            <v>0</v>
          </cell>
        </row>
        <row r="1927">
          <cell r="A1927">
            <v>0</v>
          </cell>
          <cell r="B1927">
            <v>0</v>
          </cell>
          <cell r="C1927">
            <v>0</v>
          </cell>
          <cell r="D1927">
            <v>0</v>
          </cell>
        </row>
        <row r="1928">
          <cell r="A1928">
            <v>0</v>
          </cell>
          <cell r="B1928">
            <v>0</v>
          </cell>
          <cell r="C1928">
            <v>0</v>
          </cell>
          <cell r="D1928">
            <v>0</v>
          </cell>
        </row>
        <row r="1929">
          <cell r="A1929">
            <v>0</v>
          </cell>
          <cell r="B1929">
            <v>0</v>
          </cell>
          <cell r="C1929">
            <v>0</v>
          </cell>
          <cell r="D1929">
            <v>0</v>
          </cell>
        </row>
        <row r="1930">
          <cell r="A1930">
            <v>0</v>
          </cell>
          <cell r="B1930">
            <v>0</v>
          </cell>
          <cell r="C1930">
            <v>0</v>
          </cell>
          <cell r="D1930">
            <v>0</v>
          </cell>
        </row>
        <row r="1931">
          <cell r="A1931">
            <v>0</v>
          </cell>
          <cell r="B1931">
            <v>0</v>
          </cell>
          <cell r="C1931">
            <v>0</v>
          </cell>
          <cell r="D1931">
            <v>0</v>
          </cell>
        </row>
        <row r="1932">
          <cell r="A1932">
            <v>0</v>
          </cell>
          <cell r="B1932">
            <v>0</v>
          </cell>
          <cell r="C1932">
            <v>0</v>
          </cell>
          <cell r="D1932">
            <v>0</v>
          </cell>
        </row>
        <row r="1933">
          <cell r="A1933">
            <v>0</v>
          </cell>
          <cell r="B1933">
            <v>0</v>
          </cell>
          <cell r="C1933">
            <v>0</v>
          </cell>
          <cell r="D1933">
            <v>0</v>
          </cell>
        </row>
        <row r="1934">
          <cell r="A1934">
            <v>0</v>
          </cell>
          <cell r="B1934">
            <v>0</v>
          </cell>
          <cell r="C1934">
            <v>0</v>
          </cell>
          <cell r="D1934">
            <v>0</v>
          </cell>
        </row>
        <row r="1935">
          <cell r="A1935">
            <v>0</v>
          </cell>
          <cell r="B1935">
            <v>0</v>
          </cell>
          <cell r="C1935">
            <v>0</v>
          </cell>
          <cell r="D1935">
            <v>0</v>
          </cell>
        </row>
        <row r="1936">
          <cell r="A1936">
            <v>0</v>
          </cell>
          <cell r="B1936">
            <v>0</v>
          </cell>
          <cell r="C1936">
            <v>0</v>
          </cell>
          <cell r="D1936">
            <v>0</v>
          </cell>
        </row>
        <row r="1937">
          <cell r="A1937">
            <v>0</v>
          </cell>
          <cell r="B1937">
            <v>0</v>
          </cell>
          <cell r="C1937">
            <v>0</v>
          </cell>
          <cell r="D1937">
            <v>0</v>
          </cell>
        </row>
        <row r="1938">
          <cell r="A1938">
            <v>0</v>
          </cell>
          <cell r="B1938">
            <v>0</v>
          </cell>
          <cell r="C1938">
            <v>0</v>
          </cell>
          <cell r="D1938">
            <v>0</v>
          </cell>
        </row>
        <row r="1939">
          <cell r="A1939">
            <v>0</v>
          </cell>
          <cell r="B1939">
            <v>0</v>
          </cell>
          <cell r="C1939">
            <v>0</v>
          </cell>
          <cell r="D1939">
            <v>0</v>
          </cell>
        </row>
        <row r="1940">
          <cell r="A1940">
            <v>0</v>
          </cell>
          <cell r="B1940">
            <v>0</v>
          </cell>
          <cell r="C1940">
            <v>0</v>
          </cell>
          <cell r="D1940">
            <v>0</v>
          </cell>
        </row>
        <row r="1941">
          <cell r="A1941">
            <v>0</v>
          </cell>
          <cell r="B1941">
            <v>0</v>
          </cell>
          <cell r="C1941">
            <v>0</v>
          </cell>
          <cell r="D1941">
            <v>0</v>
          </cell>
        </row>
        <row r="1942">
          <cell r="A1942">
            <v>0</v>
          </cell>
          <cell r="B1942">
            <v>0</v>
          </cell>
          <cell r="C1942">
            <v>0</v>
          </cell>
          <cell r="D1942">
            <v>0</v>
          </cell>
        </row>
        <row r="1943">
          <cell r="A1943">
            <v>0</v>
          </cell>
          <cell r="B1943">
            <v>0</v>
          </cell>
          <cell r="C1943">
            <v>0</v>
          </cell>
          <cell r="D1943">
            <v>0</v>
          </cell>
        </row>
        <row r="1944">
          <cell r="A1944">
            <v>0</v>
          </cell>
          <cell r="B1944">
            <v>0</v>
          </cell>
          <cell r="C1944">
            <v>0</v>
          </cell>
          <cell r="D1944">
            <v>0</v>
          </cell>
        </row>
        <row r="1945">
          <cell r="A1945">
            <v>0</v>
          </cell>
          <cell r="B1945">
            <v>0</v>
          </cell>
          <cell r="C1945">
            <v>0</v>
          </cell>
          <cell r="D1945">
            <v>0</v>
          </cell>
        </row>
        <row r="1946">
          <cell r="A1946">
            <v>0</v>
          </cell>
          <cell r="B1946">
            <v>0</v>
          </cell>
          <cell r="C1946">
            <v>0</v>
          </cell>
          <cell r="D1946">
            <v>0</v>
          </cell>
        </row>
        <row r="1947">
          <cell r="A1947">
            <v>0</v>
          </cell>
          <cell r="B1947">
            <v>0</v>
          </cell>
          <cell r="C1947">
            <v>0</v>
          </cell>
          <cell r="D1947">
            <v>0</v>
          </cell>
        </row>
        <row r="1948">
          <cell r="A1948">
            <v>0</v>
          </cell>
          <cell r="B1948">
            <v>0</v>
          </cell>
          <cell r="C1948">
            <v>0</v>
          </cell>
          <cell r="D1948">
            <v>0</v>
          </cell>
        </row>
        <row r="1949">
          <cell r="A1949">
            <v>0</v>
          </cell>
          <cell r="B1949">
            <v>0</v>
          </cell>
          <cell r="C1949">
            <v>0</v>
          </cell>
          <cell r="D1949">
            <v>0</v>
          </cell>
        </row>
        <row r="1950">
          <cell r="A1950">
            <v>0</v>
          </cell>
          <cell r="B1950">
            <v>0</v>
          </cell>
          <cell r="C1950">
            <v>0</v>
          </cell>
          <cell r="D1950">
            <v>0</v>
          </cell>
        </row>
        <row r="1951">
          <cell r="A1951">
            <v>0</v>
          </cell>
          <cell r="B1951">
            <v>0</v>
          </cell>
          <cell r="C1951">
            <v>0</v>
          </cell>
          <cell r="D1951">
            <v>0</v>
          </cell>
        </row>
        <row r="1952">
          <cell r="A1952">
            <v>0</v>
          </cell>
          <cell r="B1952">
            <v>0</v>
          </cell>
          <cell r="C1952">
            <v>0</v>
          </cell>
          <cell r="D1952">
            <v>0</v>
          </cell>
        </row>
        <row r="1953">
          <cell r="A1953">
            <v>0</v>
          </cell>
          <cell r="B1953">
            <v>0</v>
          </cell>
          <cell r="C1953">
            <v>0</v>
          </cell>
          <cell r="D1953">
            <v>0</v>
          </cell>
        </row>
        <row r="1954">
          <cell r="A1954">
            <v>0</v>
          </cell>
          <cell r="B1954">
            <v>0</v>
          </cell>
          <cell r="C1954">
            <v>0</v>
          </cell>
          <cell r="D1954">
            <v>0</v>
          </cell>
        </row>
        <row r="1955">
          <cell r="A1955">
            <v>0</v>
          </cell>
          <cell r="B1955">
            <v>0</v>
          </cell>
          <cell r="C1955">
            <v>0</v>
          </cell>
          <cell r="D1955">
            <v>0</v>
          </cell>
        </row>
        <row r="1956">
          <cell r="A1956">
            <v>0</v>
          </cell>
          <cell r="B1956">
            <v>0</v>
          </cell>
          <cell r="C1956">
            <v>0</v>
          </cell>
          <cell r="D1956">
            <v>0</v>
          </cell>
        </row>
        <row r="1957">
          <cell r="A1957">
            <v>0</v>
          </cell>
          <cell r="B1957">
            <v>0</v>
          </cell>
          <cell r="C1957">
            <v>0</v>
          </cell>
          <cell r="D1957">
            <v>0</v>
          </cell>
        </row>
        <row r="1958">
          <cell r="A1958">
            <v>0</v>
          </cell>
          <cell r="B1958">
            <v>0</v>
          </cell>
          <cell r="C1958">
            <v>0</v>
          </cell>
          <cell r="D1958">
            <v>0</v>
          </cell>
        </row>
        <row r="1959">
          <cell r="A1959">
            <v>0</v>
          </cell>
          <cell r="B1959">
            <v>0</v>
          </cell>
          <cell r="C1959">
            <v>0</v>
          </cell>
          <cell r="D1959">
            <v>0</v>
          </cell>
        </row>
        <row r="1960">
          <cell r="A1960">
            <v>0</v>
          </cell>
          <cell r="B1960">
            <v>0</v>
          </cell>
          <cell r="C1960">
            <v>0</v>
          </cell>
          <cell r="D1960">
            <v>0</v>
          </cell>
        </row>
        <row r="1961">
          <cell r="A1961">
            <v>0</v>
          </cell>
          <cell r="B1961">
            <v>0</v>
          </cell>
          <cell r="C1961">
            <v>0</v>
          </cell>
          <cell r="D1961">
            <v>0</v>
          </cell>
        </row>
        <row r="1962">
          <cell r="A1962">
            <v>0</v>
          </cell>
          <cell r="B1962">
            <v>0</v>
          </cell>
          <cell r="C1962">
            <v>0</v>
          </cell>
          <cell r="D1962">
            <v>0</v>
          </cell>
        </row>
        <row r="1963">
          <cell r="A1963">
            <v>0</v>
          </cell>
          <cell r="B1963">
            <v>0</v>
          </cell>
          <cell r="C1963">
            <v>0</v>
          </cell>
          <cell r="D1963">
            <v>0</v>
          </cell>
        </row>
        <row r="1964">
          <cell r="A1964">
            <v>0</v>
          </cell>
          <cell r="B1964">
            <v>0</v>
          </cell>
          <cell r="C1964">
            <v>0</v>
          </cell>
          <cell r="D1964">
            <v>0</v>
          </cell>
        </row>
        <row r="1965">
          <cell r="A1965">
            <v>0</v>
          </cell>
          <cell r="B1965">
            <v>0</v>
          </cell>
          <cell r="C1965">
            <v>0</v>
          </cell>
          <cell r="D1965">
            <v>0</v>
          </cell>
        </row>
        <row r="1966">
          <cell r="A1966">
            <v>0</v>
          </cell>
          <cell r="B1966">
            <v>0</v>
          </cell>
          <cell r="C1966">
            <v>0</v>
          </cell>
          <cell r="D1966">
            <v>0</v>
          </cell>
        </row>
        <row r="1967">
          <cell r="A1967">
            <v>0</v>
          </cell>
          <cell r="B1967">
            <v>0</v>
          </cell>
          <cell r="C1967">
            <v>0</v>
          </cell>
          <cell r="D1967">
            <v>0</v>
          </cell>
        </row>
        <row r="1968">
          <cell r="A1968">
            <v>0</v>
          </cell>
          <cell r="B1968">
            <v>0</v>
          </cell>
          <cell r="C1968">
            <v>0</v>
          </cell>
          <cell r="D1968">
            <v>0</v>
          </cell>
        </row>
        <row r="1969">
          <cell r="A1969">
            <v>0</v>
          </cell>
          <cell r="B1969">
            <v>0</v>
          </cell>
          <cell r="C1969">
            <v>0</v>
          </cell>
          <cell r="D1969">
            <v>0</v>
          </cell>
        </row>
        <row r="1970">
          <cell r="A1970">
            <v>0</v>
          </cell>
          <cell r="B1970">
            <v>0</v>
          </cell>
          <cell r="C1970">
            <v>0</v>
          </cell>
          <cell r="D1970">
            <v>0</v>
          </cell>
        </row>
        <row r="1971">
          <cell r="A1971">
            <v>0</v>
          </cell>
          <cell r="B1971">
            <v>0</v>
          </cell>
          <cell r="C1971">
            <v>0</v>
          </cell>
          <cell r="D1971">
            <v>0</v>
          </cell>
        </row>
        <row r="1972">
          <cell r="A1972">
            <v>0</v>
          </cell>
          <cell r="B1972">
            <v>0</v>
          </cell>
          <cell r="C1972">
            <v>0</v>
          </cell>
          <cell r="D1972">
            <v>0</v>
          </cell>
        </row>
        <row r="1973">
          <cell r="A1973">
            <v>0</v>
          </cell>
          <cell r="B1973">
            <v>0</v>
          </cell>
          <cell r="C1973">
            <v>0</v>
          </cell>
          <cell r="D1973">
            <v>0</v>
          </cell>
        </row>
        <row r="1974">
          <cell r="A1974">
            <v>0</v>
          </cell>
          <cell r="B1974">
            <v>0</v>
          </cell>
          <cell r="C1974">
            <v>0</v>
          </cell>
          <cell r="D1974">
            <v>0</v>
          </cell>
        </row>
        <row r="1975">
          <cell r="A1975">
            <v>0</v>
          </cell>
          <cell r="B1975">
            <v>0</v>
          </cell>
          <cell r="C1975">
            <v>0</v>
          </cell>
          <cell r="D1975">
            <v>0</v>
          </cell>
        </row>
        <row r="1976">
          <cell r="A1976">
            <v>0</v>
          </cell>
          <cell r="B1976">
            <v>0</v>
          </cell>
          <cell r="C1976">
            <v>0</v>
          </cell>
          <cell r="D1976">
            <v>0</v>
          </cell>
        </row>
        <row r="1977">
          <cell r="A1977">
            <v>0</v>
          </cell>
          <cell r="B1977">
            <v>0</v>
          </cell>
          <cell r="C1977">
            <v>0</v>
          </cell>
          <cell r="D1977">
            <v>0</v>
          </cell>
        </row>
        <row r="1978">
          <cell r="A1978">
            <v>0</v>
          </cell>
          <cell r="B1978">
            <v>0</v>
          </cell>
          <cell r="C1978">
            <v>0</v>
          </cell>
          <cell r="D1978">
            <v>0</v>
          </cell>
        </row>
        <row r="1979">
          <cell r="A1979">
            <v>0</v>
          </cell>
          <cell r="B1979">
            <v>0</v>
          </cell>
          <cell r="C1979">
            <v>0</v>
          </cell>
          <cell r="D1979">
            <v>0</v>
          </cell>
        </row>
        <row r="1980">
          <cell r="A1980">
            <v>0</v>
          </cell>
          <cell r="B1980">
            <v>0</v>
          </cell>
          <cell r="C1980">
            <v>0</v>
          </cell>
          <cell r="D1980">
            <v>0</v>
          </cell>
        </row>
        <row r="1981">
          <cell r="A1981">
            <v>0</v>
          </cell>
          <cell r="B1981">
            <v>0</v>
          </cell>
          <cell r="C1981">
            <v>0</v>
          </cell>
          <cell r="D1981">
            <v>0</v>
          </cell>
        </row>
        <row r="1982">
          <cell r="A1982">
            <v>0</v>
          </cell>
          <cell r="B1982">
            <v>0</v>
          </cell>
          <cell r="C1982">
            <v>0</v>
          </cell>
          <cell r="D1982">
            <v>0</v>
          </cell>
        </row>
        <row r="1983">
          <cell r="A1983">
            <v>0</v>
          </cell>
          <cell r="B1983">
            <v>0</v>
          </cell>
          <cell r="C1983">
            <v>0</v>
          </cell>
          <cell r="D1983">
            <v>0</v>
          </cell>
        </row>
        <row r="1984">
          <cell r="A1984">
            <v>0</v>
          </cell>
          <cell r="B1984">
            <v>0</v>
          </cell>
          <cell r="C1984">
            <v>0</v>
          </cell>
          <cell r="D1984">
            <v>0</v>
          </cell>
        </row>
        <row r="1985">
          <cell r="A1985">
            <v>0</v>
          </cell>
          <cell r="B1985">
            <v>0</v>
          </cell>
          <cell r="C1985">
            <v>0</v>
          </cell>
          <cell r="D1985">
            <v>0</v>
          </cell>
        </row>
        <row r="1986">
          <cell r="A1986">
            <v>0</v>
          </cell>
          <cell r="B1986">
            <v>0</v>
          </cell>
          <cell r="C1986">
            <v>0</v>
          </cell>
          <cell r="D1986">
            <v>0</v>
          </cell>
        </row>
        <row r="1987">
          <cell r="A1987">
            <v>0</v>
          </cell>
          <cell r="B1987">
            <v>0</v>
          </cell>
          <cell r="C1987">
            <v>0</v>
          </cell>
          <cell r="D1987">
            <v>0</v>
          </cell>
        </row>
        <row r="1988">
          <cell r="A1988">
            <v>0</v>
          </cell>
          <cell r="B1988">
            <v>0</v>
          </cell>
          <cell r="C1988">
            <v>0</v>
          </cell>
          <cell r="D1988">
            <v>0</v>
          </cell>
        </row>
        <row r="1989">
          <cell r="A1989">
            <v>0</v>
          </cell>
          <cell r="B1989">
            <v>0</v>
          </cell>
          <cell r="C1989">
            <v>0</v>
          </cell>
          <cell r="D1989">
            <v>0</v>
          </cell>
        </row>
        <row r="1990">
          <cell r="A1990">
            <v>0</v>
          </cell>
          <cell r="B1990">
            <v>0</v>
          </cell>
          <cell r="C1990">
            <v>0</v>
          </cell>
          <cell r="D1990">
            <v>0</v>
          </cell>
        </row>
        <row r="1991">
          <cell r="A1991">
            <v>0</v>
          </cell>
          <cell r="B1991">
            <v>0</v>
          </cell>
          <cell r="C1991">
            <v>0</v>
          </cell>
          <cell r="D1991">
            <v>0</v>
          </cell>
        </row>
        <row r="1992">
          <cell r="A1992">
            <v>0</v>
          </cell>
          <cell r="B1992">
            <v>0</v>
          </cell>
          <cell r="C1992">
            <v>0</v>
          </cell>
          <cell r="D1992">
            <v>0</v>
          </cell>
        </row>
        <row r="1993">
          <cell r="A1993">
            <v>0</v>
          </cell>
          <cell r="B1993">
            <v>0</v>
          </cell>
          <cell r="C1993">
            <v>0</v>
          </cell>
          <cell r="D1993">
            <v>0</v>
          </cell>
        </row>
        <row r="1994">
          <cell r="A1994">
            <v>0</v>
          </cell>
          <cell r="B1994">
            <v>0</v>
          </cell>
          <cell r="C1994">
            <v>0</v>
          </cell>
          <cell r="D1994">
            <v>0</v>
          </cell>
        </row>
        <row r="1995">
          <cell r="A1995">
            <v>0</v>
          </cell>
          <cell r="B1995">
            <v>0</v>
          </cell>
          <cell r="C1995">
            <v>0</v>
          </cell>
          <cell r="D1995">
            <v>0</v>
          </cell>
        </row>
        <row r="1996">
          <cell r="A1996">
            <v>0</v>
          </cell>
          <cell r="B1996">
            <v>0</v>
          </cell>
          <cell r="C1996">
            <v>0</v>
          </cell>
          <cell r="D1996">
            <v>0</v>
          </cell>
        </row>
        <row r="1997">
          <cell r="A1997">
            <v>0</v>
          </cell>
          <cell r="B1997">
            <v>0</v>
          </cell>
          <cell r="C1997">
            <v>0</v>
          </cell>
          <cell r="D1997">
            <v>0</v>
          </cell>
        </row>
        <row r="1998">
          <cell r="A1998">
            <v>0</v>
          </cell>
          <cell r="B1998">
            <v>0</v>
          </cell>
          <cell r="C1998">
            <v>0</v>
          </cell>
          <cell r="D1998">
            <v>0</v>
          </cell>
        </row>
        <row r="1999">
          <cell r="A1999">
            <v>0</v>
          </cell>
          <cell r="B1999">
            <v>0</v>
          </cell>
          <cell r="C1999">
            <v>0</v>
          </cell>
          <cell r="D1999">
            <v>0</v>
          </cell>
        </row>
      </sheetData>
      <sheetData sheetId="3">
        <row r="2">
          <cell r="B2" t="str">
            <v>AYUDANTE DE ALBAÑILERIA 1(A)</v>
          </cell>
        </row>
      </sheetData>
      <sheetData sheetId="4">
        <row r="2">
          <cell r="B2" t="str">
            <v>TRANSPORTE DE MAQUINARIA Y EQUIPO</v>
          </cell>
        </row>
      </sheetData>
      <sheetData sheetId="5">
        <row r="2">
          <cell r="B2" t="str">
            <v>YESO CORRIENTE</v>
          </cell>
        </row>
      </sheetData>
      <sheetData sheetId="6"/>
      <sheetData sheetId="7">
        <row r="2">
          <cell r="B2" t="str">
            <v>HERRAMIENTA MENOR (5% MO)</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rdidas"/>
      <sheetName val="Curva-sistema"/>
      <sheetName val="Curva.bomba"/>
      <sheetName val="Datos-Gráfica-Apartada"/>
      <sheetName val="Gráf.-Apartada-01"/>
      <sheetName val="Datos Garavito"/>
      <sheetName val="Gráfica Garavito"/>
    </sheetNames>
    <sheetDataSet>
      <sheetData sheetId="0" refreshError="1"/>
      <sheetData sheetId="1" refreshError="1"/>
      <sheetData sheetId="2" refreshError="1"/>
      <sheetData sheetId="3"/>
      <sheetData sheetId="4" refreshError="1"/>
      <sheetData sheetId="5" refreshError="1"/>
      <sheetData sheetId="6"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MATRIZ PRESUP.obra PP127"/>
      <sheetName val="MATRIZ PRESUP.REDES PP127"/>
      <sheetName val="MATRIZ CANT. OBRA"/>
      <sheetName val="COSTOS OFICINA"/>
      <sheetName val="COSTOS CAMPAMENTO"/>
      <sheetName val="ANEXO GAST. OPERAC. AIU CONST,"/>
      <sheetName val="AIU CONSTRUCCION"/>
      <sheetName val="PMT PEATONALES"/>
      <sheetName val="AIU PMT NUEVO"/>
      <sheetName val="PPTO MANTENIMIENTO"/>
      <sheetName val="AIU mantenimto nuevo"/>
      <sheetName val="ANEXO GAST. OPERAC. AIU MANT,"/>
      <sheetName val="SOCIAL"/>
      <sheetName val="AIU social nuevo"/>
      <sheetName val="AMBIENTAL 308 RYS"/>
      <sheetName val="AIU ambiental corregido"/>
      <sheetName val="PPTO INTERVENTORIA "/>
      <sheetName val="PPTO PRECONSTRUCCION"/>
      <sheetName val="PPTO MANTENIMIENTO R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S SES"/>
      <sheetName val="RES COSTOS SES"/>
      <sheetName val="INVERSION"/>
      <sheetName val="COSTOS AT"/>
      <sheetName val="COSTOS MTyBT"/>
      <sheetName val="COSTOS SES AT"/>
      <sheetName val="COSTOS DE OBRAS LINEAS"/>
      <sheetName val="COSTOS OBRAS SES"/>
      <sheetName val="COSTOSREDMT"/>
      <sheetName val="EXPSES"/>
      <sheetName val="EXPRED"/>
      <sheetName val="ACT LINEAS"/>
      <sheetName val="ACTSESAT-AT"/>
      <sheetName val="ACT.SES"/>
      <sheetName val="SUBEST."/>
      <sheetName val="ACTREDES"/>
      <sheetName val="INVMLS"/>
      <sheetName val="INVMLSCORR"/>
      <sheetName val="OTROS PROYECTOS M.T"/>
      <sheetName val="OTROS PROYECTOS A.T"/>
      <sheetName val="Hoja4"/>
      <sheetName val="Hoja3"/>
      <sheetName val="NOTASSES"/>
    </sheetNames>
    <sheetDataSet>
      <sheetData sheetId="0"/>
      <sheetData sheetId="1" refreshError="1"/>
      <sheetData sheetId="2" refreshError="1"/>
      <sheetData sheetId="3"/>
      <sheetData sheetId="4" refreshError="1"/>
      <sheetData sheetId="5" refreshError="1"/>
      <sheetData sheetId="6" refreshError="1"/>
      <sheetData sheetId="7" refreshError="1"/>
      <sheetData sheetId="8" refreshError="1"/>
      <sheetData sheetId="9" refreshError="1"/>
      <sheetData sheetId="10" refreshError="1"/>
      <sheetData sheetId="1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uad2.1"/>
      <sheetName val="cuad2.2"/>
      <sheetName val="cuad2.3"/>
      <sheetName val="cuad2.4"/>
      <sheetName val="c2.5y2.6"/>
      <sheetName val="Hoja4"/>
      <sheetName val="Hoja1"/>
      <sheetName val="Cambio redes"/>
      <sheetName val="Cambio A.P"/>
      <sheetName val="Cambio por ajustes"/>
      <sheetName val="Instalación redes"/>
      <sheetName val="Instalación A.P"/>
      <sheetName val="Instalación por ajustes"/>
      <sheetName val="LUMINARIAS CAMBIO1999"/>
      <sheetName val="LUMINARIAS CAMBIO2000"/>
      <sheetName val="LUMINARIAS CAMBIO2001"/>
      <sheetName val="LUMINARIAS CAMBIO2002"/>
      <sheetName val="LUMINARIAS INST1999"/>
      <sheetName val="LUMINARIAS INST2000"/>
      <sheetName val="LUMINARIAS INST2001"/>
      <sheetName val="LUMINARIAS INST2002"/>
      <sheetName val="LUMINARIAS RETIRO 1999-2002"/>
      <sheetName val="RESUMEN LUMINARIAS"/>
      <sheetName val="REMUNERACIÓN LUMINARIAS"/>
      <sheetName val="REMUNERACIÓN POSTERÍA Y REDES"/>
      <sheetName val="REMUNERACIÓN TRAFOS"/>
      <sheetName val="RESUMEN REMUNERACIÓN"/>
      <sheetName val="c2_5y2_6"/>
      <sheetName val="cuad2_1"/>
      <sheetName val="cuad2_2"/>
      <sheetName val="cuad2_3"/>
      <sheetName val="cuad2_4"/>
      <sheetName val="c2_5y2_61"/>
      <sheetName val="Cambio_redes"/>
      <sheetName val="Cambio_A_P"/>
      <sheetName val="Cambio_por_ajustes"/>
      <sheetName val="Instalación_redes"/>
      <sheetName val="Instalación_A_P"/>
      <sheetName val="Instalación_por_ajustes"/>
      <sheetName val="LUMINARIAS_CAMBIO1999"/>
      <sheetName val="LUMINARIAS_CAMBIO2000"/>
      <sheetName val="LUMINARIAS_CAMBIO2001"/>
      <sheetName val="LUMINARIAS_CAMBIO2002"/>
      <sheetName val="LUMINARIAS_INST1999"/>
      <sheetName val="LUMINARIAS_INST2000"/>
      <sheetName val="LUMINARIAS_INST2001"/>
      <sheetName val="LUMINARIAS_INST2002"/>
      <sheetName val="LUMINARIAS_RETIRO_1999-2002"/>
      <sheetName val="RESUMEN_LUMINARIAS"/>
      <sheetName val="REMUNERACIÓN_LUMINARIAS"/>
      <sheetName val="REMUNERACIÓN_POSTERÍA_Y_REDES"/>
      <sheetName val="REMUNERACIÓN_TRAFOS"/>
      <sheetName val="RESUMEN_REMUNERACIÓN"/>
      <sheetName val="TARIFAS"/>
      <sheetName val="Cuadrillas"/>
      <sheetName val="Equ"/>
      <sheetName val="Trans"/>
      <sheetName val="Mat"/>
      <sheetName val="Salarios"/>
      <sheetName val="PRESUPUESTO"/>
      <sheetName val="2,2,6,1 Pilotes 0,30"/>
      <sheetName val="Cuadr."/>
    </sheetNames>
    <sheetDataSet>
      <sheetData sheetId="0" refreshError="1"/>
      <sheetData sheetId="1" refreshError="1"/>
      <sheetData sheetId="2" refreshError="1"/>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Presup_Cancha"/>
      <sheetName val="1_Preliminares"/>
      <sheetName val="2_Cimentación_Est.Met"/>
      <sheetName val="3_HS"/>
      <sheetName val="Apus_In.Elect"/>
      <sheetName val="Apus_Cubierta"/>
      <sheetName val="Apus_Dotación_Pintura"/>
      <sheetName val="Insumos"/>
      <sheetName val="Equipo_Trans "/>
      <sheetName val="M.Obra"/>
      <sheetName val="Hoja2"/>
      <sheetName val="c2.5y2.6"/>
    </sheetNames>
    <sheetDataSet>
      <sheetData sheetId="0">
        <row r="67">
          <cell r="F67">
            <v>0.17</v>
          </cell>
        </row>
      </sheetData>
      <sheetData sheetId="1">
        <row r="3">
          <cell r="C3" t="str">
            <v>CANCHA MÚLTIPLE 750 m2  ZONA ALTA "SUELO E"</v>
          </cell>
        </row>
        <row r="14">
          <cell r="J14" t="str">
            <v>M³</v>
          </cell>
        </row>
        <row r="15">
          <cell r="J15" t="str">
            <v>M²</v>
          </cell>
        </row>
        <row r="16">
          <cell r="J16" t="str">
            <v>M</v>
          </cell>
        </row>
        <row r="17">
          <cell r="J17" t="str">
            <v>Kg</v>
          </cell>
        </row>
        <row r="18">
          <cell r="J18" t="str">
            <v>Un</v>
          </cell>
        </row>
      </sheetData>
      <sheetData sheetId="2">
        <row r="26">
          <cell r="A26" t="str">
            <v>W09</v>
          </cell>
        </row>
      </sheetData>
      <sheetData sheetId="3">
        <row r="52">
          <cell r="I52">
            <v>44314</v>
          </cell>
        </row>
      </sheetData>
      <sheetData sheetId="4">
        <row r="48">
          <cell r="I48">
            <v>27898</v>
          </cell>
        </row>
      </sheetData>
      <sheetData sheetId="5">
        <row r="51">
          <cell r="R51">
            <v>99040</v>
          </cell>
        </row>
      </sheetData>
      <sheetData sheetId="6">
        <row r="53">
          <cell r="I53">
            <v>69159.47</v>
          </cell>
        </row>
      </sheetData>
      <sheetData sheetId="7">
        <row r="53">
          <cell r="I53">
            <v>628533.33799999999</v>
          </cell>
        </row>
      </sheetData>
      <sheetData sheetId="8">
        <row r="4">
          <cell r="A4" t="str">
            <v>A</v>
          </cell>
        </row>
      </sheetData>
      <sheetData sheetId="9">
        <row r="1">
          <cell r="A1" t="str">
            <v xml:space="preserve">Codigo </v>
          </cell>
        </row>
      </sheetData>
      <sheetData sheetId="10">
        <row r="37">
          <cell r="A37" t="str">
            <v>MO-01</v>
          </cell>
        </row>
      </sheetData>
      <sheetData sheetId="11" refreshError="1"/>
      <sheetData sheetId="12"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 MT"/>
      <sheetName val="FP"/>
      <sheetName val="PERSONAL"/>
      <sheetName val="IMPUESTOS"/>
      <sheetName val="AIU"/>
      <sheetName val="TOTAL OBRA"/>
      <sheetName val="FM (2)"/>
      <sheetName val="Componente minimo"/>
      <sheetName val="COSTEO FM"/>
      <sheetName val="IPC"/>
      <sheetName val="Ensayos Laboratorio"/>
      <sheetName val="Hoja1"/>
    </sheetNames>
    <sheetDataSet>
      <sheetData sheetId="0"/>
      <sheetData sheetId="1"/>
      <sheetData sheetId="2">
        <row r="10">
          <cell r="D10">
            <v>2</v>
          </cell>
        </row>
      </sheetData>
      <sheetData sheetId="3"/>
      <sheetData sheetId="4"/>
      <sheetData sheetId="5"/>
      <sheetData sheetId="6"/>
      <sheetData sheetId="7"/>
      <sheetData sheetId="8"/>
      <sheetData sheetId="9"/>
      <sheetData sheetId="10"/>
      <sheetData sheetId="1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PTO GRAL"/>
      <sheetName val="CANT_TABACAL"/>
      <sheetName val="PPTO. INTERV."/>
      <sheetName val="AUI"/>
      <sheetName val="FP"/>
      <sheetName val="FM"/>
      <sheetName val="PMA"/>
      <sheetName val="PMT"/>
      <sheetName val="APU"/>
      <sheetName val="EQ"/>
      <sheetName val="MAT"/>
      <sheetName val="MO"/>
    </sheetNames>
    <sheetDataSet>
      <sheetData sheetId="0" refreshError="1">
        <row r="9">
          <cell r="B9">
            <v>1</v>
          </cell>
          <cell r="C9" t="str">
            <v>CONSTRUCCIÓN DE PLACA HUELLA</v>
          </cell>
        </row>
        <row r="10">
          <cell r="C10" t="str">
            <v>Topografia, Localizacion y replanteo</v>
          </cell>
        </row>
        <row r="12">
          <cell r="B12">
            <v>1.3</v>
          </cell>
        </row>
        <row r="13">
          <cell r="B13">
            <v>1.4</v>
          </cell>
        </row>
        <row r="14">
          <cell r="B14">
            <v>1.5</v>
          </cell>
        </row>
        <row r="19">
          <cell r="B19">
            <v>2.1</v>
          </cell>
          <cell r="C19" t="str">
            <v>Excavación mecanizada cielo abierto material comun/conglomerado 0.0 a 6.0 metros</v>
          </cell>
          <cell r="D19" t="str">
            <v>m³</v>
          </cell>
        </row>
        <row r="20">
          <cell r="C20" t="str">
            <v>Concreto de 3.000 PSI (210 Kg/cm2) para estructuras (pocetas, aletas de drenaje y solera)</v>
          </cell>
          <cell r="D20" t="str">
            <v>m³</v>
          </cell>
        </row>
        <row r="21">
          <cell r="B21">
            <v>2.2999999999999998</v>
          </cell>
          <cell r="C21" t="str">
            <v>Solado de Limpieza espesor 0.10 m</v>
          </cell>
          <cell r="D21" t="str">
            <v>m³</v>
          </cell>
        </row>
        <row r="22">
          <cell r="B22">
            <v>2.4</v>
          </cell>
        </row>
        <row r="23">
          <cell r="B23">
            <v>2.5</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NTIDADES OBRA"/>
      <sheetName val="PPTO GRAL"/>
      <sheetName val="APU"/>
      <sheetName val="AU"/>
      <sheetName val="EQ"/>
      <sheetName val="MAT"/>
      <sheetName val="MO"/>
    </sheetNames>
    <sheetDataSet>
      <sheetData sheetId="0"/>
      <sheetData sheetId="1">
        <row r="2">
          <cell r="A2" t="str">
            <v xml:space="preserve"> CONSTRUCCION DE TANQUES EN EL SECTOR AGUILAR, MUNICIPIO DE BURITICÁ, ANTIOQUIA</v>
          </cell>
        </row>
      </sheetData>
      <sheetData sheetId="2"/>
      <sheetData sheetId="3"/>
      <sheetData sheetId="4"/>
      <sheetData sheetId="5"/>
      <sheetData sheetId="6"/>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 /><Relationship Id="rId1" Type="http://schemas.openxmlformats.org/officeDocument/2006/relationships/printerSettings" Target="../printerSettings/printerSettings1.bin" /></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 /><Relationship Id="rId1" Type="http://schemas.openxmlformats.org/officeDocument/2006/relationships/printerSettings" Target="../printerSettings/printerSettings2.bin" /></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 /><Relationship Id="rId1" Type="http://schemas.openxmlformats.org/officeDocument/2006/relationships/printerSettings" Target="../printerSettings/printerSettings3.bin" /></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 /><Relationship Id="rId1" Type="http://schemas.openxmlformats.org/officeDocument/2006/relationships/printerSettings" Target="../printerSettings/printerSettings4.bin" /></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 /><Relationship Id="rId1" Type="http://schemas.openxmlformats.org/officeDocument/2006/relationships/printerSettings" Target="../printerSettings/printerSettings5.bin" /></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 /><Relationship Id="rId1" Type="http://schemas.openxmlformats.org/officeDocument/2006/relationships/printerSettings" Target="../printerSettings/printerSettings6.bin" /></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 /><Relationship Id="rId1" Type="http://schemas.openxmlformats.org/officeDocument/2006/relationships/printerSettings" Target="../printerSettings/printerSettings7.bin"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2" tint="-9.9978637043366805E-2"/>
    <pageSetUpPr fitToPage="1"/>
  </sheetPr>
  <dimension ref="A1:R557"/>
  <sheetViews>
    <sheetView view="pageBreakPreview" zoomScale="90" zoomScaleNormal="100" zoomScaleSheetLayoutView="90" workbookViewId="0">
      <pane xSplit="6" ySplit="8" topLeftCell="G75" activePane="bottomRight" state="frozen"/>
      <selection pane="bottomLeft" activeCell="A9" sqref="A9"/>
      <selection pane="topRight" activeCell="G1" sqref="G1"/>
      <selection pane="bottomRight" activeCell="M77" sqref="M77"/>
    </sheetView>
  </sheetViews>
  <sheetFormatPr defaultColWidth="11.56640625" defaultRowHeight="15"/>
  <cols>
    <col min="1" max="1" width="7.12890625" bestFit="1" customWidth="1"/>
    <col min="2" max="2" width="66.72265625" customWidth="1"/>
    <col min="3" max="3" width="12.375" style="288" bestFit="1" customWidth="1"/>
    <col min="4" max="4" width="17.890625" customWidth="1"/>
    <col min="5" max="5" width="6.72265625" bestFit="1" customWidth="1"/>
    <col min="6" max="6" width="7.93359375" bestFit="1" customWidth="1"/>
    <col min="7" max="7" width="10.625" customWidth="1"/>
    <col min="8" max="8" width="12.5078125" customWidth="1"/>
    <col min="9" max="9" width="10.4921875" bestFit="1" customWidth="1"/>
    <col min="10" max="10" width="11.02734375" bestFit="1" customWidth="1"/>
    <col min="11" max="11" width="10.625" customWidth="1"/>
    <col min="12" max="12" width="11.1640625" bestFit="1" customWidth="1"/>
    <col min="13" max="13" width="13.5859375" customWidth="1"/>
    <col min="14" max="14" width="7.53125" customWidth="1"/>
    <col min="17" max="17" width="33.62890625" customWidth="1"/>
  </cols>
  <sheetData>
    <row r="1" spans="1:18" ht="40.5" customHeight="1">
      <c r="A1" s="358" t="s">
        <v>0</v>
      </c>
      <c r="B1" s="358"/>
      <c r="C1" s="358"/>
      <c r="D1" s="358"/>
      <c r="E1" s="358"/>
      <c r="F1" s="358"/>
      <c r="G1" s="358"/>
      <c r="H1" s="358"/>
      <c r="I1" s="358"/>
      <c r="J1" s="358"/>
      <c r="K1" s="358"/>
      <c r="L1" s="358"/>
      <c r="M1" s="358"/>
    </row>
    <row r="2" spans="1:18" ht="27.75" customHeight="1">
      <c r="A2" s="358" t="s">
        <v>3804</v>
      </c>
      <c r="B2" s="358"/>
      <c r="C2" s="358"/>
      <c r="D2" s="358"/>
      <c r="E2" s="358"/>
      <c r="F2" s="358"/>
      <c r="G2" s="358"/>
      <c r="H2" s="358"/>
      <c r="I2" s="358"/>
      <c r="J2" s="358"/>
      <c r="K2" s="358"/>
      <c r="L2" s="358"/>
      <c r="M2" s="358"/>
    </row>
    <row r="3" spans="1:18" ht="33.75" customHeight="1" thickBot="1">
      <c r="A3" s="359" t="s">
        <v>3821</v>
      </c>
      <c r="B3" s="359"/>
      <c r="C3" s="359"/>
      <c r="D3" s="359"/>
      <c r="E3" s="359"/>
      <c r="F3" s="359"/>
      <c r="G3" s="359"/>
      <c r="H3" s="359"/>
      <c r="I3" s="359"/>
      <c r="J3" s="359"/>
      <c r="K3" s="359"/>
      <c r="L3" s="359"/>
      <c r="M3" s="359"/>
    </row>
    <row r="4" spans="1:18" ht="54.75" customHeight="1" thickBot="1">
      <c r="A4" s="372" t="s">
        <v>3832</v>
      </c>
      <c r="B4" s="373"/>
      <c r="C4" s="373"/>
      <c r="D4" s="373"/>
      <c r="E4" s="373"/>
      <c r="F4" s="373"/>
      <c r="G4" s="373"/>
      <c r="H4" s="373"/>
      <c r="I4" s="373"/>
      <c r="J4" s="373"/>
      <c r="K4" s="373"/>
      <c r="L4" s="373"/>
      <c r="M4" s="373"/>
    </row>
    <row r="5" spans="1:18" ht="16.5" customHeight="1" thickBot="1">
      <c r="A5" s="374" t="s">
        <v>3826</v>
      </c>
      <c r="B5" s="375"/>
      <c r="C5" s="375"/>
      <c r="D5" s="375"/>
      <c r="E5" s="375"/>
      <c r="F5" s="375"/>
      <c r="G5" s="375"/>
      <c r="H5" s="375"/>
      <c r="I5" s="375"/>
      <c r="J5" s="375"/>
      <c r="K5" s="375"/>
      <c r="L5" s="375"/>
      <c r="M5" s="375"/>
      <c r="Q5" t="s">
        <v>3819</v>
      </c>
      <c r="R5">
        <v>6693</v>
      </c>
    </row>
    <row r="6" spans="1:18" ht="6.75" customHeight="1" thickBot="1">
      <c r="A6" s="26"/>
      <c r="B6" s="26"/>
      <c r="D6" s="26"/>
      <c r="E6" s="26"/>
      <c r="F6" s="26"/>
      <c r="G6" s="26"/>
      <c r="H6" s="26"/>
      <c r="I6" s="26"/>
      <c r="J6" s="26"/>
      <c r="K6" s="26"/>
      <c r="L6" s="26"/>
      <c r="M6" s="26"/>
    </row>
    <row r="7" spans="1:18" ht="17.25" customHeight="1">
      <c r="A7" s="376" t="s">
        <v>10</v>
      </c>
      <c r="B7" s="377"/>
      <c r="C7" s="378" t="s">
        <v>11</v>
      </c>
      <c r="D7" s="377" t="s">
        <v>12</v>
      </c>
      <c r="E7" s="377"/>
      <c r="F7" s="377"/>
      <c r="G7" s="380" t="s">
        <v>117</v>
      </c>
      <c r="H7" s="382" t="s">
        <v>13</v>
      </c>
      <c r="I7" s="380" t="s">
        <v>14</v>
      </c>
      <c r="J7" s="382" t="s">
        <v>15</v>
      </c>
      <c r="K7" s="384" t="s">
        <v>16</v>
      </c>
      <c r="L7" s="382" t="s">
        <v>17</v>
      </c>
      <c r="M7" s="370" t="s">
        <v>18</v>
      </c>
    </row>
    <row r="8" spans="1:18" ht="17.25" customHeight="1" thickBot="1">
      <c r="A8" s="264" t="s">
        <v>19</v>
      </c>
      <c r="B8" s="265" t="s">
        <v>20</v>
      </c>
      <c r="C8" s="379"/>
      <c r="D8" s="265" t="s">
        <v>21</v>
      </c>
      <c r="E8" s="265"/>
      <c r="F8" s="265"/>
      <c r="G8" s="381"/>
      <c r="H8" s="383"/>
      <c r="I8" s="381"/>
      <c r="J8" s="383"/>
      <c r="K8" s="385"/>
      <c r="L8" s="383"/>
      <c r="M8" s="371"/>
    </row>
    <row r="9" spans="1:18" ht="19.5" customHeight="1" thickBot="1">
      <c r="A9" s="266">
        <f>'[37]PPTO GRAL'!B9</f>
        <v>1</v>
      </c>
      <c r="B9" s="267" t="str">
        <f>'[37]PPTO GRAL'!C9</f>
        <v>CONSTRUCCIÓN DE PLACA HUELLA</v>
      </c>
      <c r="C9" s="289"/>
      <c r="D9" s="268"/>
      <c r="E9" s="268"/>
      <c r="F9" s="268"/>
      <c r="G9" s="268"/>
      <c r="H9" s="268"/>
      <c r="I9" s="268"/>
      <c r="J9" s="268"/>
      <c r="K9" s="268"/>
      <c r="L9" s="268"/>
      <c r="M9" s="269"/>
    </row>
    <row r="10" spans="1:18" ht="27.75" customHeight="1">
      <c r="A10" s="270">
        <v>1.1000000000000001</v>
      </c>
      <c r="B10" s="271" t="str">
        <f>'[37]PPTO GRAL'!C10</f>
        <v>Topografia, Localizacion y replanteo</v>
      </c>
      <c r="C10" s="290" t="e">
        <f>'PPTO GRAL'!#REF!</f>
        <v>#REF!</v>
      </c>
      <c r="D10" s="272">
        <f>R5</f>
        <v>6693</v>
      </c>
      <c r="E10" s="272">
        <v>4.0999999999999996</v>
      </c>
      <c r="F10" s="272"/>
      <c r="G10" s="272"/>
      <c r="H10" s="272"/>
      <c r="I10" s="272"/>
      <c r="J10" s="272"/>
      <c r="K10" s="272"/>
      <c r="L10" s="272"/>
      <c r="M10" s="273"/>
    </row>
    <row r="11" spans="1:18">
      <c r="A11" s="153"/>
      <c r="B11" s="60"/>
      <c r="C11" s="291"/>
      <c r="D11" s="31"/>
      <c r="E11" s="31"/>
      <c r="F11" s="31"/>
      <c r="G11" s="31"/>
      <c r="H11" s="32"/>
      <c r="I11" s="31"/>
      <c r="J11" s="31"/>
      <c r="K11" s="31"/>
      <c r="L11" s="31"/>
      <c r="M11" s="154"/>
    </row>
    <row r="12" spans="1:18">
      <c r="A12" s="153"/>
      <c r="C12" s="291"/>
      <c r="D12" s="31"/>
      <c r="E12" s="31"/>
      <c r="F12" s="31"/>
      <c r="G12" s="31"/>
      <c r="H12" s="32"/>
      <c r="I12" s="31"/>
      <c r="J12" s="31"/>
      <c r="K12" s="31"/>
      <c r="L12" s="31"/>
      <c r="M12" s="154"/>
    </row>
    <row r="13" spans="1:18">
      <c r="A13" s="153"/>
      <c r="B13" s="59"/>
      <c r="C13" s="291"/>
      <c r="D13" s="31"/>
      <c r="E13" s="31" t="b">
        <f>'CANTIDADES OBRA'!H1420='CANTIDADES OBRA'!M139</f>
        <v>0</v>
      </c>
      <c r="F13" s="31"/>
      <c r="G13" s="31"/>
      <c r="H13" s="32"/>
      <c r="I13" s="31"/>
      <c r="J13" s="31"/>
      <c r="K13" s="31"/>
      <c r="L13" s="31"/>
      <c r="M13" s="154"/>
    </row>
    <row r="14" spans="1:18">
      <c r="A14" s="153"/>
      <c r="B14" s="59"/>
      <c r="C14" s="291"/>
      <c r="D14" s="31"/>
      <c r="E14" s="31"/>
      <c r="F14" s="31"/>
      <c r="G14" s="31"/>
      <c r="H14" s="32"/>
      <c r="I14" s="31"/>
      <c r="J14" s="31"/>
      <c r="K14" s="31"/>
      <c r="L14" s="31"/>
      <c r="M14" s="154"/>
    </row>
    <row r="15" spans="1:18">
      <c r="A15" s="153"/>
      <c r="B15" s="59"/>
      <c r="C15" s="291"/>
      <c r="D15" s="31"/>
      <c r="E15" s="31"/>
      <c r="F15" s="31"/>
      <c r="G15" s="31"/>
      <c r="H15" s="32"/>
      <c r="I15" s="31"/>
      <c r="J15" s="31"/>
      <c r="K15" s="31"/>
      <c r="L15" s="31"/>
      <c r="M15" s="154"/>
    </row>
    <row r="16" spans="1:18">
      <c r="A16" s="153"/>
      <c r="B16" s="59"/>
      <c r="C16" s="291"/>
      <c r="D16" s="31"/>
      <c r="E16" s="31"/>
      <c r="F16" s="31"/>
      <c r="G16" s="31"/>
      <c r="H16" s="32"/>
      <c r="I16" s="31"/>
      <c r="J16" s="31"/>
      <c r="K16" s="31"/>
      <c r="L16" s="31"/>
      <c r="M16" s="154"/>
    </row>
    <row r="17" spans="1:17">
      <c r="A17" s="153"/>
      <c r="B17" s="60"/>
      <c r="C17" s="291"/>
      <c r="D17" s="31"/>
      <c r="E17" s="31"/>
      <c r="F17" s="31"/>
      <c r="G17" s="31"/>
      <c r="H17" s="31"/>
      <c r="I17" s="31"/>
      <c r="J17" s="31"/>
      <c r="K17" s="31"/>
      <c r="L17" s="31"/>
      <c r="M17" s="154"/>
    </row>
    <row r="18" spans="1:17">
      <c r="A18" s="153"/>
      <c r="B18" s="60"/>
      <c r="C18" s="291"/>
      <c r="D18" s="31"/>
      <c r="E18" s="31"/>
      <c r="F18" s="31"/>
      <c r="G18" s="31"/>
      <c r="H18" s="31"/>
      <c r="I18" s="31"/>
      <c r="J18" s="31"/>
      <c r="K18" s="31"/>
      <c r="L18" s="31"/>
      <c r="M18" s="154"/>
    </row>
    <row r="19" spans="1:17">
      <c r="A19" s="153"/>
      <c r="B19" s="60"/>
      <c r="C19" s="291"/>
      <c r="D19" s="31"/>
      <c r="E19" s="31"/>
      <c r="F19" s="31"/>
      <c r="G19" s="31"/>
      <c r="H19" s="31"/>
      <c r="I19" s="31"/>
      <c r="J19" s="31"/>
      <c r="K19" s="31"/>
      <c r="L19" s="31"/>
      <c r="M19" s="154"/>
    </row>
    <row r="20" spans="1:17" ht="15.75" thickBot="1">
      <c r="A20" s="153"/>
      <c r="B20" s="60"/>
      <c r="C20" s="291"/>
      <c r="D20" s="274"/>
      <c r="E20" s="274"/>
      <c r="F20" s="274"/>
      <c r="G20" s="274"/>
      <c r="H20" s="274"/>
      <c r="I20" s="274"/>
      <c r="J20" s="274"/>
      <c r="K20" s="274"/>
      <c r="L20" s="274"/>
      <c r="M20" s="154"/>
    </row>
    <row r="21" spans="1:17" ht="36" customHeight="1">
      <c r="A21" s="270">
        <v>1.2</v>
      </c>
      <c r="B21" s="271" t="e">
        <f>'PPTO GRAL'!#REF!</f>
        <v>#REF!</v>
      </c>
      <c r="C21" s="290" t="e">
        <f>'PPTO GRAL'!#REF!</f>
        <v>#REF!</v>
      </c>
      <c r="D21" s="272">
        <f>390*1.1</f>
        <v>429.00000000000006</v>
      </c>
      <c r="E21" s="272">
        <v>1.1000000000000001</v>
      </c>
      <c r="F21" s="272">
        <v>0.6</v>
      </c>
      <c r="G21" s="272"/>
      <c r="H21" s="272"/>
      <c r="I21" s="272"/>
      <c r="J21" s="272"/>
      <c r="K21" s="272"/>
      <c r="L21" s="272"/>
      <c r="M21" s="273">
        <f>D21*E21*F21</f>
        <v>283.14000000000004</v>
      </c>
      <c r="Q21" s="312">
        <f>'PPTO GRAL'!F22</f>
        <v>130000000.37</v>
      </c>
    </row>
    <row r="22" spans="1:17">
      <c r="A22" s="153"/>
      <c r="B22" s="60"/>
      <c r="C22" s="291"/>
      <c r="D22" s="31"/>
      <c r="E22" s="31"/>
      <c r="F22" s="31"/>
      <c r="G22" s="31"/>
      <c r="H22" s="32"/>
      <c r="I22" s="31"/>
      <c r="J22" s="31"/>
      <c r="K22" s="31"/>
      <c r="L22" s="31"/>
      <c r="M22" s="154"/>
    </row>
    <row r="23" spans="1:17">
      <c r="A23" s="153"/>
      <c r="C23" s="291"/>
      <c r="D23" s="31"/>
      <c r="E23" s="31"/>
      <c r="F23" s="31"/>
      <c r="G23" s="31"/>
      <c r="H23" s="32"/>
      <c r="I23" s="31"/>
      <c r="J23" s="31"/>
      <c r="K23" s="31"/>
      <c r="L23" s="31"/>
      <c r="M23" s="154"/>
    </row>
    <row r="24" spans="1:17">
      <c r="A24" s="153"/>
      <c r="B24" s="59"/>
      <c r="C24" s="291"/>
      <c r="D24" s="31"/>
      <c r="E24" s="31"/>
      <c r="F24" s="31"/>
      <c r="G24" s="31"/>
      <c r="H24" s="32"/>
      <c r="I24" s="31"/>
      <c r="J24" s="31"/>
      <c r="K24" s="31"/>
      <c r="L24" s="31"/>
      <c r="M24" s="154"/>
    </row>
    <row r="25" spans="1:17">
      <c r="A25" s="153"/>
      <c r="B25" s="59"/>
      <c r="C25" s="291"/>
      <c r="D25" s="31"/>
      <c r="E25" s="31"/>
      <c r="F25" s="31"/>
      <c r="G25" s="31"/>
      <c r="H25" s="32"/>
      <c r="I25" s="31"/>
      <c r="J25" s="31"/>
      <c r="K25" s="31"/>
      <c r="L25" s="31"/>
      <c r="M25" s="154"/>
    </row>
    <row r="26" spans="1:17">
      <c r="A26" s="153"/>
      <c r="B26" s="59"/>
      <c r="C26" s="291"/>
      <c r="D26" s="31"/>
      <c r="E26" s="31"/>
      <c r="F26" s="31"/>
      <c r="G26" s="31"/>
      <c r="H26" s="32"/>
      <c r="I26" s="31"/>
      <c r="J26" s="31"/>
      <c r="K26" s="31"/>
      <c r="L26" s="31"/>
      <c r="M26" s="154"/>
    </row>
    <row r="27" spans="1:17">
      <c r="A27" s="153"/>
      <c r="B27" s="59"/>
      <c r="C27" s="291"/>
      <c r="D27" s="31"/>
      <c r="E27" s="31"/>
      <c r="F27" s="31"/>
      <c r="G27" s="31"/>
      <c r="H27" s="32"/>
      <c r="I27" s="31"/>
      <c r="J27" s="31"/>
      <c r="K27" s="31"/>
      <c r="L27" s="31"/>
      <c r="M27" s="154"/>
    </row>
    <row r="28" spans="1:17">
      <c r="A28" s="153"/>
      <c r="B28" s="60"/>
      <c r="C28" s="291"/>
      <c r="D28" s="31"/>
      <c r="E28" s="31"/>
      <c r="F28" s="31"/>
      <c r="G28" s="31"/>
      <c r="H28" s="31"/>
      <c r="I28" s="31"/>
      <c r="J28" s="31"/>
      <c r="K28" s="31"/>
      <c r="L28" s="31"/>
      <c r="M28" s="154"/>
    </row>
    <row r="29" spans="1:17">
      <c r="A29" s="153"/>
      <c r="B29" s="60"/>
      <c r="C29" s="291"/>
      <c r="D29" s="31"/>
      <c r="E29" s="31"/>
      <c r="F29" s="31"/>
      <c r="G29" s="31"/>
      <c r="H29" s="31"/>
      <c r="I29" s="31"/>
      <c r="J29" s="31"/>
      <c r="K29" s="31"/>
      <c r="L29" s="31"/>
      <c r="M29" s="154"/>
    </row>
    <row r="30" spans="1:17">
      <c r="A30" s="153"/>
      <c r="B30" s="60"/>
      <c r="C30" s="291"/>
      <c r="D30" s="31"/>
      <c r="E30" s="31"/>
      <c r="F30" s="31"/>
      <c r="G30" s="31"/>
      <c r="H30" s="31"/>
      <c r="I30" s="31"/>
      <c r="J30" s="31"/>
      <c r="K30" s="31"/>
      <c r="L30" s="31"/>
      <c r="M30" s="154"/>
    </row>
    <row r="31" spans="1:17">
      <c r="A31" s="153"/>
      <c r="B31" s="60"/>
      <c r="C31" s="291"/>
      <c r="D31" s="31"/>
      <c r="E31" s="31"/>
      <c r="F31" s="31"/>
      <c r="G31" s="31"/>
      <c r="H31" s="31"/>
      <c r="I31" s="31"/>
      <c r="J31" s="31"/>
      <c r="K31" s="31"/>
      <c r="L31" s="31"/>
      <c r="M31" s="154"/>
    </row>
    <row r="32" spans="1:17">
      <c r="A32" s="242"/>
      <c r="B32" s="275"/>
      <c r="C32" s="292"/>
      <c r="D32" s="276"/>
      <c r="E32" s="277"/>
      <c r="F32" s="277"/>
      <c r="G32" s="277"/>
      <c r="H32" s="277"/>
      <c r="I32" s="277"/>
      <c r="J32" s="277"/>
      <c r="K32" s="277"/>
      <c r="L32" s="278"/>
      <c r="M32" s="243"/>
    </row>
    <row r="33" spans="1:13">
      <c r="A33" s="242"/>
      <c r="B33" s="275"/>
      <c r="C33" s="292"/>
      <c r="D33" s="276"/>
      <c r="E33" s="277"/>
      <c r="F33" s="277"/>
      <c r="G33" s="277"/>
      <c r="H33" s="277"/>
      <c r="I33" s="277"/>
      <c r="J33" s="277"/>
      <c r="K33" s="277"/>
      <c r="L33" s="278"/>
      <c r="M33" s="243"/>
    </row>
    <row r="34" spans="1:13" ht="15.75" thickBot="1">
      <c r="A34" s="242"/>
      <c r="B34" s="275"/>
      <c r="C34" s="292"/>
      <c r="D34" s="279"/>
      <c r="E34" s="171"/>
      <c r="F34" s="171"/>
      <c r="G34" s="171"/>
      <c r="H34" s="171"/>
      <c r="I34" s="171"/>
      <c r="J34" s="171"/>
      <c r="K34" s="171"/>
      <c r="L34" s="280"/>
      <c r="M34" s="243"/>
    </row>
    <row r="35" spans="1:13" ht="51.75" customHeight="1">
      <c r="A35" s="270">
        <f>'[37]PPTO GRAL'!B12</f>
        <v>1.3</v>
      </c>
      <c r="B35" s="271" t="e">
        <f>+'PPTO GRAL'!#REF!</f>
        <v>#REF!</v>
      </c>
      <c r="C35" s="290" t="s">
        <v>7</v>
      </c>
      <c r="D35" s="272">
        <f>R5</f>
        <v>6693</v>
      </c>
      <c r="E35" s="272">
        <v>4.0999999999999996</v>
      </c>
      <c r="F35" s="272">
        <v>0.15</v>
      </c>
      <c r="G35" s="272"/>
      <c r="H35" s="272"/>
      <c r="I35" s="272"/>
      <c r="J35" s="272"/>
      <c r="K35" s="272"/>
      <c r="L35" s="272"/>
      <c r="M35" s="273">
        <f>D35*E35*F35</f>
        <v>4116.1949999999997</v>
      </c>
    </row>
    <row r="36" spans="1:13" ht="30.75" customHeight="1">
      <c r="A36" s="153"/>
      <c r="B36" s="59"/>
      <c r="C36" s="291"/>
      <c r="D36" s="31"/>
      <c r="E36" s="31"/>
      <c r="F36" s="31"/>
      <c r="G36" s="31"/>
      <c r="H36" s="32"/>
      <c r="I36" s="31"/>
      <c r="J36" s="31"/>
      <c r="K36" s="31"/>
      <c r="L36" s="31"/>
      <c r="M36" s="154"/>
    </row>
    <row r="37" spans="1:13" ht="25.5" customHeight="1">
      <c r="A37" s="153"/>
      <c r="B37" s="60"/>
      <c r="C37" s="291"/>
      <c r="D37" s="31"/>
      <c r="E37" s="31"/>
      <c r="F37" s="31"/>
      <c r="G37" s="31"/>
      <c r="H37" s="32"/>
      <c r="I37" s="31"/>
      <c r="J37" s="31"/>
      <c r="K37" s="31"/>
      <c r="L37" s="31"/>
      <c r="M37" s="154"/>
    </row>
    <row r="38" spans="1:13" ht="18" customHeight="1">
      <c r="A38" s="153"/>
      <c r="B38" s="59"/>
      <c r="C38" s="291"/>
      <c r="D38" s="31"/>
      <c r="E38" s="31"/>
      <c r="F38" s="31"/>
      <c r="G38" s="31"/>
      <c r="H38" s="32"/>
      <c r="I38" s="31"/>
      <c r="J38" s="31"/>
      <c r="K38" s="31"/>
      <c r="L38" s="31"/>
      <c r="M38" s="154"/>
    </row>
    <row r="39" spans="1:13" ht="22.5" customHeight="1">
      <c r="A39" s="153"/>
      <c r="B39" s="59"/>
      <c r="C39" s="291"/>
      <c r="D39" s="31"/>
      <c r="E39" s="31"/>
      <c r="F39" s="31"/>
      <c r="G39" s="31"/>
      <c r="H39" s="32"/>
      <c r="I39" s="31"/>
      <c r="J39" s="31"/>
      <c r="K39" s="31"/>
      <c r="L39" s="31"/>
      <c r="M39" s="154"/>
    </row>
    <row r="40" spans="1:13" ht="18.75" customHeight="1">
      <c r="A40" s="153"/>
      <c r="B40" s="59"/>
      <c r="C40" s="291"/>
      <c r="D40" s="31"/>
      <c r="E40" s="31"/>
      <c r="F40" s="31"/>
      <c r="G40" s="31"/>
      <c r="H40" s="32"/>
      <c r="I40" s="31"/>
      <c r="J40" s="31"/>
      <c r="K40" s="31"/>
      <c r="L40" s="31"/>
      <c r="M40" s="154"/>
    </row>
    <row r="41" spans="1:13" ht="18" customHeight="1">
      <c r="A41" s="153"/>
      <c r="B41" s="59"/>
      <c r="C41" s="291"/>
      <c r="D41" s="31"/>
      <c r="E41" s="31"/>
      <c r="F41" s="31"/>
      <c r="G41" s="31"/>
      <c r="H41" s="32"/>
      <c r="I41" s="31"/>
      <c r="J41" s="31"/>
      <c r="K41" s="31"/>
      <c r="L41" s="31"/>
      <c r="M41" s="154"/>
    </row>
    <row r="42" spans="1:13" ht="23.25" customHeight="1">
      <c r="A42" s="153"/>
      <c r="B42" s="59"/>
      <c r="C42" s="291"/>
      <c r="D42" s="31"/>
      <c r="E42" s="31"/>
      <c r="F42" s="31"/>
      <c r="G42" s="31"/>
      <c r="H42" s="32"/>
      <c r="I42" s="31"/>
      <c r="J42" s="31"/>
      <c r="K42" s="31"/>
      <c r="L42" s="31"/>
      <c r="M42" s="154"/>
    </row>
    <row r="43" spans="1:13" ht="18" customHeight="1">
      <c r="A43" s="153"/>
      <c r="B43" s="59"/>
      <c r="C43" s="291"/>
      <c r="D43" s="31"/>
      <c r="E43" s="31"/>
      <c r="F43" s="31"/>
      <c r="G43" s="31"/>
      <c r="H43" s="32"/>
      <c r="I43" s="31"/>
      <c r="J43" s="31"/>
      <c r="K43" s="31"/>
      <c r="L43" s="31"/>
      <c r="M43" s="154"/>
    </row>
    <row r="44" spans="1:13" ht="22.5" customHeight="1">
      <c r="A44" s="153"/>
      <c r="B44" s="59"/>
      <c r="C44" s="291"/>
      <c r="D44" s="31"/>
      <c r="E44" s="31"/>
      <c r="F44" s="31"/>
      <c r="G44" s="31"/>
      <c r="H44" s="32"/>
      <c r="I44" s="31"/>
      <c r="J44" s="31"/>
      <c r="K44" s="31"/>
      <c r="L44" s="31"/>
      <c r="M44" s="154"/>
    </row>
    <row r="45" spans="1:13" ht="19.5" customHeight="1">
      <c r="A45" s="153"/>
      <c r="B45" s="59"/>
      <c r="C45" s="291"/>
      <c r="D45" s="31"/>
      <c r="E45" s="31"/>
      <c r="F45" s="31"/>
      <c r="G45" s="31"/>
      <c r="H45" s="32"/>
      <c r="I45" s="31"/>
      <c r="J45" s="31"/>
      <c r="K45" s="31"/>
      <c r="L45" s="31"/>
      <c r="M45" s="154"/>
    </row>
    <row r="46" spans="1:13" ht="23.25" customHeight="1">
      <c r="A46" s="153"/>
      <c r="B46" s="59"/>
      <c r="C46" s="291"/>
      <c r="D46" s="31"/>
      <c r="E46" s="31"/>
      <c r="F46" s="31"/>
      <c r="G46" s="31"/>
      <c r="H46" s="32"/>
      <c r="I46" s="31"/>
      <c r="J46" s="31"/>
      <c r="K46" s="31"/>
      <c r="L46" s="31"/>
      <c r="M46" s="154"/>
    </row>
    <row r="47" spans="1:13" ht="22.5" customHeight="1">
      <c r="A47" s="153"/>
      <c r="B47" s="59"/>
      <c r="C47" s="291"/>
      <c r="D47" s="31"/>
      <c r="E47" s="31"/>
      <c r="F47" s="31"/>
      <c r="G47" s="31"/>
      <c r="H47" s="32"/>
      <c r="I47" s="31"/>
      <c r="J47" s="31"/>
      <c r="K47" s="31"/>
      <c r="L47" s="31"/>
      <c r="M47" s="154"/>
    </row>
    <row r="48" spans="1:13" ht="21" customHeight="1" thickBot="1">
      <c r="A48" s="153"/>
      <c r="B48" s="59"/>
      <c r="C48" s="291"/>
      <c r="D48" s="274"/>
      <c r="E48" s="274"/>
      <c r="F48" s="274"/>
      <c r="G48" s="274"/>
      <c r="H48" s="281"/>
      <c r="I48" s="274"/>
      <c r="J48" s="274"/>
      <c r="K48" s="274"/>
      <c r="L48" s="274"/>
      <c r="M48" s="154"/>
    </row>
    <row r="49" spans="1:13" ht="37.5" customHeight="1">
      <c r="A49" s="270">
        <f>'[37]PPTO GRAL'!B13</f>
        <v>1.4</v>
      </c>
      <c r="B49" s="271" t="e">
        <f>'PPTO GRAL'!#REF!</f>
        <v>#REF!</v>
      </c>
      <c r="C49" s="290" t="s">
        <v>7</v>
      </c>
      <c r="D49" s="272">
        <f>+D35</f>
        <v>6693</v>
      </c>
      <c r="E49" s="272">
        <v>4</v>
      </c>
      <c r="F49" s="272">
        <v>0.1</v>
      </c>
      <c r="G49" s="272"/>
      <c r="H49" s="282"/>
      <c r="I49" s="282"/>
      <c r="J49" s="282"/>
      <c r="K49" s="282"/>
      <c r="L49" s="282"/>
      <c r="M49" s="273">
        <f>D49*E49*F49</f>
        <v>2677.2000000000003</v>
      </c>
    </row>
    <row r="50" spans="1:13" ht="37.5" customHeight="1">
      <c r="A50" s="153"/>
      <c r="B50" s="59"/>
      <c r="C50" s="291"/>
      <c r="D50" s="31"/>
      <c r="E50" s="31"/>
      <c r="F50" s="31"/>
      <c r="G50" s="31"/>
      <c r="H50" s="32"/>
      <c r="I50" s="31"/>
      <c r="J50" s="31"/>
      <c r="K50" s="31"/>
      <c r="L50" s="31"/>
      <c r="M50" s="154"/>
    </row>
    <row r="51" spans="1:13" ht="16.5" customHeight="1">
      <c r="A51" s="153"/>
      <c r="B51" s="103"/>
      <c r="C51" s="291"/>
      <c r="D51" s="31"/>
      <c r="E51" s="31"/>
      <c r="F51" s="31"/>
      <c r="G51" s="31"/>
      <c r="H51" s="32"/>
      <c r="I51" s="31"/>
      <c r="J51" s="31"/>
      <c r="K51" s="31"/>
      <c r="L51" s="31"/>
      <c r="M51" s="154"/>
    </row>
    <row r="52" spans="1:13" ht="15.75" customHeight="1">
      <c r="A52" s="153"/>
      <c r="B52" s="103"/>
      <c r="C52" s="291"/>
      <c r="D52" s="31"/>
      <c r="E52" s="31"/>
      <c r="F52" s="31"/>
      <c r="G52" s="31"/>
      <c r="H52" s="32"/>
      <c r="I52" s="31"/>
      <c r="J52" s="31"/>
      <c r="K52" s="31"/>
      <c r="L52" s="31"/>
      <c r="M52" s="154"/>
    </row>
    <row r="53" spans="1:13" ht="18" customHeight="1">
      <c r="A53" s="153"/>
      <c r="B53" s="103"/>
      <c r="C53" s="291"/>
      <c r="D53" s="31"/>
      <c r="E53" s="31"/>
      <c r="F53" s="31"/>
      <c r="G53" s="31"/>
      <c r="H53" s="32"/>
      <c r="I53" s="31"/>
      <c r="J53" s="31"/>
      <c r="K53" s="31"/>
      <c r="L53" s="31"/>
      <c r="M53" s="154"/>
    </row>
    <row r="54" spans="1:13" ht="16.5" customHeight="1">
      <c r="A54" s="153"/>
      <c r="B54" s="103"/>
      <c r="C54" s="291"/>
      <c r="D54" s="31"/>
      <c r="E54" s="31"/>
      <c r="F54" s="31"/>
      <c r="G54" s="31"/>
      <c r="H54" s="32"/>
      <c r="I54" s="31"/>
      <c r="J54" s="31"/>
      <c r="K54" s="31"/>
      <c r="L54" s="31"/>
      <c r="M54" s="154"/>
    </row>
    <row r="55" spans="1:13">
      <c r="A55" s="153"/>
      <c r="B55" s="59"/>
      <c r="C55" s="291"/>
      <c r="D55" s="31"/>
      <c r="E55" s="31"/>
      <c r="F55" s="31"/>
      <c r="G55" s="31"/>
      <c r="H55" s="32"/>
      <c r="I55" s="31"/>
      <c r="J55" s="31"/>
      <c r="K55" s="31"/>
      <c r="L55" s="31"/>
      <c r="M55" s="154"/>
    </row>
    <row r="56" spans="1:13">
      <c r="A56" s="153"/>
      <c r="B56" s="59"/>
      <c r="C56" s="291"/>
      <c r="D56" s="31"/>
      <c r="E56" s="31"/>
      <c r="F56" s="31"/>
      <c r="G56" s="31"/>
      <c r="H56" s="32"/>
      <c r="I56" s="31"/>
      <c r="J56" s="31"/>
      <c r="K56" s="31"/>
      <c r="L56" s="31"/>
      <c r="M56" s="154"/>
    </row>
    <row r="57" spans="1:13">
      <c r="A57" s="153"/>
      <c r="B57" s="59"/>
      <c r="C57" s="291"/>
      <c r="D57" s="31"/>
      <c r="E57" s="31"/>
      <c r="F57" s="31"/>
      <c r="G57" s="31"/>
      <c r="H57" s="32"/>
      <c r="I57" s="31"/>
      <c r="J57" s="31"/>
      <c r="K57" s="31"/>
      <c r="L57" s="31"/>
      <c r="M57" s="154"/>
    </row>
    <row r="58" spans="1:13">
      <c r="A58" s="153"/>
      <c r="B58" s="59"/>
      <c r="C58" s="291"/>
      <c r="D58" s="31"/>
      <c r="E58" s="31"/>
      <c r="F58" s="31"/>
      <c r="G58" s="31"/>
      <c r="H58" s="32"/>
      <c r="I58" s="31"/>
      <c r="J58" s="31"/>
      <c r="K58" s="31"/>
      <c r="L58" s="31"/>
      <c r="M58" s="154"/>
    </row>
    <row r="59" spans="1:13">
      <c r="A59" s="153"/>
      <c r="B59" s="101"/>
      <c r="C59" s="291"/>
      <c r="D59" s="31"/>
      <c r="E59" s="31"/>
      <c r="F59" s="31"/>
      <c r="G59" s="31"/>
      <c r="H59" s="31"/>
      <c r="I59" s="31"/>
      <c r="J59" s="31"/>
      <c r="K59" s="31"/>
      <c r="L59" s="31"/>
      <c r="M59" s="154"/>
    </row>
    <row r="60" spans="1:13">
      <c r="A60" s="153"/>
      <c r="B60" s="59"/>
      <c r="C60" s="291"/>
      <c r="D60" s="31"/>
      <c r="E60" s="31"/>
      <c r="F60" s="31"/>
      <c r="G60" s="31"/>
      <c r="H60" s="31"/>
      <c r="I60" s="31"/>
      <c r="J60" s="31"/>
      <c r="K60" s="31"/>
      <c r="L60" s="31"/>
      <c r="M60" s="154"/>
    </row>
    <row r="61" spans="1:13">
      <c r="A61" s="153"/>
      <c r="B61" s="59"/>
      <c r="C61" s="291"/>
      <c r="D61" s="31"/>
      <c r="E61" s="31"/>
      <c r="F61" s="31"/>
      <c r="G61" s="31"/>
      <c r="H61" s="31"/>
      <c r="I61" s="31"/>
      <c r="J61" s="31"/>
      <c r="K61" s="31"/>
      <c r="L61" s="31"/>
      <c r="M61" s="154"/>
    </row>
    <row r="62" spans="1:13">
      <c r="A62" s="153"/>
      <c r="B62" s="59"/>
      <c r="C62" s="291"/>
      <c r="D62" s="31"/>
      <c r="E62" s="31"/>
      <c r="F62" s="31"/>
      <c r="G62" s="31"/>
      <c r="H62" s="31"/>
      <c r="I62" s="31"/>
      <c r="J62" s="31"/>
      <c r="K62" s="31"/>
      <c r="L62" s="31"/>
      <c r="M62" s="154"/>
    </row>
    <row r="63" spans="1:13">
      <c r="A63" s="153"/>
      <c r="B63" s="59"/>
      <c r="C63" s="291"/>
      <c r="D63" s="31"/>
      <c r="E63" s="31"/>
      <c r="F63" s="31"/>
      <c r="G63" s="31"/>
      <c r="H63" s="31"/>
      <c r="I63" s="31"/>
      <c r="J63" s="31"/>
      <c r="K63" s="31"/>
      <c r="L63" s="31"/>
      <c r="M63" s="154"/>
    </row>
    <row r="64" spans="1:13">
      <c r="A64" s="153"/>
      <c r="B64" s="59"/>
      <c r="C64" s="291"/>
      <c r="D64" s="31"/>
      <c r="E64" s="31"/>
      <c r="F64" s="31"/>
      <c r="G64" s="31"/>
      <c r="H64" s="31"/>
      <c r="I64" s="31"/>
      <c r="J64" s="31"/>
      <c r="K64" s="31"/>
      <c r="L64" s="31"/>
      <c r="M64" s="154"/>
    </row>
    <row r="65" spans="1:13" ht="15.75" thickBot="1">
      <c r="A65" s="153"/>
      <c r="B65" s="59"/>
      <c r="C65" s="291"/>
      <c r="D65" s="274"/>
      <c r="E65" s="274"/>
      <c r="F65" s="274"/>
      <c r="G65" s="274"/>
      <c r="H65" s="274"/>
      <c r="I65" s="274"/>
      <c r="J65" s="274"/>
      <c r="K65" s="274"/>
      <c r="L65" s="274"/>
      <c r="M65" s="154"/>
    </row>
    <row r="66" spans="1:13" ht="51" customHeight="1">
      <c r="A66" s="270">
        <f>'[37]PPTO GRAL'!B14</f>
        <v>1.5</v>
      </c>
      <c r="B66" s="283" t="e">
        <f>'PPTO GRAL'!#REF!</f>
        <v>#REF!</v>
      </c>
      <c r="C66" s="293" t="e">
        <f>'PPTO GRAL'!#REF!</f>
        <v>#REF!</v>
      </c>
      <c r="D66" s="272">
        <f>4.1-0.4</f>
        <v>3.6999999999999997</v>
      </c>
      <c r="E66" s="272">
        <v>0.2</v>
      </c>
      <c r="F66" s="272">
        <v>0.3</v>
      </c>
      <c r="G66" s="272"/>
      <c r="H66" s="272"/>
      <c r="I66" s="272">
        <f>ROUNDUP(R5/2.8+1,0)</f>
        <v>2392</v>
      </c>
      <c r="J66" s="272"/>
      <c r="K66" s="272"/>
      <c r="L66" s="272"/>
      <c r="M66" s="284">
        <f>(D66*E66*F66)*I66</f>
        <v>531.024</v>
      </c>
    </row>
    <row r="67" spans="1:13" ht="50.25" customHeight="1">
      <c r="A67" s="153"/>
      <c r="B67" s="103"/>
      <c r="C67" s="291"/>
      <c r="D67" s="31"/>
      <c r="E67" s="31"/>
      <c r="F67" s="31"/>
      <c r="G67" s="31"/>
      <c r="H67" s="31"/>
      <c r="I67" s="31"/>
      <c r="J67" s="31"/>
      <c r="K67" s="31"/>
      <c r="L67" s="31"/>
      <c r="M67" s="154"/>
    </row>
    <row r="68" spans="1:13" ht="29.25" customHeight="1">
      <c r="A68" s="153"/>
      <c r="B68" s="285"/>
      <c r="C68" s="291"/>
      <c r="D68" s="31"/>
      <c r="E68" s="31"/>
      <c r="F68" s="31"/>
      <c r="G68" s="31"/>
      <c r="H68" s="31"/>
      <c r="I68" s="31"/>
      <c r="J68" s="31"/>
      <c r="K68" s="31"/>
      <c r="L68" s="31"/>
      <c r="M68" s="154"/>
    </row>
    <row r="69" spans="1:13">
      <c r="A69" s="160"/>
      <c r="B69" s="60"/>
      <c r="C69" s="291"/>
      <c r="D69" s="31"/>
      <c r="E69" s="31"/>
      <c r="F69" s="31"/>
      <c r="G69" s="31"/>
      <c r="H69" s="31"/>
      <c r="I69" s="31"/>
      <c r="J69" s="31"/>
      <c r="K69" s="31"/>
      <c r="L69" s="31"/>
      <c r="M69" s="154"/>
    </row>
    <row r="70" spans="1:13">
      <c r="A70" s="153"/>
      <c r="B70" s="59"/>
      <c r="C70" s="291"/>
      <c r="D70" s="31"/>
      <c r="E70" s="31"/>
      <c r="F70" s="31"/>
      <c r="G70" s="31"/>
      <c r="H70" s="32"/>
      <c r="I70" s="31"/>
      <c r="J70" s="31"/>
      <c r="K70" s="31"/>
      <c r="L70" s="31"/>
      <c r="M70" s="154"/>
    </row>
    <row r="71" spans="1:13">
      <c r="A71" s="153"/>
      <c r="B71" s="59"/>
      <c r="C71" s="291"/>
      <c r="D71" s="31"/>
      <c r="E71" s="31"/>
      <c r="F71" s="31"/>
      <c r="G71" s="31"/>
      <c r="H71" s="32"/>
      <c r="I71" s="31"/>
      <c r="J71" s="31"/>
      <c r="K71" s="31"/>
      <c r="L71" s="31"/>
      <c r="M71" s="154"/>
    </row>
    <row r="72" spans="1:13">
      <c r="A72" s="153"/>
      <c r="B72" s="101"/>
      <c r="C72" s="291"/>
      <c r="D72" s="31"/>
      <c r="E72" s="31"/>
      <c r="F72" s="31"/>
      <c r="G72" s="31"/>
      <c r="H72" s="31"/>
      <c r="I72" s="31"/>
      <c r="J72" s="31"/>
      <c r="K72" s="38"/>
      <c r="L72" s="31"/>
      <c r="M72" s="154"/>
    </row>
    <row r="73" spans="1:13">
      <c r="A73" s="153"/>
      <c r="B73" s="101"/>
      <c r="C73" s="291"/>
      <c r="D73" s="31"/>
      <c r="E73" s="31"/>
      <c r="F73" s="31"/>
      <c r="G73" s="31"/>
      <c r="H73" s="31"/>
      <c r="I73" s="31"/>
      <c r="J73" s="31"/>
      <c r="K73" s="38"/>
      <c r="L73" s="31"/>
      <c r="M73" s="154"/>
    </row>
    <row r="74" spans="1:13">
      <c r="A74" s="153"/>
      <c r="B74" s="101"/>
      <c r="C74" s="291"/>
      <c r="D74" s="31"/>
      <c r="E74" s="31"/>
      <c r="F74" s="31"/>
      <c r="G74" s="31"/>
      <c r="H74" s="31"/>
      <c r="I74" s="31"/>
      <c r="J74" s="31"/>
      <c r="K74" s="38"/>
      <c r="L74" s="31"/>
      <c r="M74" s="154"/>
    </row>
    <row r="75" spans="1:13" ht="15.75" thickBot="1">
      <c r="A75" s="153"/>
      <c r="B75" s="101"/>
      <c r="C75" s="291"/>
      <c r="D75" s="274"/>
      <c r="E75" s="274"/>
      <c r="F75" s="274"/>
      <c r="G75" s="274"/>
      <c r="H75" s="274"/>
      <c r="I75" s="274"/>
      <c r="J75" s="274"/>
      <c r="K75" s="286"/>
      <c r="L75" s="274"/>
      <c r="M75" s="154"/>
    </row>
    <row r="76" spans="1:13" ht="30" customHeight="1">
      <c r="A76" s="270">
        <f>+'PPTO GRAL'!A13</f>
        <v>2.9</v>
      </c>
      <c r="B76" s="283" t="str">
        <f>+'PPTO GRAL'!B13</f>
        <v>Revoque de tanques</v>
      </c>
      <c r="C76" s="293" t="str">
        <f>+'PPTO GRAL'!C13</f>
        <v>m2</v>
      </c>
      <c r="D76" s="272"/>
      <c r="E76" s="272"/>
      <c r="F76" s="272"/>
      <c r="G76" s="272"/>
      <c r="H76" s="272"/>
      <c r="I76" s="272"/>
      <c r="J76" s="272"/>
      <c r="K76" s="272"/>
      <c r="L76" s="272"/>
      <c r="M76" s="284">
        <f>+M77+M78</f>
        <v>93.600000000000009</v>
      </c>
    </row>
    <row r="77" spans="1:13" ht="41.25" customHeight="1">
      <c r="A77" s="153"/>
      <c r="B77" s="103" t="s">
        <v>3847</v>
      </c>
      <c r="C77" s="291" t="s">
        <v>6</v>
      </c>
      <c r="D77" s="31">
        <v>4</v>
      </c>
      <c r="E77" s="31">
        <v>3</v>
      </c>
      <c r="F77" s="31">
        <v>1.6</v>
      </c>
      <c r="G77" s="31"/>
      <c r="H77" s="31"/>
      <c r="I77" s="31">
        <v>3</v>
      </c>
      <c r="J77" s="31"/>
      <c r="K77" s="38"/>
      <c r="L77" s="31"/>
      <c r="M77" s="154">
        <f>D77*E77*F77*I77</f>
        <v>57.600000000000009</v>
      </c>
    </row>
    <row r="78" spans="1:13">
      <c r="A78" s="153"/>
      <c r="B78" s="103"/>
      <c r="C78" s="291"/>
      <c r="D78" s="31">
        <v>4</v>
      </c>
      <c r="E78" s="31">
        <v>3</v>
      </c>
      <c r="F78" s="31"/>
      <c r="G78" s="31"/>
      <c r="H78" s="31"/>
      <c r="I78" s="31">
        <v>3</v>
      </c>
      <c r="J78" s="31"/>
      <c r="K78" s="38"/>
      <c r="L78" s="31"/>
      <c r="M78" s="154">
        <f>+I78*E78*D78</f>
        <v>36</v>
      </c>
    </row>
    <row r="79" spans="1:13">
      <c r="A79" s="153"/>
      <c r="B79" s="103"/>
      <c r="C79" s="291"/>
      <c r="D79" s="31"/>
      <c r="E79" s="31"/>
      <c r="F79" s="31"/>
      <c r="G79" s="31"/>
      <c r="H79" s="31"/>
      <c r="I79" s="31"/>
      <c r="J79" s="31"/>
      <c r="K79" s="38"/>
      <c r="L79" s="31"/>
      <c r="M79" s="154"/>
    </row>
    <row r="80" spans="1:13">
      <c r="A80" s="153"/>
      <c r="B80" s="103"/>
      <c r="C80" s="291"/>
      <c r="D80" s="31"/>
      <c r="E80" s="31"/>
      <c r="F80" s="31"/>
      <c r="G80" s="31"/>
      <c r="H80" s="31"/>
      <c r="I80" s="31"/>
      <c r="J80" s="31"/>
      <c r="K80" s="38"/>
      <c r="L80" s="31"/>
      <c r="M80" s="154"/>
    </row>
    <row r="81" spans="1:13">
      <c r="A81" s="153"/>
      <c r="B81" s="59"/>
      <c r="C81" s="291"/>
      <c r="D81" s="31"/>
      <c r="E81" s="31"/>
      <c r="F81" s="31"/>
      <c r="G81" s="31"/>
      <c r="H81" s="31"/>
      <c r="I81" s="31"/>
      <c r="J81" s="31"/>
      <c r="K81" s="38"/>
      <c r="L81" s="31"/>
      <c r="M81" s="154"/>
    </row>
    <row r="82" spans="1:13">
      <c r="A82" s="153"/>
      <c r="B82" s="59"/>
      <c r="C82" s="291"/>
      <c r="D82" s="31"/>
      <c r="E82" s="31"/>
      <c r="F82" s="31"/>
      <c r="G82" s="31"/>
      <c r="H82" s="31"/>
      <c r="I82" s="31"/>
      <c r="J82" s="31"/>
      <c r="K82" s="38"/>
      <c r="L82" s="31"/>
      <c r="M82" s="154"/>
    </row>
    <row r="83" spans="1:13">
      <c r="A83" s="153"/>
      <c r="B83" s="59"/>
      <c r="C83" s="291"/>
      <c r="D83" s="31"/>
      <c r="E83" s="31"/>
      <c r="F83" s="31"/>
      <c r="G83" s="31"/>
      <c r="H83" s="31"/>
      <c r="I83" s="31"/>
      <c r="J83" s="31"/>
      <c r="K83" s="38"/>
      <c r="L83" s="31"/>
      <c r="M83" s="154"/>
    </row>
    <row r="84" spans="1:13">
      <c r="A84" s="153"/>
      <c r="B84" s="59"/>
      <c r="C84" s="291"/>
      <c r="D84" s="31"/>
      <c r="E84" s="31"/>
      <c r="F84" s="31"/>
      <c r="G84" s="31"/>
      <c r="H84" s="31"/>
      <c r="I84" s="31"/>
      <c r="J84" s="31"/>
      <c r="K84" s="38"/>
      <c r="L84" s="31"/>
      <c r="M84" s="154"/>
    </row>
    <row r="85" spans="1:13">
      <c r="A85" s="153"/>
      <c r="B85" s="59"/>
      <c r="C85" s="291"/>
      <c r="D85" s="31"/>
      <c r="E85" s="31"/>
      <c r="F85" s="31"/>
      <c r="G85" s="31"/>
      <c r="H85" s="31"/>
      <c r="I85" s="31"/>
      <c r="J85" s="31"/>
      <c r="K85" s="38"/>
      <c r="L85" s="31"/>
      <c r="M85" s="154"/>
    </row>
    <row r="86" spans="1:13">
      <c r="A86" s="153"/>
      <c r="B86" s="59"/>
      <c r="C86" s="291"/>
      <c r="D86" s="31"/>
      <c r="E86" s="31"/>
      <c r="F86" s="31"/>
      <c r="G86" s="31"/>
      <c r="H86" s="31"/>
      <c r="I86" s="31"/>
      <c r="J86" s="31"/>
      <c r="K86" s="38"/>
      <c r="L86" s="31"/>
      <c r="M86" s="154"/>
    </row>
    <row r="87" spans="1:13">
      <c r="A87" s="153"/>
      <c r="B87" s="59"/>
      <c r="C87" s="291"/>
      <c r="D87" s="31"/>
      <c r="E87" s="31"/>
      <c r="F87" s="31"/>
      <c r="G87" s="31"/>
      <c r="H87" s="31"/>
      <c r="I87" s="31"/>
      <c r="J87" s="31"/>
      <c r="K87" s="38"/>
      <c r="L87" s="31"/>
      <c r="M87" s="154"/>
    </row>
    <row r="88" spans="1:13">
      <c r="A88" s="153"/>
      <c r="B88" s="59"/>
      <c r="C88" s="291"/>
      <c r="D88" s="31"/>
      <c r="E88" s="31"/>
      <c r="F88" s="31"/>
      <c r="G88" s="31"/>
      <c r="H88" s="31"/>
      <c r="I88" s="31"/>
      <c r="J88" s="31"/>
      <c r="K88" s="38"/>
      <c r="L88" s="31"/>
      <c r="M88" s="154"/>
    </row>
    <row r="89" spans="1:13">
      <c r="A89" s="153"/>
      <c r="B89" s="59"/>
      <c r="C89" s="291"/>
      <c r="D89" s="31"/>
      <c r="E89" s="31"/>
      <c r="F89" s="31"/>
      <c r="G89" s="31"/>
      <c r="H89" s="31"/>
      <c r="I89" s="31"/>
      <c r="J89" s="31"/>
      <c r="K89" s="38"/>
      <c r="L89" s="31"/>
      <c r="M89" s="154"/>
    </row>
    <row r="90" spans="1:13">
      <c r="A90" s="153"/>
      <c r="B90" s="59"/>
      <c r="C90" s="291"/>
      <c r="D90" s="31"/>
      <c r="E90" s="31"/>
      <c r="F90" s="31"/>
      <c r="G90" s="31"/>
      <c r="H90" s="31"/>
      <c r="I90" s="31"/>
      <c r="J90" s="31"/>
      <c r="K90" s="38"/>
      <c r="L90" s="31"/>
      <c r="M90" s="154"/>
    </row>
    <row r="91" spans="1:13">
      <c r="A91" s="153"/>
      <c r="B91" s="59"/>
      <c r="C91" s="291"/>
      <c r="D91" s="31"/>
      <c r="E91" s="31"/>
      <c r="F91" s="31"/>
      <c r="G91" s="31"/>
      <c r="H91" s="31"/>
      <c r="I91" s="31"/>
      <c r="J91" s="31"/>
      <c r="K91" s="38"/>
      <c r="L91" s="31"/>
      <c r="M91" s="154"/>
    </row>
    <row r="92" spans="1:13" ht="15.75" thickBot="1">
      <c r="A92" s="153"/>
      <c r="B92" s="59"/>
      <c r="C92" s="291"/>
      <c r="D92" s="274"/>
      <c r="E92" s="274"/>
      <c r="F92" s="274"/>
      <c r="G92" s="274"/>
      <c r="H92" s="274"/>
      <c r="I92" s="274"/>
      <c r="J92" s="274"/>
      <c r="K92" s="286"/>
      <c r="L92" s="274"/>
      <c r="M92" s="154"/>
    </row>
    <row r="93" spans="1:13" ht="28.5" customHeight="1">
      <c r="A93" s="287" t="e">
        <f>'PPTO GRAL'!#REF!</f>
        <v>#REF!</v>
      </c>
      <c r="B93" s="283" t="e">
        <f>'PPTO GRAL'!#REF!</f>
        <v>#REF!</v>
      </c>
      <c r="C93" s="294" t="e">
        <f>'PPTO GRAL'!#REF!</f>
        <v>#REF!</v>
      </c>
      <c r="D93" s="272">
        <f>R5</f>
        <v>6693</v>
      </c>
      <c r="E93" s="272">
        <v>0.9</v>
      </c>
      <c r="F93" s="272">
        <v>0.15</v>
      </c>
      <c r="G93" s="272"/>
      <c r="H93" s="272"/>
      <c r="I93" s="272"/>
      <c r="J93" s="272"/>
      <c r="K93" s="272"/>
      <c r="L93" s="272"/>
      <c r="M93" s="284">
        <f>D93*E93*F93</f>
        <v>903.55499999999995</v>
      </c>
    </row>
    <row r="94" spans="1:13">
      <c r="A94" s="153"/>
      <c r="B94" s="150"/>
      <c r="C94" s="295"/>
      <c r="D94" s="117"/>
      <c r="E94" s="117"/>
      <c r="F94" s="117"/>
      <c r="G94" s="117"/>
      <c r="H94" s="117"/>
      <c r="I94" s="117"/>
      <c r="J94" s="117"/>
      <c r="K94" s="117"/>
      <c r="L94" s="31"/>
      <c r="M94" s="166"/>
    </row>
    <row r="95" spans="1:13">
      <c r="A95" s="153"/>
      <c r="B95" s="150"/>
      <c r="C95" s="295"/>
      <c r="D95" s="117"/>
      <c r="E95" s="117"/>
      <c r="F95" s="117"/>
      <c r="G95" s="117"/>
      <c r="H95" s="117"/>
      <c r="I95" s="117"/>
      <c r="J95" s="117"/>
      <c r="K95" s="117"/>
      <c r="L95" s="31"/>
      <c r="M95" s="166"/>
    </row>
    <row r="96" spans="1:13">
      <c r="A96" s="153"/>
      <c r="B96" s="150"/>
      <c r="C96" s="295"/>
      <c r="D96" s="117"/>
      <c r="E96" s="117"/>
      <c r="F96" s="117"/>
      <c r="G96" s="117"/>
      <c r="H96" s="117"/>
      <c r="I96" s="117"/>
      <c r="J96" s="117"/>
      <c r="K96" s="117"/>
      <c r="L96" s="31"/>
      <c r="M96" s="166"/>
    </row>
    <row r="97" spans="1:13">
      <c r="A97" s="153"/>
      <c r="B97" s="150"/>
      <c r="C97" s="295"/>
      <c r="D97" s="117"/>
      <c r="E97" s="117"/>
      <c r="F97" s="117"/>
      <c r="G97" s="117"/>
      <c r="H97" s="117"/>
      <c r="I97" s="117"/>
      <c r="J97" s="117"/>
      <c r="K97" s="117"/>
      <c r="L97" s="31"/>
      <c r="M97" s="166"/>
    </row>
    <row r="98" spans="1:13">
      <c r="A98" s="153"/>
      <c r="B98" s="150"/>
      <c r="C98" s="295"/>
      <c r="D98" s="117"/>
      <c r="E98" s="117"/>
      <c r="F98" s="117"/>
      <c r="G98" s="117"/>
      <c r="H98" s="117"/>
      <c r="I98" s="117"/>
      <c r="J98" s="117"/>
      <c r="K98" s="117"/>
      <c r="L98" s="31"/>
      <c r="M98" s="166"/>
    </row>
    <row r="99" spans="1:13">
      <c r="A99" s="153"/>
      <c r="B99" s="150"/>
      <c r="C99" s="295"/>
      <c r="D99" s="117"/>
      <c r="E99" s="117"/>
      <c r="F99" s="117"/>
      <c r="G99" s="117"/>
      <c r="H99" s="117"/>
      <c r="I99" s="117"/>
      <c r="J99" s="117"/>
      <c r="K99" s="117"/>
      <c r="L99" s="31"/>
      <c r="M99" s="166"/>
    </row>
    <row r="100" spans="1:13">
      <c r="A100" s="153"/>
      <c r="B100" s="150"/>
      <c r="C100" s="295"/>
      <c r="D100" s="117"/>
      <c r="E100" s="117"/>
      <c r="F100" s="117"/>
      <c r="G100" s="117"/>
      <c r="H100" s="117"/>
      <c r="I100" s="117"/>
      <c r="J100" s="117"/>
      <c r="K100" s="117"/>
      <c r="L100" s="31"/>
      <c r="M100" s="166"/>
    </row>
    <row r="101" spans="1:13">
      <c r="A101" s="153"/>
      <c r="B101" s="150"/>
      <c r="C101" s="295"/>
      <c r="D101" s="117"/>
      <c r="E101" s="117"/>
      <c r="F101" s="117"/>
      <c r="G101" s="117"/>
      <c r="H101" s="117"/>
      <c r="I101" s="117"/>
      <c r="J101" s="117"/>
      <c r="K101" s="117"/>
      <c r="L101" s="31"/>
      <c r="M101" s="166"/>
    </row>
    <row r="102" spans="1:13">
      <c r="A102" s="153"/>
      <c r="B102" s="150"/>
      <c r="C102" s="295"/>
      <c r="D102" s="117"/>
      <c r="E102" s="117"/>
      <c r="F102" s="117"/>
      <c r="G102" s="117"/>
      <c r="H102" s="117"/>
      <c r="I102" s="117"/>
      <c r="J102" s="117"/>
      <c r="K102" s="117"/>
      <c r="L102" s="31"/>
      <c r="M102" s="166"/>
    </row>
    <row r="103" spans="1:13">
      <c r="A103" s="153"/>
      <c r="B103" s="150"/>
      <c r="C103" s="295"/>
      <c r="D103" s="117"/>
      <c r="E103" s="117"/>
      <c r="F103" s="117"/>
      <c r="G103" s="117"/>
      <c r="H103" s="117"/>
      <c r="I103" s="117"/>
      <c r="J103" s="117"/>
      <c r="K103" s="117"/>
      <c r="L103" s="31"/>
      <c r="M103" s="166"/>
    </row>
    <row r="104" spans="1:13">
      <c r="A104" s="153"/>
      <c r="B104" s="150"/>
      <c r="C104" s="295"/>
      <c r="D104" s="117"/>
      <c r="E104" s="117"/>
      <c r="F104" s="117"/>
      <c r="G104" s="117"/>
      <c r="H104" s="117"/>
      <c r="I104" s="117"/>
      <c r="J104" s="117"/>
      <c r="K104" s="117"/>
      <c r="L104" s="31"/>
      <c r="M104" s="166"/>
    </row>
    <row r="105" spans="1:13">
      <c r="A105" s="153"/>
      <c r="B105" s="150"/>
      <c r="C105" s="295"/>
      <c r="D105" s="117"/>
      <c r="E105" s="117"/>
      <c r="F105" s="117"/>
      <c r="G105" s="117"/>
      <c r="H105" s="117"/>
      <c r="I105" s="117"/>
      <c r="J105" s="117"/>
      <c r="K105" s="117"/>
      <c r="L105" s="31"/>
      <c r="M105" s="166"/>
    </row>
    <row r="106" spans="1:13" ht="15.75" thickBot="1">
      <c r="A106" s="153"/>
      <c r="B106" s="150"/>
      <c r="C106" s="295"/>
      <c r="D106" s="117"/>
      <c r="E106" s="117"/>
      <c r="F106" s="117"/>
      <c r="G106" s="117"/>
      <c r="H106" s="117"/>
      <c r="I106" s="117"/>
      <c r="J106" s="117"/>
      <c r="K106" s="117"/>
      <c r="L106" s="31"/>
      <c r="M106" s="166"/>
    </row>
    <row r="107" spans="1:13" ht="28.5" customHeight="1">
      <c r="A107" s="287" t="e">
        <f>'PPTO GRAL'!#REF!</f>
        <v>#REF!</v>
      </c>
      <c r="B107" s="283" t="e">
        <f>'PPTO GRAL'!#REF!</f>
        <v>#REF!</v>
      </c>
      <c r="C107" s="294" t="e">
        <f>'PPTO GRAL'!#REF!</f>
        <v>#REF!</v>
      </c>
      <c r="D107" s="272">
        <f>4.1-0.4</f>
        <v>3.6999999999999997</v>
      </c>
      <c r="E107" s="272">
        <v>0.2</v>
      </c>
      <c r="F107" s="272">
        <v>0.3</v>
      </c>
      <c r="G107" s="272"/>
      <c r="H107" s="272"/>
      <c r="I107" s="272">
        <f>I66</f>
        <v>2392</v>
      </c>
      <c r="J107" s="272"/>
      <c r="K107" s="272"/>
      <c r="L107" s="272"/>
      <c r="M107" s="284">
        <f>ROUND(SUM(L108:L149),2)</f>
        <v>50.4</v>
      </c>
    </row>
    <row r="108" spans="1:13">
      <c r="A108" s="153"/>
      <c r="B108" s="150"/>
      <c r="C108" s="296"/>
      <c r="D108" s="117"/>
      <c r="E108" s="117"/>
      <c r="F108" s="117"/>
      <c r="G108" s="117"/>
      <c r="H108" s="117"/>
      <c r="I108" s="253"/>
      <c r="J108" s="117"/>
      <c r="K108" s="117"/>
      <c r="L108" s="31"/>
      <c r="M108" s="166"/>
    </row>
    <row r="109" spans="1:13">
      <c r="A109" s="153"/>
      <c r="B109" s="117"/>
      <c r="C109" s="296"/>
      <c r="D109" s="117"/>
      <c r="E109" s="117"/>
      <c r="F109" s="117"/>
      <c r="G109" s="117"/>
      <c r="H109" s="117"/>
      <c r="I109" s="253"/>
      <c r="J109" s="117"/>
      <c r="K109" s="117"/>
      <c r="L109" s="31"/>
      <c r="M109" s="166"/>
    </row>
    <row r="110" spans="1:13">
      <c r="A110" s="153"/>
      <c r="B110" s="117"/>
      <c r="C110" s="296"/>
      <c r="D110" s="117"/>
      <c r="E110" s="117"/>
      <c r="F110" s="117"/>
      <c r="G110" s="117"/>
      <c r="H110" s="117"/>
      <c r="I110" s="253"/>
      <c r="J110" s="117"/>
      <c r="K110" s="117"/>
      <c r="L110" s="31"/>
      <c r="M110" s="166"/>
    </row>
    <row r="111" spans="1:13">
      <c r="A111" s="153"/>
      <c r="B111" s="117"/>
      <c r="C111" s="296"/>
      <c r="D111" s="117"/>
      <c r="E111" s="117"/>
      <c r="F111" s="117"/>
      <c r="G111" s="117"/>
      <c r="H111" s="117"/>
      <c r="I111" s="253"/>
      <c r="J111" s="117"/>
      <c r="K111" s="117"/>
      <c r="L111" s="31"/>
      <c r="M111" s="166"/>
    </row>
    <row r="112" spans="1:13">
      <c r="A112" s="153"/>
      <c r="B112" s="117"/>
      <c r="C112" s="296"/>
      <c r="D112" s="117"/>
      <c r="E112" s="117"/>
      <c r="F112" s="117"/>
      <c r="G112" s="117"/>
      <c r="H112" s="117"/>
      <c r="I112" s="253"/>
      <c r="J112" s="117"/>
      <c r="K112" s="117"/>
      <c r="L112" s="31"/>
      <c r="M112" s="166"/>
    </row>
    <row r="113" spans="1:13">
      <c r="A113" s="153"/>
      <c r="B113" s="117"/>
      <c r="C113" s="296"/>
      <c r="D113" s="117"/>
      <c r="E113" s="117"/>
      <c r="F113" s="117"/>
      <c r="G113" s="117"/>
      <c r="H113" s="117"/>
      <c r="I113" s="253"/>
      <c r="J113" s="117"/>
      <c r="K113" s="117"/>
      <c r="L113" s="31"/>
      <c r="M113" s="166"/>
    </row>
    <row r="114" spans="1:13">
      <c r="A114" s="153"/>
      <c r="B114" s="117"/>
      <c r="C114" s="296"/>
      <c r="D114" s="117"/>
      <c r="E114" s="117"/>
      <c r="F114" s="117"/>
      <c r="G114" s="117"/>
      <c r="H114" s="117"/>
      <c r="I114" s="253"/>
      <c r="J114" s="117"/>
      <c r="K114" s="117"/>
      <c r="L114" s="31"/>
      <c r="M114" s="166"/>
    </row>
    <row r="115" spans="1:13">
      <c r="A115" s="153"/>
      <c r="B115" s="117"/>
      <c r="C115" s="296"/>
      <c r="D115" s="117"/>
      <c r="E115" s="117"/>
      <c r="F115" s="117"/>
      <c r="G115" s="117"/>
      <c r="H115" s="117"/>
      <c r="I115" s="253"/>
      <c r="J115" s="117"/>
      <c r="K115" s="117"/>
      <c r="L115" s="31"/>
      <c r="M115" s="166"/>
    </row>
    <row r="116" spans="1:13">
      <c r="A116" s="153"/>
      <c r="B116" s="117"/>
      <c r="C116" s="296"/>
      <c r="D116" s="117"/>
      <c r="E116" s="117"/>
      <c r="F116" s="117"/>
      <c r="G116" s="117"/>
      <c r="H116" s="117"/>
      <c r="I116" s="253"/>
      <c r="J116" s="117"/>
      <c r="K116" s="117"/>
      <c r="L116" s="31"/>
      <c r="M116" s="166"/>
    </row>
    <row r="117" spans="1:13">
      <c r="A117" s="153"/>
      <c r="B117" s="117"/>
      <c r="C117" s="296"/>
      <c r="D117" s="117"/>
      <c r="E117" s="117"/>
      <c r="F117" s="117"/>
      <c r="G117" s="117"/>
      <c r="H117" s="117"/>
      <c r="I117" s="253"/>
      <c r="J117" s="117"/>
      <c r="K117" s="117"/>
      <c r="L117" s="31"/>
      <c r="M117" s="166"/>
    </row>
    <row r="118" spans="1:13" ht="15.75" thickBot="1">
      <c r="A118" s="153"/>
      <c r="B118" s="117"/>
      <c r="C118" s="296"/>
      <c r="D118" s="117"/>
      <c r="E118" s="117"/>
      <c r="F118" s="117"/>
      <c r="G118" s="117"/>
      <c r="H118" s="117"/>
      <c r="I118" s="253"/>
      <c r="J118" s="117"/>
      <c r="K118" s="117"/>
      <c r="L118" s="31"/>
      <c r="M118" s="166"/>
    </row>
    <row r="119" spans="1:13" ht="33.75" customHeight="1">
      <c r="A119" s="287" t="e">
        <f>'PPTO GRAL'!#REF!</f>
        <v>#REF!</v>
      </c>
      <c r="B119" s="283" t="s">
        <v>3836</v>
      </c>
      <c r="C119" s="294" t="e">
        <f>'PPTO GRAL'!#REF!</f>
        <v>#REF!</v>
      </c>
      <c r="D119" s="272"/>
      <c r="E119" s="272"/>
      <c r="F119" s="272"/>
      <c r="G119" s="272"/>
      <c r="H119" s="272"/>
      <c r="I119" s="272"/>
      <c r="J119" s="272"/>
      <c r="K119" s="272"/>
      <c r="L119" s="272"/>
      <c r="M119" s="284">
        <f>M120+M121</f>
        <v>2928</v>
      </c>
    </row>
    <row r="120" spans="1:13">
      <c r="A120" s="153"/>
      <c r="B120" s="117" t="s">
        <v>3818</v>
      </c>
      <c r="C120" s="296"/>
      <c r="D120" s="305">
        <v>2870</v>
      </c>
      <c r="E120" s="117"/>
      <c r="F120" s="117"/>
      <c r="G120" s="117"/>
      <c r="H120" s="117"/>
      <c r="I120" s="307">
        <v>6</v>
      </c>
      <c r="J120" s="305">
        <v>0.56000000000000005</v>
      </c>
      <c r="K120" s="117"/>
      <c r="L120" s="31"/>
      <c r="M120" s="166">
        <f>D129</f>
        <v>1464</v>
      </c>
    </row>
    <row r="121" spans="1:13">
      <c r="A121" s="153"/>
      <c r="B121" s="117" t="s">
        <v>3817</v>
      </c>
      <c r="D121" s="305">
        <v>560</v>
      </c>
      <c r="E121" s="117"/>
      <c r="F121" s="117"/>
      <c r="G121" s="117"/>
      <c r="H121" s="117"/>
      <c r="I121" s="307">
        <v>6</v>
      </c>
      <c r="J121" s="305">
        <v>1</v>
      </c>
      <c r="K121" s="117"/>
      <c r="L121" s="31"/>
      <c r="M121" s="166">
        <f>D126</f>
        <v>1464</v>
      </c>
    </row>
    <row r="122" spans="1:13">
      <c r="A122" s="153"/>
      <c r="B122" s="117"/>
      <c r="C122" s="296"/>
      <c r="D122" s="306"/>
      <c r="E122" s="117"/>
      <c r="F122" s="117"/>
      <c r="G122" s="117"/>
      <c r="H122" s="117"/>
      <c r="I122" s="253"/>
      <c r="J122" s="117"/>
      <c r="K122" s="117"/>
      <c r="L122" s="31"/>
      <c r="M122" s="166"/>
    </row>
    <row r="123" spans="1:13">
      <c r="A123" s="153"/>
      <c r="B123" s="117"/>
      <c r="C123" s="296"/>
      <c r="D123" s="252"/>
      <c r="E123" s="117"/>
      <c r="F123" s="117"/>
      <c r="G123" s="117"/>
      <c r="H123" s="117"/>
      <c r="I123" s="253"/>
      <c r="J123" s="117"/>
      <c r="K123" s="117"/>
      <c r="L123" s="31"/>
      <c r="M123" s="166"/>
    </row>
    <row r="124" spans="1:13">
      <c r="A124" s="153"/>
      <c r="B124" s="117"/>
      <c r="C124" s="296"/>
      <c r="D124" s="252"/>
      <c r="E124" s="117"/>
      <c r="F124" s="117"/>
      <c r="G124" s="117"/>
      <c r="H124" s="117"/>
      <c r="I124" s="253"/>
      <c r="J124" s="117"/>
      <c r="K124" s="117"/>
      <c r="L124" s="31"/>
      <c r="M124" s="166"/>
    </row>
    <row r="125" spans="1:13">
      <c r="A125" s="153"/>
      <c r="B125" s="117"/>
      <c r="C125" s="296"/>
      <c r="D125" s="252"/>
      <c r="E125" s="117"/>
      <c r="F125" s="117"/>
      <c r="G125" s="117"/>
      <c r="H125" s="117"/>
      <c r="I125" s="253"/>
      <c r="J125" s="117"/>
      <c r="K125" s="117"/>
      <c r="L125" s="31"/>
      <c r="M125" s="166"/>
    </row>
    <row r="126" spans="1:13">
      <c r="A126" s="153"/>
      <c r="B126" s="117"/>
      <c r="C126" s="296"/>
      <c r="D126" s="252">
        <f>+E126*H126*I126</f>
        <v>1464</v>
      </c>
      <c r="E126" s="117">
        <v>3</v>
      </c>
      <c r="F126" s="117"/>
      <c r="G126" s="117"/>
      <c r="H126" s="117">
        <v>122</v>
      </c>
      <c r="I126" s="253">
        <v>4</v>
      </c>
      <c r="J126" s="117"/>
      <c r="K126" s="117"/>
      <c r="L126" s="31"/>
      <c r="M126" s="166"/>
    </row>
    <row r="127" spans="1:13">
      <c r="A127" s="153"/>
      <c r="B127" s="117"/>
      <c r="C127" s="296"/>
      <c r="D127" s="252">
        <v>270</v>
      </c>
      <c r="E127" s="117">
        <v>3</v>
      </c>
      <c r="F127" s="117"/>
      <c r="G127" s="117"/>
      <c r="H127" s="117">
        <v>122</v>
      </c>
      <c r="I127" s="253">
        <v>4</v>
      </c>
      <c r="J127" s="117"/>
      <c r="K127" s="117"/>
      <c r="L127" s="31"/>
      <c r="M127" s="166"/>
    </row>
    <row r="128" spans="1:13">
      <c r="A128" s="153"/>
      <c r="B128" s="117"/>
      <c r="C128" s="296"/>
      <c r="D128" s="252">
        <v>210</v>
      </c>
      <c r="E128" s="117">
        <v>3</v>
      </c>
      <c r="F128" s="117"/>
      <c r="G128" s="117"/>
      <c r="H128" s="117">
        <v>122</v>
      </c>
      <c r="I128" s="253">
        <v>4</v>
      </c>
      <c r="J128" s="117"/>
      <c r="K128" s="117"/>
      <c r="L128" s="31"/>
      <c r="M128" s="166"/>
    </row>
    <row r="129" spans="1:13">
      <c r="A129" s="153"/>
      <c r="B129" s="117"/>
      <c r="C129" s="296"/>
      <c r="D129" s="252">
        <f>+E129*H129*I129</f>
        <v>1464</v>
      </c>
      <c r="E129" s="117">
        <v>3</v>
      </c>
      <c r="F129" s="117"/>
      <c r="G129" s="117"/>
      <c r="H129" s="117">
        <v>122</v>
      </c>
      <c r="I129" s="253">
        <v>4</v>
      </c>
      <c r="J129" s="117"/>
      <c r="K129" s="117"/>
      <c r="L129" s="31"/>
      <c r="M129" s="166"/>
    </row>
    <row r="130" spans="1:13">
      <c r="A130" s="153"/>
      <c r="B130" s="117"/>
      <c r="C130" s="296"/>
      <c r="D130" s="252"/>
      <c r="E130" s="117"/>
      <c r="F130" s="117"/>
      <c r="G130" s="117"/>
      <c r="H130" s="117"/>
      <c r="I130" s="253"/>
      <c r="J130" s="117"/>
      <c r="K130" s="117"/>
      <c r="L130" s="31"/>
      <c r="M130" s="166"/>
    </row>
    <row r="131" spans="1:13">
      <c r="A131" s="153"/>
      <c r="B131" s="117"/>
      <c r="C131" s="296"/>
      <c r="D131" s="252"/>
      <c r="E131" s="117"/>
      <c r="F131" s="117"/>
      <c r="G131" s="117"/>
      <c r="H131" s="117"/>
      <c r="I131" s="253"/>
      <c r="J131" s="117"/>
      <c r="K131" s="117"/>
      <c r="L131" s="31"/>
      <c r="M131" s="166"/>
    </row>
    <row r="132" spans="1:13">
      <c r="A132" s="153"/>
      <c r="B132" s="117"/>
      <c r="C132" s="296"/>
      <c r="E132" s="117"/>
      <c r="F132" s="117"/>
      <c r="G132" s="117"/>
      <c r="H132" s="117"/>
      <c r="I132" s="253"/>
      <c r="J132" s="117"/>
      <c r="K132" s="117"/>
      <c r="L132" s="31"/>
      <c r="M132" s="166"/>
    </row>
    <row r="133" spans="1:13">
      <c r="A133" s="153"/>
      <c r="B133" s="117"/>
      <c r="C133" s="296"/>
      <c r="D133" s="252"/>
      <c r="E133" s="117"/>
      <c r="F133" s="117"/>
      <c r="G133" s="117"/>
      <c r="H133" s="117"/>
      <c r="I133" s="253"/>
      <c r="J133" s="117"/>
      <c r="K133" s="117"/>
      <c r="L133" s="31"/>
      <c r="M133" s="166"/>
    </row>
    <row r="134" spans="1:13">
      <c r="A134" s="153"/>
      <c r="B134" s="117"/>
      <c r="C134" s="296"/>
      <c r="D134" s="252"/>
      <c r="E134" s="117"/>
      <c r="F134" s="117"/>
      <c r="G134" s="117"/>
      <c r="H134" s="117"/>
      <c r="I134" s="253"/>
      <c r="J134" s="117"/>
      <c r="K134" s="117"/>
      <c r="L134" s="31"/>
      <c r="M134" s="166"/>
    </row>
    <row r="135" spans="1:13">
      <c r="A135" s="153"/>
      <c r="B135" s="117"/>
      <c r="C135" s="296"/>
      <c r="D135" s="252">
        <f>600/75</f>
        <v>8</v>
      </c>
      <c r="E135" s="117"/>
      <c r="F135" s="117"/>
      <c r="G135" s="117"/>
      <c r="H135" s="117"/>
      <c r="I135" s="253"/>
      <c r="J135" s="117"/>
      <c r="K135" s="117"/>
      <c r="L135" s="31"/>
      <c r="M135" s="166"/>
    </row>
    <row r="136" spans="1:13">
      <c r="A136" s="153"/>
      <c r="B136" s="117"/>
      <c r="C136" s="296"/>
      <c r="D136" s="252"/>
      <c r="E136" s="117"/>
      <c r="F136" s="117"/>
      <c r="G136" s="117"/>
      <c r="H136" s="117"/>
      <c r="I136" s="253"/>
      <c r="J136" s="117"/>
      <c r="K136" s="117"/>
      <c r="L136" s="31"/>
      <c r="M136" s="166"/>
    </row>
    <row r="137" spans="1:13">
      <c r="A137" s="153"/>
      <c r="B137" s="117"/>
      <c r="C137" s="296"/>
      <c r="D137" s="252"/>
      <c r="E137" s="117"/>
      <c r="F137" s="117"/>
      <c r="G137" s="117"/>
      <c r="H137" s="117"/>
      <c r="I137" s="253"/>
      <c r="J137" s="117"/>
      <c r="K137" s="117"/>
      <c r="L137" s="31"/>
      <c r="M137" s="166"/>
    </row>
    <row r="138" spans="1:13" ht="25.5" customHeight="1" thickBot="1">
      <c r="A138" s="165"/>
      <c r="B138" s="1"/>
      <c r="C138" s="297"/>
      <c r="D138" s="149"/>
      <c r="E138" s="149"/>
      <c r="F138" s="149"/>
      <c r="G138" s="149"/>
      <c r="H138" s="149"/>
      <c r="I138" s="149"/>
      <c r="J138" s="149"/>
      <c r="K138" s="149"/>
      <c r="L138" s="149"/>
      <c r="M138" s="161"/>
    </row>
    <row r="139" spans="1:13" ht="24.75">
      <c r="A139" s="170">
        <f>'[37]PPTO GRAL'!B19</f>
        <v>2.1</v>
      </c>
      <c r="B139" s="159" t="str">
        <f>'[37]PPTO GRAL'!C19</f>
        <v>Excavación mecanizada cielo abierto material comun/conglomerado 0.0 a 6.0 metros</v>
      </c>
      <c r="C139" s="298" t="str">
        <f>'[37]PPTO GRAL'!D19</f>
        <v>m³</v>
      </c>
      <c r="D139" s="367"/>
      <c r="E139" s="368"/>
      <c r="F139" s="368"/>
      <c r="G139" s="368"/>
      <c r="H139" s="368"/>
      <c r="I139" s="368"/>
      <c r="J139" s="368"/>
      <c r="K139" s="368"/>
      <c r="L139" s="369"/>
      <c r="M139" s="158">
        <f>ROUND(SUM(L140:L162),2)</f>
        <v>233.29</v>
      </c>
    </row>
    <row r="140" spans="1:13">
      <c r="A140" s="153"/>
      <c r="B140" s="103" t="s">
        <v>3806</v>
      </c>
      <c r="C140" s="291"/>
      <c r="D140" s="31"/>
      <c r="E140" s="31"/>
      <c r="F140" s="31"/>
      <c r="G140" s="31"/>
      <c r="H140" s="31"/>
      <c r="I140" s="31"/>
      <c r="J140" s="31"/>
      <c r="K140" s="38"/>
      <c r="L140" s="31"/>
      <c r="M140" s="154"/>
    </row>
    <row r="141" spans="1:13">
      <c r="A141" s="153"/>
      <c r="B141" s="101"/>
      <c r="C141" s="299" t="str">
        <f>C139</f>
        <v>m³</v>
      </c>
      <c r="D141" s="31">
        <v>4</v>
      </c>
      <c r="E141" s="31">
        <v>3</v>
      </c>
      <c r="F141" s="31">
        <f>1.4</f>
        <v>1.4</v>
      </c>
      <c r="G141" s="31"/>
      <c r="H141" s="31">
        <v>3</v>
      </c>
      <c r="I141" s="31"/>
      <c r="J141" s="31"/>
      <c r="K141" s="38"/>
      <c r="L141" s="31">
        <f>D141*E141*F141*H141</f>
        <v>50.399999999999991</v>
      </c>
      <c r="M141" s="154"/>
    </row>
    <row r="142" spans="1:13">
      <c r="A142" s="242"/>
      <c r="B142" s="244"/>
      <c r="C142" s="299"/>
      <c r="D142" s="31"/>
      <c r="E142" s="31"/>
      <c r="F142" s="31"/>
      <c r="G142" s="31"/>
      <c r="H142" s="31"/>
      <c r="I142" s="31"/>
      <c r="J142" s="31"/>
      <c r="K142" s="38"/>
      <c r="L142" s="31"/>
      <c r="M142" s="243"/>
    </row>
    <row r="143" spans="1:13">
      <c r="A143" s="242"/>
      <c r="B143" s="244"/>
      <c r="C143" s="300"/>
      <c r="D143" s="31"/>
      <c r="E143" s="31"/>
      <c r="F143" s="31"/>
      <c r="G143" s="31"/>
      <c r="H143" s="31"/>
      <c r="I143" s="31"/>
      <c r="J143" s="31"/>
      <c r="K143" s="38"/>
      <c r="L143" s="31"/>
      <c r="M143" s="243"/>
    </row>
    <row r="144" spans="1:13">
      <c r="A144" s="242"/>
      <c r="B144" s="244"/>
      <c r="C144" s="300"/>
      <c r="D144" s="31"/>
      <c r="E144" s="31"/>
      <c r="F144" s="31"/>
      <c r="G144" s="31"/>
      <c r="H144" s="31"/>
      <c r="I144" s="31"/>
      <c r="J144" s="31"/>
      <c r="K144" s="38"/>
      <c r="L144" s="31"/>
      <c r="M144" s="243"/>
    </row>
    <row r="145" spans="1:13">
      <c r="A145" s="242"/>
      <c r="B145" s="244"/>
      <c r="C145" s="300"/>
      <c r="D145" s="31"/>
      <c r="E145" s="31"/>
      <c r="F145" s="31"/>
      <c r="G145" s="31"/>
      <c r="H145" s="31"/>
      <c r="I145" s="31"/>
      <c r="J145" s="31"/>
      <c r="K145" s="38"/>
      <c r="L145" s="31"/>
      <c r="M145" s="243"/>
    </row>
    <row r="146" spans="1:13">
      <c r="A146" s="242"/>
      <c r="B146" s="244"/>
      <c r="C146" s="300"/>
      <c r="D146" s="31"/>
      <c r="E146" s="31"/>
      <c r="F146" s="31"/>
      <c r="G146" s="31"/>
      <c r="H146" s="31"/>
      <c r="I146" s="31"/>
      <c r="J146" s="31"/>
      <c r="K146" s="38"/>
      <c r="L146" s="31"/>
      <c r="M146" s="243"/>
    </row>
    <row r="147" spans="1:13">
      <c r="A147" s="242"/>
      <c r="B147" s="244"/>
      <c r="C147" s="300"/>
      <c r="D147" s="31"/>
      <c r="E147" s="31"/>
      <c r="F147" s="31"/>
      <c r="G147" s="31"/>
      <c r="H147" s="31"/>
      <c r="I147" s="31"/>
      <c r="J147" s="31"/>
      <c r="K147" s="38"/>
      <c r="L147" s="31"/>
      <c r="M147" s="243"/>
    </row>
    <row r="148" spans="1:13">
      <c r="A148" s="242"/>
      <c r="B148" s="244"/>
      <c r="C148" s="300"/>
      <c r="D148" s="31"/>
      <c r="E148" s="31"/>
      <c r="F148" s="31"/>
      <c r="G148" s="31"/>
      <c r="H148" s="31"/>
      <c r="I148" s="31"/>
      <c r="J148" s="31"/>
      <c r="K148" s="38"/>
      <c r="L148" s="31"/>
      <c r="M148" s="243"/>
    </row>
    <row r="149" spans="1:13">
      <c r="A149" s="242"/>
      <c r="B149" s="244"/>
      <c r="C149" s="300"/>
      <c r="D149" s="31"/>
      <c r="E149" s="31"/>
      <c r="F149" s="31"/>
      <c r="G149" s="31"/>
      <c r="H149" s="31"/>
      <c r="I149" s="31"/>
      <c r="J149" s="31"/>
      <c r="K149" s="38"/>
      <c r="L149" s="31"/>
      <c r="M149" s="243"/>
    </row>
    <row r="150" spans="1:13">
      <c r="A150" s="242"/>
      <c r="B150" s="244" t="s">
        <v>3807</v>
      </c>
      <c r="C150" s="300" t="str">
        <f>C139</f>
        <v>m³</v>
      </c>
      <c r="D150" s="31">
        <v>6.1</v>
      </c>
      <c r="E150" s="31">
        <v>1.1000000000000001</v>
      </c>
      <c r="F150" s="31">
        <v>2.2000000000000002</v>
      </c>
      <c r="G150" s="31"/>
      <c r="H150" s="31">
        <f>H141</f>
        <v>3</v>
      </c>
      <c r="I150" s="31"/>
      <c r="J150" s="31"/>
      <c r="K150" s="38"/>
      <c r="L150" s="31">
        <f>E150*D150*F150*H150</f>
        <v>44.286000000000001</v>
      </c>
      <c r="M150" s="243"/>
    </row>
    <row r="151" spans="1:13">
      <c r="A151" s="242"/>
      <c r="B151" s="244"/>
      <c r="C151" s="300"/>
      <c r="D151" s="31"/>
      <c r="E151" s="31"/>
      <c r="F151" s="31"/>
      <c r="G151" s="31"/>
      <c r="H151" s="31"/>
      <c r="I151" s="31"/>
      <c r="J151" s="31"/>
      <c r="K151" s="38"/>
      <c r="L151" s="31"/>
      <c r="M151" s="243"/>
    </row>
    <row r="152" spans="1:13">
      <c r="A152" s="242"/>
      <c r="B152" s="244"/>
      <c r="C152" s="300"/>
      <c r="D152" s="31"/>
      <c r="E152" s="31"/>
      <c r="F152" s="31"/>
      <c r="G152" s="31"/>
      <c r="H152" s="31"/>
      <c r="I152" s="31"/>
      <c r="J152" s="31"/>
      <c r="K152" s="38"/>
      <c r="L152" s="31"/>
      <c r="M152" s="243"/>
    </row>
    <row r="153" spans="1:13">
      <c r="A153" s="242"/>
      <c r="B153" s="244"/>
      <c r="C153" s="300"/>
      <c r="D153" s="31"/>
      <c r="E153" s="31"/>
      <c r="F153" s="31"/>
      <c r="G153" s="31"/>
      <c r="H153" s="31"/>
      <c r="I153" s="31"/>
      <c r="J153" s="31"/>
      <c r="K153" s="38"/>
      <c r="L153" s="31"/>
      <c r="M153" s="243"/>
    </row>
    <row r="154" spans="1:13">
      <c r="A154" s="242"/>
      <c r="B154" s="244"/>
      <c r="C154" s="300"/>
      <c r="D154" s="31"/>
      <c r="E154" s="31"/>
      <c r="F154" s="31"/>
      <c r="G154" s="31"/>
      <c r="H154" s="31"/>
      <c r="I154" s="31"/>
      <c r="J154" s="31"/>
      <c r="K154" s="38"/>
      <c r="L154" s="31"/>
      <c r="M154" s="243"/>
    </row>
    <row r="155" spans="1:13">
      <c r="A155" s="242"/>
      <c r="B155" s="244"/>
      <c r="C155" s="300"/>
      <c r="D155" s="31"/>
      <c r="E155" s="31"/>
      <c r="F155" s="31"/>
      <c r="G155" s="31"/>
      <c r="H155" s="31"/>
      <c r="I155" s="31"/>
      <c r="J155" s="31"/>
      <c r="K155" s="38"/>
      <c r="L155" s="31"/>
      <c r="M155" s="243"/>
    </row>
    <row r="156" spans="1:13">
      <c r="A156" s="242"/>
      <c r="B156" s="244"/>
      <c r="C156" s="300"/>
      <c r="D156" s="31"/>
      <c r="E156" s="31"/>
      <c r="F156" s="31"/>
      <c r="G156" s="31"/>
      <c r="H156" s="31"/>
      <c r="I156" s="31"/>
      <c r="J156" s="31"/>
      <c r="K156" s="38"/>
      <c r="L156" s="31"/>
      <c r="M156" s="243"/>
    </row>
    <row r="157" spans="1:13">
      <c r="A157" s="242"/>
      <c r="B157" s="244"/>
      <c r="C157" s="300"/>
      <c r="D157" s="31"/>
      <c r="E157" s="31"/>
      <c r="F157" s="31"/>
      <c r="G157" s="31"/>
      <c r="H157" s="31"/>
      <c r="I157" s="31"/>
      <c r="J157" s="31"/>
      <c r="K157" s="38"/>
      <c r="L157" s="31"/>
      <c r="M157" s="243"/>
    </row>
    <row r="158" spans="1:13">
      <c r="A158" s="242"/>
      <c r="B158" s="244"/>
      <c r="C158" s="300"/>
      <c r="D158" s="31"/>
      <c r="E158" s="31"/>
      <c r="F158" s="31"/>
      <c r="G158" s="31"/>
      <c r="H158" s="31"/>
      <c r="I158" s="31"/>
      <c r="J158" s="31"/>
      <c r="K158" s="38"/>
      <c r="L158" s="31"/>
      <c r="M158" s="243"/>
    </row>
    <row r="159" spans="1:13">
      <c r="A159" s="242"/>
      <c r="B159" s="244"/>
      <c r="C159" s="300"/>
      <c r="D159" s="31"/>
      <c r="E159" s="31"/>
      <c r="F159" s="31"/>
      <c r="G159" s="31"/>
      <c r="H159" s="31"/>
      <c r="I159" s="31"/>
      <c r="J159" s="31"/>
      <c r="K159" s="38"/>
      <c r="L159" s="31"/>
      <c r="M159" s="243"/>
    </row>
    <row r="160" spans="1:13">
      <c r="A160" s="242"/>
      <c r="B160" s="244"/>
      <c r="C160" s="300"/>
      <c r="D160" s="31"/>
      <c r="E160" s="31"/>
      <c r="F160" s="31"/>
      <c r="G160" s="31"/>
      <c r="H160" s="31"/>
      <c r="I160" s="31"/>
      <c r="J160" s="31"/>
      <c r="K160" s="38"/>
      <c r="L160" s="31"/>
      <c r="M160" s="243"/>
    </row>
    <row r="161" spans="1:13">
      <c r="A161" s="242"/>
      <c r="B161" s="244"/>
      <c r="C161" s="300"/>
      <c r="D161" s="31"/>
      <c r="E161" s="31"/>
      <c r="F161" s="31"/>
      <c r="G161" s="31"/>
      <c r="H161" s="31"/>
      <c r="I161" s="31"/>
      <c r="J161" s="31"/>
      <c r="K161" s="38"/>
      <c r="L161" s="31"/>
      <c r="M161" s="243"/>
    </row>
    <row r="162" spans="1:13">
      <c r="A162" s="242"/>
      <c r="B162" s="244" t="s">
        <v>3808</v>
      </c>
      <c r="C162" s="300"/>
      <c r="D162" s="31">
        <v>3</v>
      </c>
      <c r="E162">
        <v>7</v>
      </c>
      <c r="F162" s="31">
        <v>2.2000000000000002</v>
      </c>
      <c r="G162" s="31"/>
      <c r="H162" s="31">
        <f>H150</f>
        <v>3</v>
      </c>
      <c r="I162" s="31"/>
      <c r="J162" s="31"/>
      <c r="K162" s="38"/>
      <c r="L162" s="31">
        <f>D162*E162*H162*F162</f>
        <v>138.60000000000002</v>
      </c>
      <c r="M162" s="243"/>
    </row>
    <row r="163" spans="1:13">
      <c r="A163" s="242"/>
      <c r="B163" s="244"/>
      <c r="C163" s="300"/>
      <c r="D163" s="31"/>
      <c r="E163" s="31"/>
      <c r="F163" s="31"/>
      <c r="G163" s="31"/>
      <c r="H163" s="31"/>
      <c r="I163" s="31"/>
      <c r="J163" s="31"/>
      <c r="K163" s="38"/>
      <c r="L163" s="31"/>
      <c r="M163" s="243"/>
    </row>
    <row r="164" spans="1:13">
      <c r="A164" s="242"/>
      <c r="B164" s="244"/>
      <c r="C164" s="300"/>
      <c r="D164" s="31"/>
      <c r="E164" s="31"/>
      <c r="F164" s="31"/>
      <c r="G164" s="31"/>
      <c r="H164" s="31"/>
      <c r="I164" s="31"/>
      <c r="J164" s="31"/>
      <c r="K164" s="38"/>
      <c r="L164" s="31"/>
      <c r="M164" s="243"/>
    </row>
    <row r="165" spans="1:13">
      <c r="A165" s="242"/>
      <c r="B165" s="244"/>
      <c r="C165" s="300"/>
      <c r="D165" s="31"/>
      <c r="E165" s="31"/>
      <c r="F165" s="31"/>
      <c r="G165" s="31"/>
      <c r="H165" s="31"/>
      <c r="I165" s="31"/>
      <c r="J165" s="31"/>
      <c r="K165" s="38"/>
      <c r="L165" s="31"/>
      <c r="M165" s="243"/>
    </row>
    <row r="166" spans="1:13">
      <c r="A166" s="242"/>
      <c r="B166" s="244"/>
      <c r="C166" s="300"/>
      <c r="D166" s="31"/>
      <c r="E166" s="31"/>
      <c r="F166" s="31"/>
      <c r="G166" s="31"/>
      <c r="H166" s="31"/>
      <c r="I166" s="31"/>
      <c r="J166" s="31"/>
      <c r="K166" s="38"/>
      <c r="L166" s="31"/>
      <c r="M166" s="243"/>
    </row>
    <row r="167" spans="1:13">
      <c r="A167" s="242"/>
      <c r="B167" s="244"/>
      <c r="C167" s="300"/>
      <c r="D167" s="31"/>
      <c r="E167" s="31"/>
      <c r="F167" s="31"/>
      <c r="G167" s="31"/>
      <c r="H167" s="31"/>
      <c r="I167" s="31"/>
      <c r="J167" s="31"/>
      <c r="K167" s="38"/>
      <c r="L167" s="31"/>
      <c r="M167" s="243"/>
    </row>
    <row r="168" spans="1:13">
      <c r="A168" s="242"/>
      <c r="B168" s="244"/>
      <c r="C168" s="300"/>
      <c r="D168" s="31"/>
      <c r="E168" s="31"/>
      <c r="F168" s="31"/>
      <c r="G168" s="31"/>
      <c r="H168" s="31"/>
      <c r="I168" s="31"/>
      <c r="J168" s="31"/>
      <c r="K168" s="38"/>
      <c r="L168" s="31"/>
      <c r="M168" s="243"/>
    </row>
    <row r="169" spans="1:13">
      <c r="A169" s="242"/>
      <c r="B169" s="244"/>
      <c r="C169" s="300"/>
      <c r="D169" s="31"/>
      <c r="E169" s="31"/>
      <c r="F169" s="31"/>
      <c r="G169" s="31"/>
      <c r="H169" s="31"/>
      <c r="I169" s="31"/>
      <c r="J169" s="31"/>
      <c r="K169" s="38"/>
      <c r="L169" s="31"/>
      <c r="M169" s="243"/>
    </row>
    <row r="170" spans="1:13">
      <c r="A170" s="242"/>
      <c r="B170" s="244"/>
      <c r="C170" s="300"/>
      <c r="D170" s="31"/>
      <c r="E170" s="31"/>
      <c r="F170" s="31"/>
      <c r="G170" s="31"/>
      <c r="H170" s="31"/>
      <c r="I170" s="31"/>
      <c r="J170" s="31"/>
      <c r="K170" s="38"/>
      <c r="L170" s="31"/>
      <c r="M170" s="243"/>
    </row>
    <row r="171" spans="1:13">
      <c r="A171" s="242"/>
      <c r="B171" s="244"/>
      <c r="C171" s="300"/>
      <c r="D171" s="31"/>
      <c r="E171" s="31"/>
      <c r="F171" s="31"/>
      <c r="G171" s="31"/>
      <c r="H171" s="31"/>
      <c r="I171" s="31"/>
      <c r="J171" s="31"/>
      <c r="K171" s="38"/>
      <c r="L171" s="31"/>
      <c r="M171" s="243"/>
    </row>
    <row r="172" spans="1:13">
      <c r="A172" s="242"/>
      <c r="B172" s="244"/>
      <c r="C172" s="300"/>
      <c r="D172" s="31"/>
      <c r="E172" s="31"/>
      <c r="F172" s="31"/>
      <c r="G172" s="31"/>
      <c r="H172" s="31"/>
      <c r="I172" s="31"/>
      <c r="J172" s="31"/>
      <c r="K172" s="38"/>
      <c r="L172" s="31"/>
      <c r="M172" s="243"/>
    </row>
    <row r="173" spans="1:13">
      <c r="A173" s="242"/>
      <c r="B173" s="244"/>
      <c r="C173" s="300"/>
      <c r="D173" s="31"/>
      <c r="E173" s="31"/>
      <c r="F173" s="31"/>
      <c r="G173" s="31"/>
      <c r="H173" s="31"/>
      <c r="I173" s="31"/>
      <c r="J173" s="31"/>
      <c r="K173" s="38"/>
      <c r="L173" s="31"/>
      <c r="M173" s="243"/>
    </row>
    <row r="174" spans="1:13" ht="15.75" thickBot="1">
      <c r="A174" s="242"/>
      <c r="C174" s="300"/>
      <c r="D174" s="31"/>
      <c r="E174" s="31"/>
      <c r="F174" s="31"/>
      <c r="G174" s="31"/>
      <c r="H174" s="31"/>
      <c r="I174" s="31"/>
      <c r="J174" s="31"/>
      <c r="K174" s="38"/>
      <c r="L174" s="31"/>
      <c r="M174" s="243"/>
    </row>
    <row r="175" spans="1:13" ht="39.75" customHeight="1">
      <c r="A175" s="152">
        <v>2.8</v>
      </c>
      <c r="B175" s="159" t="str">
        <f>'[37]PPTO GRAL'!C20</f>
        <v>Concreto de 3.000 PSI (210 Kg/cm2) para estructuras (pocetas, aletas de drenaje y solera)</v>
      </c>
      <c r="C175" s="298" t="str">
        <f>'[37]PPTO GRAL'!D20</f>
        <v>m³</v>
      </c>
      <c r="D175" s="367"/>
      <c r="E175" s="368"/>
      <c r="F175" s="368"/>
      <c r="G175" s="368"/>
      <c r="H175" s="368"/>
      <c r="I175" s="368"/>
      <c r="J175" s="368"/>
      <c r="K175" s="368"/>
      <c r="L175" s="369"/>
      <c r="M175" s="158">
        <f>ROUND(SUM(L176:L182),2)</f>
        <v>32.4</v>
      </c>
    </row>
    <row r="176" spans="1:13">
      <c r="A176" s="153"/>
      <c r="C176" s="291"/>
      <c r="D176" s="31"/>
      <c r="E176" s="31"/>
      <c r="F176" s="31"/>
      <c r="G176" s="31"/>
      <c r="H176" s="31"/>
      <c r="I176" s="31"/>
      <c r="J176" s="31"/>
      <c r="K176" s="38"/>
      <c r="L176" s="31"/>
      <c r="M176" s="154"/>
    </row>
    <row r="177" spans="1:13">
      <c r="A177" s="153"/>
      <c r="B177" s="103" t="s">
        <v>3810</v>
      </c>
      <c r="C177" s="299" t="str">
        <f>C175</f>
        <v>m³</v>
      </c>
      <c r="D177" s="31">
        <v>4</v>
      </c>
      <c r="E177" s="31">
        <v>3</v>
      </c>
      <c r="F177" s="31">
        <v>0.15</v>
      </c>
      <c r="G177" s="31"/>
      <c r="H177" s="31">
        <f>H162</f>
        <v>3</v>
      </c>
      <c r="I177" s="31">
        <v>2</v>
      </c>
      <c r="J177" s="31"/>
      <c r="K177" s="38"/>
      <c r="L177" s="31">
        <f>D177*E177*F177*H177*I177</f>
        <v>10.799999999999999</v>
      </c>
      <c r="M177" s="154"/>
    </row>
    <row r="178" spans="1:13">
      <c r="A178" s="153"/>
      <c r="B178" s="103" t="s">
        <v>3811</v>
      </c>
      <c r="C178" s="299" t="str">
        <f>C175</f>
        <v>m³</v>
      </c>
      <c r="D178" s="31">
        <v>4</v>
      </c>
      <c r="E178" s="31">
        <v>3</v>
      </c>
      <c r="F178" s="31">
        <v>0.15</v>
      </c>
      <c r="G178" s="31"/>
      <c r="H178" s="31">
        <f>H177</f>
        <v>3</v>
      </c>
      <c r="I178" s="31">
        <v>2</v>
      </c>
      <c r="J178" s="31"/>
      <c r="K178" s="38"/>
      <c r="L178" s="31">
        <f t="shared" ref="L178:L179" si="0">D178*E178*F178*H178*I178</f>
        <v>10.799999999999999</v>
      </c>
      <c r="M178" s="154"/>
    </row>
    <row r="179" spans="1:13">
      <c r="A179" s="153"/>
      <c r="B179" s="103" t="s">
        <v>3812</v>
      </c>
      <c r="C179" s="299" t="str">
        <f>C175</f>
        <v>m³</v>
      </c>
      <c r="D179" s="31">
        <v>4</v>
      </c>
      <c r="E179" s="31">
        <v>3</v>
      </c>
      <c r="F179" s="31">
        <v>0.15</v>
      </c>
      <c r="G179" s="31"/>
      <c r="H179" s="31">
        <f>H178</f>
        <v>3</v>
      </c>
      <c r="I179" s="31">
        <v>2</v>
      </c>
      <c r="J179" s="31"/>
      <c r="K179" s="38"/>
      <c r="L179" s="31">
        <f t="shared" si="0"/>
        <v>10.799999999999999</v>
      </c>
      <c r="M179" s="154"/>
    </row>
    <row r="180" spans="1:13">
      <c r="A180" s="153"/>
      <c r="B180" s="103"/>
      <c r="C180" s="299"/>
      <c r="D180" s="31"/>
      <c r="E180" s="31"/>
      <c r="F180" s="31"/>
      <c r="G180" s="31"/>
      <c r="H180" s="31"/>
      <c r="I180" s="31"/>
      <c r="J180" s="31"/>
      <c r="K180" s="38"/>
      <c r="L180" s="31"/>
      <c r="M180" s="154"/>
    </row>
    <row r="181" spans="1:13">
      <c r="A181" s="153"/>
      <c r="B181" s="103"/>
      <c r="C181" s="299"/>
      <c r="D181" s="31"/>
      <c r="E181" s="31"/>
      <c r="F181" s="31"/>
      <c r="G181" s="31"/>
      <c r="H181" s="31"/>
      <c r="I181" s="31"/>
      <c r="J181" s="31"/>
      <c r="K181" s="38"/>
      <c r="L181" s="31"/>
      <c r="M181" s="154"/>
    </row>
    <row r="182" spans="1:13">
      <c r="A182" s="153"/>
      <c r="B182" s="103"/>
      <c r="C182" s="299"/>
      <c r="D182" s="31"/>
      <c r="E182" s="31"/>
      <c r="F182" s="31"/>
      <c r="G182" s="31"/>
      <c r="H182" s="31"/>
      <c r="I182" s="31"/>
      <c r="J182" s="31"/>
      <c r="K182" s="38"/>
      <c r="L182" s="31"/>
      <c r="M182" s="154"/>
    </row>
    <row r="183" spans="1:13">
      <c r="A183" s="153"/>
      <c r="B183" s="103"/>
      <c r="C183" s="291"/>
      <c r="D183" s="31"/>
      <c r="E183" s="31"/>
      <c r="F183" s="31"/>
      <c r="G183" s="31"/>
      <c r="H183" s="31"/>
      <c r="I183" s="31"/>
      <c r="J183" s="31"/>
      <c r="K183" s="38"/>
      <c r="L183" s="31"/>
      <c r="M183" s="154"/>
    </row>
    <row r="184" spans="1:13">
      <c r="A184" s="153"/>
      <c r="B184" s="103"/>
      <c r="C184" s="291"/>
      <c r="D184" s="31"/>
      <c r="E184" s="31"/>
      <c r="F184" s="31"/>
      <c r="G184" s="31"/>
      <c r="H184" s="31"/>
      <c r="I184" s="31"/>
      <c r="J184" s="31"/>
      <c r="K184" s="38"/>
      <c r="L184" s="31"/>
      <c r="M184" s="154"/>
    </row>
    <row r="185" spans="1:13">
      <c r="A185" s="153"/>
      <c r="B185" s="103"/>
      <c r="C185" s="291"/>
      <c r="D185" s="31"/>
      <c r="E185" s="31"/>
      <c r="F185" s="31"/>
      <c r="G185" s="31"/>
      <c r="H185" s="31"/>
      <c r="I185" s="31"/>
      <c r="J185" s="31"/>
      <c r="K185" s="38"/>
      <c r="L185" s="31"/>
      <c r="M185" s="154"/>
    </row>
    <row r="186" spans="1:13">
      <c r="A186" s="153"/>
      <c r="B186" s="103"/>
      <c r="C186" s="291"/>
      <c r="D186" s="31"/>
      <c r="E186" s="31"/>
      <c r="F186" s="31"/>
      <c r="G186" s="31"/>
      <c r="H186" s="31"/>
      <c r="I186" s="31"/>
      <c r="J186" s="31"/>
      <c r="K186" s="38"/>
      <c r="L186" s="31"/>
      <c r="M186" s="154"/>
    </row>
    <row r="187" spans="1:13">
      <c r="A187" s="153"/>
      <c r="B187" s="103"/>
      <c r="C187" s="291"/>
      <c r="D187" s="31"/>
      <c r="E187" s="31"/>
      <c r="F187" s="31"/>
      <c r="G187" s="31"/>
      <c r="H187" s="31"/>
      <c r="I187" s="31"/>
      <c r="J187" s="31"/>
      <c r="K187" s="38"/>
      <c r="L187" s="31"/>
      <c r="M187" s="154"/>
    </row>
    <row r="188" spans="1:13">
      <c r="A188" s="153"/>
      <c r="B188" s="103"/>
      <c r="C188" s="291"/>
      <c r="D188" s="31"/>
      <c r="E188" s="31"/>
      <c r="F188" s="31"/>
      <c r="G188" s="31"/>
      <c r="H188" s="31"/>
      <c r="I188" s="31"/>
      <c r="J188" s="31"/>
      <c r="K188" s="38"/>
      <c r="L188" s="31"/>
      <c r="M188" s="154"/>
    </row>
    <row r="189" spans="1:13">
      <c r="A189" s="153"/>
      <c r="B189" s="103"/>
      <c r="C189" s="291"/>
      <c r="D189" s="31"/>
      <c r="E189" s="31"/>
      <c r="F189" s="31"/>
      <c r="G189" s="31"/>
      <c r="H189" s="31"/>
      <c r="I189" s="31"/>
      <c r="J189" s="31"/>
      <c r="K189" s="38"/>
      <c r="L189" s="31"/>
      <c r="M189" s="154"/>
    </row>
    <row r="190" spans="1:13">
      <c r="A190" s="153"/>
      <c r="B190" s="103"/>
      <c r="C190" s="291"/>
      <c r="D190" s="31"/>
      <c r="E190" s="31"/>
      <c r="F190" s="31"/>
      <c r="G190" s="31"/>
      <c r="H190" s="31"/>
      <c r="I190" s="31"/>
      <c r="J190" s="31"/>
      <c r="K190" s="38"/>
      <c r="L190" s="31"/>
      <c r="M190" s="154"/>
    </row>
    <row r="191" spans="1:13" ht="15.75" thickBot="1">
      <c r="A191" s="155"/>
      <c r="B191" s="163"/>
      <c r="C191" s="301"/>
      <c r="D191" s="156"/>
      <c r="E191" s="156"/>
      <c r="F191" s="156"/>
      <c r="G191" s="156"/>
      <c r="H191" s="156"/>
      <c r="I191" s="156"/>
      <c r="J191" s="156"/>
      <c r="K191" s="162"/>
      <c r="L191" s="156"/>
      <c r="M191" s="157"/>
    </row>
    <row r="192" spans="1:13" ht="28.5" customHeight="1">
      <c r="A192" s="152">
        <f>'[37]PPTO GRAL'!B21</f>
        <v>2.2999999999999998</v>
      </c>
      <c r="B192" s="159" t="str">
        <f>'[37]PPTO GRAL'!C21</f>
        <v>Solado de Limpieza espesor 0.10 m</v>
      </c>
      <c r="C192" s="298" t="str">
        <f>'[37]PPTO GRAL'!D21</f>
        <v>m³</v>
      </c>
      <c r="D192" s="367"/>
      <c r="E192" s="368"/>
      <c r="F192" s="368"/>
      <c r="G192" s="368"/>
      <c r="H192" s="368"/>
      <c r="I192" s="368"/>
      <c r="J192" s="368"/>
      <c r="K192" s="368"/>
      <c r="L192" s="369"/>
      <c r="M192" s="158">
        <f>ROUND(SUM(L193:L194),2)</f>
        <v>3.02</v>
      </c>
    </row>
    <row r="193" spans="1:13">
      <c r="A193" s="153"/>
      <c r="B193" s="103" t="s">
        <v>3813</v>
      </c>
      <c r="C193" s="291"/>
      <c r="D193" s="31"/>
      <c r="E193" s="31"/>
      <c r="F193" s="31"/>
      <c r="G193" s="31"/>
      <c r="H193" s="31"/>
      <c r="I193" s="31"/>
      <c r="J193" s="31"/>
      <c r="K193" s="38"/>
      <c r="L193" s="31"/>
      <c r="M193" s="154"/>
    </row>
    <row r="194" spans="1:13" ht="15.75" thickBot="1">
      <c r="A194" s="153"/>
      <c r="B194" s="60"/>
      <c r="C194" s="299" t="str">
        <f>C192</f>
        <v>m³</v>
      </c>
      <c r="D194" s="31">
        <v>6.1</v>
      </c>
      <c r="E194" s="31">
        <v>1.1000000000000001</v>
      </c>
      <c r="F194" s="31">
        <v>0.15</v>
      </c>
      <c r="G194" s="31"/>
      <c r="H194" s="31">
        <f>H179</f>
        <v>3</v>
      </c>
      <c r="I194" s="31"/>
      <c r="J194" s="31"/>
      <c r="K194" s="38"/>
      <c r="L194" s="31">
        <f>D194*E194*F194*H194</f>
        <v>3.0194999999999999</v>
      </c>
      <c r="M194" s="154"/>
    </row>
    <row r="195" spans="1:13" ht="29.25" customHeight="1">
      <c r="A195" s="152">
        <f>'[37]PPTO GRAL'!B22</f>
        <v>2.4</v>
      </c>
      <c r="B195" s="159" t="s">
        <v>3846</v>
      </c>
      <c r="C195" s="298" t="s">
        <v>3844</v>
      </c>
      <c r="D195" s="367"/>
      <c r="E195" s="368"/>
      <c r="F195" s="368"/>
      <c r="G195" s="368"/>
      <c r="H195" s="368"/>
      <c r="I195" s="368"/>
      <c r="J195" s="368"/>
      <c r="K195" s="368"/>
      <c r="L195" s="369"/>
      <c r="M195" s="158">
        <f>ROUND(SUM(L196:L208),2)</f>
        <v>3</v>
      </c>
    </row>
    <row r="196" spans="1:13">
      <c r="A196" s="164"/>
      <c r="B196" s="103" t="s">
        <v>3815</v>
      </c>
      <c r="C196" s="299"/>
      <c r="D196" s="31"/>
      <c r="E196" s="31"/>
      <c r="F196" s="31"/>
      <c r="G196" s="31"/>
      <c r="H196" s="31"/>
      <c r="I196" s="31"/>
      <c r="J196" s="31"/>
      <c r="K196" s="31"/>
      <c r="L196" s="31"/>
      <c r="M196" s="166"/>
    </row>
    <row r="197" spans="1:13">
      <c r="A197" s="164"/>
      <c r="B197" s="117"/>
      <c r="C197" s="299" t="str">
        <f>C195</f>
        <v>UNID</v>
      </c>
      <c r="D197" s="31">
        <v>3</v>
      </c>
      <c r="E197" s="31"/>
      <c r="F197" s="31"/>
      <c r="G197" s="31">
        <v>1</v>
      </c>
      <c r="H197" s="31">
        <v>1</v>
      </c>
      <c r="I197" s="31"/>
      <c r="J197" s="31"/>
      <c r="K197" s="31"/>
      <c r="L197" s="31">
        <f>D197*G197*H197</f>
        <v>3</v>
      </c>
      <c r="M197" s="166"/>
    </row>
    <row r="198" spans="1:13">
      <c r="A198" s="164"/>
      <c r="B198" s="117"/>
      <c r="C198" s="299"/>
      <c r="D198" s="31"/>
      <c r="E198" s="31"/>
      <c r="F198" s="31"/>
      <c r="G198" s="31"/>
      <c r="H198" s="31"/>
      <c r="I198" s="31"/>
      <c r="J198" s="31"/>
      <c r="K198" s="31"/>
      <c r="L198" s="31"/>
      <c r="M198" s="166"/>
    </row>
    <row r="199" spans="1:13">
      <c r="A199" s="164"/>
      <c r="B199" s="117"/>
      <c r="C199" s="299"/>
      <c r="D199" s="31"/>
      <c r="E199" s="31"/>
      <c r="F199" s="31"/>
      <c r="G199" s="31"/>
      <c r="H199" s="31"/>
      <c r="I199" s="31"/>
      <c r="J199" s="31"/>
      <c r="K199" s="31"/>
      <c r="L199" s="31"/>
      <c r="M199" s="166"/>
    </row>
    <row r="200" spans="1:13">
      <c r="A200" s="164"/>
      <c r="B200" s="117"/>
      <c r="C200" s="299"/>
      <c r="D200" s="31"/>
      <c r="E200" s="31"/>
      <c r="F200" s="31"/>
      <c r="G200" s="31"/>
      <c r="H200" s="31"/>
      <c r="I200" s="31"/>
      <c r="J200" s="31"/>
      <c r="K200" s="31"/>
      <c r="L200" s="31"/>
      <c r="M200" s="166"/>
    </row>
    <row r="201" spans="1:13">
      <c r="A201" s="164"/>
      <c r="B201" s="117"/>
      <c r="C201" s="299"/>
      <c r="D201" s="31"/>
      <c r="E201" s="31"/>
      <c r="F201" s="31"/>
      <c r="G201" s="31"/>
      <c r="H201" s="31"/>
      <c r="I201" s="31"/>
      <c r="J201" s="31"/>
      <c r="K201" s="31"/>
      <c r="L201" s="31"/>
      <c r="M201" s="166"/>
    </row>
    <row r="202" spans="1:13">
      <c r="A202" s="164"/>
      <c r="B202" s="117"/>
      <c r="C202" s="299"/>
      <c r="D202" s="31"/>
      <c r="E202" s="31"/>
      <c r="F202" s="31"/>
      <c r="G202" s="31"/>
      <c r="H202" s="31"/>
      <c r="I202" s="31"/>
      <c r="J202" s="31"/>
      <c r="K202" s="31"/>
      <c r="L202" s="31"/>
      <c r="M202" s="166"/>
    </row>
    <row r="203" spans="1:13">
      <c r="A203" s="164"/>
      <c r="B203" s="117"/>
      <c r="C203" s="299"/>
      <c r="D203" s="31"/>
      <c r="E203" s="31"/>
      <c r="F203" s="31"/>
      <c r="G203" s="31"/>
      <c r="H203" s="31"/>
      <c r="I203" s="31"/>
      <c r="J203" s="31"/>
      <c r="K203" s="31"/>
      <c r="L203" s="31"/>
      <c r="M203" s="166"/>
    </row>
    <row r="204" spans="1:13">
      <c r="A204" s="164"/>
      <c r="B204" s="117"/>
      <c r="C204" s="299"/>
      <c r="D204" s="31"/>
      <c r="E204" s="31"/>
      <c r="F204" s="31"/>
      <c r="G204" s="31"/>
      <c r="H204" s="31"/>
      <c r="I204" s="31"/>
      <c r="J204" s="31"/>
      <c r="K204" s="31"/>
      <c r="L204" s="31"/>
      <c r="M204" s="166"/>
    </row>
    <row r="205" spans="1:13">
      <c r="A205" s="164"/>
      <c r="B205" s="117"/>
      <c r="C205" s="299"/>
      <c r="D205" s="31"/>
      <c r="E205" s="31"/>
      <c r="F205" s="31"/>
      <c r="G205" s="31"/>
      <c r="H205" s="31"/>
      <c r="I205" s="31"/>
      <c r="J205" s="31"/>
      <c r="K205" s="31"/>
      <c r="L205" s="31"/>
      <c r="M205" s="166"/>
    </row>
    <row r="206" spans="1:13">
      <c r="A206" s="164"/>
      <c r="B206" s="117"/>
      <c r="C206" s="299"/>
      <c r="D206" s="31"/>
      <c r="E206" s="31"/>
      <c r="F206" s="31"/>
      <c r="G206" s="31"/>
      <c r="H206" s="31"/>
      <c r="I206" s="31"/>
      <c r="J206" s="31"/>
      <c r="K206" s="31"/>
      <c r="L206" s="31"/>
      <c r="M206" s="166"/>
    </row>
    <row r="207" spans="1:13">
      <c r="A207" s="164"/>
      <c r="B207" s="117"/>
      <c r="C207" s="299"/>
      <c r="D207" s="31"/>
      <c r="E207" s="31"/>
      <c r="F207" s="31"/>
      <c r="G207" s="31"/>
      <c r="H207" s="31"/>
      <c r="I207" s="31"/>
      <c r="J207" s="31"/>
      <c r="K207" s="31"/>
      <c r="L207" s="31"/>
      <c r="M207" s="166"/>
    </row>
    <row r="208" spans="1:13">
      <c r="A208" s="164"/>
      <c r="B208" s="117"/>
      <c r="C208" s="299"/>
      <c r="D208" s="31"/>
      <c r="E208" s="31"/>
      <c r="F208" s="31"/>
      <c r="G208" s="31"/>
      <c r="H208" s="31"/>
      <c r="I208" s="31"/>
      <c r="J208" s="31"/>
      <c r="K208" s="31"/>
      <c r="L208" s="31"/>
      <c r="M208" s="166"/>
    </row>
    <row r="209" spans="1:13">
      <c r="A209" s="164"/>
      <c r="B209" s="117"/>
      <c r="C209" s="299"/>
      <c r="D209" s="31"/>
      <c r="E209" s="31"/>
      <c r="F209" s="31"/>
      <c r="G209" s="31"/>
      <c r="H209" s="31"/>
      <c r="I209" s="31"/>
      <c r="J209" s="31"/>
      <c r="K209" s="31"/>
      <c r="L209" s="31"/>
      <c r="M209" s="166"/>
    </row>
    <row r="210" spans="1:13" ht="15.75" thickBot="1">
      <c r="A210" s="169"/>
      <c r="B210" s="167"/>
      <c r="C210" s="302"/>
      <c r="D210" s="156"/>
      <c r="E210" s="156"/>
      <c r="F210" s="156"/>
      <c r="G210" s="156"/>
      <c r="H210" s="156"/>
      <c r="I210" s="156"/>
      <c r="J210" s="156"/>
      <c r="K210" s="156"/>
      <c r="L210" s="156"/>
      <c r="M210" s="168"/>
    </row>
    <row r="211" spans="1:13" ht="40.5" customHeight="1">
      <c r="A211" s="152">
        <f>'[37]PPTO GRAL'!B23</f>
        <v>2.5</v>
      </c>
      <c r="B211" s="159" t="s">
        <v>3831</v>
      </c>
      <c r="C211" s="298" t="s">
        <v>9</v>
      </c>
      <c r="D211" s="367"/>
      <c r="E211" s="368"/>
      <c r="F211" s="368"/>
      <c r="G211" s="368"/>
      <c r="H211" s="368"/>
      <c r="I211" s="368"/>
      <c r="J211" s="368"/>
      <c r="K211" s="368"/>
      <c r="L211" s="369"/>
      <c r="M211" s="158">
        <f>ROUND(SUM(L212:L216),2)</f>
        <v>26</v>
      </c>
    </row>
    <row r="212" spans="1:13">
      <c r="A212" s="164"/>
      <c r="C212" s="299"/>
      <c r="D212" s="31"/>
      <c r="E212" s="31"/>
      <c r="F212" s="31"/>
      <c r="G212" s="31"/>
      <c r="H212" s="31"/>
      <c r="I212" s="31"/>
      <c r="J212" s="31"/>
      <c r="K212" s="31"/>
      <c r="L212" s="31"/>
      <c r="M212" s="166"/>
    </row>
    <row r="213" spans="1:13">
      <c r="A213" s="164"/>
      <c r="B213" s="150" t="s">
        <v>3827</v>
      </c>
      <c r="C213" s="299" t="str">
        <f>C211</f>
        <v>un</v>
      </c>
      <c r="D213" s="31">
        <v>6</v>
      </c>
      <c r="E213" s="31"/>
      <c r="F213" s="31"/>
      <c r="G213" s="31"/>
      <c r="H213" s="31">
        <v>1</v>
      </c>
      <c r="I213" s="31">
        <v>1</v>
      </c>
      <c r="J213" s="31">
        <v>1</v>
      </c>
      <c r="K213" s="31">
        <v>1</v>
      </c>
      <c r="L213" s="309">
        <f t="shared" ref="L213:L216" si="1">D213*H213*I213*K213</f>
        <v>6</v>
      </c>
      <c r="M213" s="166"/>
    </row>
    <row r="214" spans="1:13">
      <c r="A214" s="164"/>
      <c r="B214" s="150" t="s">
        <v>3828</v>
      </c>
      <c r="C214" s="299" t="str">
        <f>C211</f>
        <v>un</v>
      </c>
      <c r="D214" s="31">
        <v>9</v>
      </c>
      <c r="E214" s="31"/>
      <c r="F214" s="31"/>
      <c r="G214" s="31"/>
      <c r="H214" s="31">
        <f>$H$213</f>
        <v>1</v>
      </c>
      <c r="I214" s="31">
        <v>1</v>
      </c>
      <c r="J214" s="31">
        <v>1</v>
      </c>
      <c r="K214" s="31">
        <v>1</v>
      </c>
      <c r="L214" s="31">
        <f t="shared" si="1"/>
        <v>9</v>
      </c>
      <c r="M214" s="166"/>
    </row>
    <row r="215" spans="1:13">
      <c r="A215" s="164"/>
      <c r="B215" s="150" t="s">
        <v>3829</v>
      </c>
      <c r="C215" s="299" t="str">
        <f>C211</f>
        <v>un</v>
      </c>
      <c r="D215" s="31">
        <v>6</v>
      </c>
      <c r="E215" s="31"/>
      <c r="F215" s="31"/>
      <c r="G215" s="31"/>
      <c r="H215" s="31">
        <f t="shared" ref="H215:H216" si="2">$H$213</f>
        <v>1</v>
      </c>
      <c r="I215" s="31">
        <v>1</v>
      </c>
      <c r="J215" s="31">
        <v>1</v>
      </c>
      <c r="K215" s="31">
        <v>1</v>
      </c>
      <c r="L215" s="31">
        <f t="shared" si="1"/>
        <v>6</v>
      </c>
      <c r="M215" s="166"/>
    </row>
    <row r="216" spans="1:13">
      <c r="A216" s="164"/>
      <c r="B216" s="150" t="s">
        <v>3830</v>
      </c>
      <c r="C216" s="299" t="str">
        <f>C211</f>
        <v>un</v>
      </c>
      <c r="D216" s="31">
        <v>5</v>
      </c>
      <c r="E216" s="31"/>
      <c r="F216" s="31"/>
      <c r="G216" s="31"/>
      <c r="H216" s="31">
        <f t="shared" si="2"/>
        <v>1</v>
      </c>
      <c r="I216" s="31">
        <v>1</v>
      </c>
      <c r="J216" s="31">
        <v>1</v>
      </c>
      <c r="K216" s="31">
        <v>1</v>
      </c>
      <c r="L216" s="31">
        <f t="shared" si="1"/>
        <v>5</v>
      </c>
      <c r="M216" s="166"/>
    </row>
    <row r="217" spans="1:13">
      <c r="A217" s="164"/>
      <c r="B217" s="117"/>
      <c r="C217" s="299"/>
      <c r="D217" s="31"/>
      <c r="E217" s="31"/>
      <c r="F217" s="31"/>
      <c r="G217" s="31"/>
      <c r="H217" s="31"/>
      <c r="I217" s="31"/>
      <c r="J217" s="31"/>
      <c r="K217" s="31"/>
      <c r="L217" s="31"/>
      <c r="M217" s="166"/>
    </row>
    <row r="218" spans="1:13">
      <c r="A218" s="164"/>
      <c r="B218" s="117"/>
      <c r="C218" s="299"/>
      <c r="D218" s="31"/>
      <c r="E218" s="31"/>
      <c r="F218" s="31"/>
      <c r="G218" s="31"/>
      <c r="H218" s="31"/>
      <c r="I218" s="31"/>
      <c r="J218" s="31"/>
      <c r="K218" s="31"/>
      <c r="L218" s="31"/>
      <c r="M218" s="166"/>
    </row>
    <row r="219" spans="1:13">
      <c r="A219" s="164"/>
      <c r="B219" s="117"/>
      <c r="C219" s="299"/>
      <c r="D219" s="31"/>
      <c r="E219" s="31"/>
      <c r="F219" s="31"/>
      <c r="G219" s="31"/>
      <c r="H219" s="31"/>
      <c r="I219" s="31"/>
      <c r="J219" s="31"/>
      <c r="K219" s="31"/>
      <c r="L219" s="31"/>
      <c r="M219" s="166"/>
    </row>
    <row r="220" spans="1:13">
      <c r="A220" s="164"/>
      <c r="B220" s="117"/>
      <c r="C220" s="299"/>
      <c r="D220" s="31"/>
      <c r="E220" s="31"/>
      <c r="F220" s="31"/>
      <c r="G220" s="31"/>
      <c r="H220" s="31"/>
      <c r="I220" s="31"/>
      <c r="J220" s="31"/>
      <c r="K220" s="31"/>
      <c r="L220" s="31"/>
      <c r="M220" s="166"/>
    </row>
    <row r="221" spans="1:13">
      <c r="A221" s="164"/>
      <c r="B221" s="117"/>
      <c r="C221" s="299"/>
      <c r="D221" s="31"/>
      <c r="E221" s="31"/>
      <c r="F221" s="31"/>
      <c r="G221" s="31"/>
      <c r="H221" s="31"/>
      <c r="I221" s="31"/>
      <c r="J221" s="31"/>
      <c r="K221" s="31"/>
      <c r="L221" s="31"/>
      <c r="M221" s="166"/>
    </row>
    <row r="222" spans="1:13">
      <c r="A222" s="164"/>
      <c r="B222" s="117"/>
      <c r="C222" s="299"/>
      <c r="D222" s="31"/>
      <c r="E222" s="31"/>
      <c r="F222" s="31"/>
      <c r="G222" s="31"/>
      <c r="H222" s="31"/>
      <c r="I222" s="31"/>
      <c r="J222" s="31"/>
      <c r="K222" s="31"/>
      <c r="L222" s="31"/>
      <c r="M222" s="166"/>
    </row>
    <row r="223" spans="1:13">
      <c r="A223" s="164"/>
      <c r="B223" s="117"/>
      <c r="C223" s="299"/>
      <c r="D223" s="31"/>
      <c r="E223" s="31"/>
      <c r="F223" s="31"/>
      <c r="G223" s="31"/>
      <c r="H223" s="31"/>
      <c r="I223" s="31"/>
      <c r="J223" s="31"/>
      <c r="K223" s="31"/>
      <c r="L223" s="31"/>
      <c r="M223" s="166"/>
    </row>
    <row r="224" spans="1:13">
      <c r="A224" s="164"/>
      <c r="B224" s="117"/>
      <c r="C224" s="299"/>
      <c r="D224" s="31"/>
      <c r="E224" s="31"/>
      <c r="F224" s="31"/>
      <c r="G224" s="31"/>
      <c r="H224" s="31"/>
      <c r="I224" s="31"/>
      <c r="J224" s="31"/>
      <c r="K224" s="31"/>
      <c r="L224" s="31"/>
      <c r="M224" s="166"/>
    </row>
    <row r="225" spans="1:13">
      <c r="A225" s="164"/>
      <c r="B225" s="117"/>
      <c r="C225" s="299"/>
      <c r="D225" s="31"/>
      <c r="E225" s="31"/>
      <c r="F225" s="31"/>
      <c r="G225" s="31"/>
      <c r="H225" s="31"/>
      <c r="I225" s="31"/>
      <c r="J225" s="31"/>
      <c r="K225" s="31"/>
      <c r="L225" s="31"/>
      <c r="M225" s="166"/>
    </row>
    <row r="226" spans="1:13">
      <c r="A226" s="164"/>
      <c r="B226" s="117"/>
      <c r="C226" s="299"/>
      <c r="D226" s="31"/>
      <c r="E226" s="31"/>
      <c r="F226" s="31"/>
      <c r="G226" s="31"/>
      <c r="H226" s="31"/>
      <c r="I226" s="31"/>
      <c r="J226" s="31"/>
      <c r="K226" s="31"/>
      <c r="L226" s="31"/>
      <c r="M226" s="166"/>
    </row>
    <row r="227" spans="1:13">
      <c r="A227" s="164"/>
      <c r="B227" s="117"/>
      <c r="C227" s="299"/>
      <c r="D227" s="31"/>
      <c r="E227" s="31"/>
      <c r="F227" s="31"/>
      <c r="G227" s="31"/>
      <c r="H227" s="31"/>
      <c r="I227" s="31"/>
      <c r="J227" s="31"/>
      <c r="K227" s="31"/>
      <c r="L227" s="31"/>
      <c r="M227" s="166"/>
    </row>
    <row r="228" spans="1:13">
      <c r="A228" s="164"/>
      <c r="B228" s="117"/>
      <c r="C228" s="299"/>
      <c r="D228" s="31"/>
      <c r="E228" s="31"/>
      <c r="F228" s="31"/>
      <c r="G228" s="31"/>
      <c r="H228" s="31"/>
      <c r="I228" s="31"/>
      <c r="J228" s="31"/>
      <c r="K228" s="31"/>
      <c r="L228" s="31"/>
      <c r="M228" s="166"/>
    </row>
    <row r="229" spans="1:13">
      <c r="A229" s="164"/>
      <c r="B229" s="117"/>
      <c r="C229" s="299"/>
      <c r="D229" s="31"/>
      <c r="E229" s="31"/>
      <c r="F229" s="31"/>
      <c r="G229" s="31"/>
      <c r="H229" s="31"/>
      <c r="I229" s="31"/>
      <c r="J229" s="31"/>
      <c r="K229" s="31"/>
      <c r="L229" s="31"/>
      <c r="M229" s="166"/>
    </row>
    <row r="230" spans="1:13">
      <c r="A230" s="164"/>
      <c r="B230" s="117"/>
      <c r="C230" s="299"/>
      <c r="D230" s="31"/>
      <c r="E230" s="31"/>
      <c r="F230" s="31"/>
      <c r="G230" s="31"/>
      <c r="H230" s="31"/>
      <c r="I230" s="31"/>
      <c r="J230" s="31"/>
      <c r="K230" s="31"/>
      <c r="L230" s="31"/>
      <c r="M230" s="166"/>
    </row>
    <row r="231" spans="1:13">
      <c r="A231" s="164"/>
      <c r="B231" s="117"/>
      <c r="C231" s="299"/>
      <c r="D231" s="31"/>
      <c r="E231" s="31"/>
      <c r="F231" s="31"/>
      <c r="G231" s="31"/>
      <c r="H231" s="31"/>
      <c r="I231" s="31"/>
      <c r="J231" s="31"/>
      <c r="K231" s="31"/>
      <c r="L231" s="31"/>
      <c r="M231" s="166"/>
    </row>
    <row r="232" spans="1:13">
      <c r="A232" s="164"/>
      <c r="B232" s="117"/>
      <c r="C232" s="299"/>
      <c r="D232" s="31"/>
      <c r="E232" s="31"/>
      <c r="F232" s="31"/>
      <c r="G232" s="31"/>
      <c r="H232" s="31"/>
      <c r="I232" s="31"/>
      <c r="J232" s="31"/>
      <c r="K232" s="31"/>
      <c r="L232" s="31"/>
      <c r="M232" s="166"/>
    </row>
    <row r="233" spans="1:13" ht="15.75" thickBot="1">
      <c r="A233" s="164"/>
      <c r="B233" s="117"/>
      <c r="C233" s="299"/>
      <c r="D233" s="31"/>
      <c r="E233" s="31"/>
      <c r="F233" s="31"/>
      <c r="G233" s="31"/>
      <c r="H233" s="31"/>
      <c r="I233" s="31"/>
      <c r="J233" s="31"/>
      <c r="K233" s="31"/>
      <c r="L233" s="31"/>
      <c r="M233" s="166"/>
    </row>
    <row r="234" spans="1:13" ht="31.5" customHeight="1">
      <c r="A234" s="152">
        <f>+'PPTO GRAL'!A17</f>
        <v>2.13</v>
      </c>
      <c r="B234" s="159" t="str">
        <f>+'PPTO GRAL'!B17</f>
        <v>Obras complementarias</v>
      </c>
      <c r="C234" s="298" t="str">
        <f>+'PPTO GRAL'!C17</f>
        <v>gl</v>
      </c>
      <c r="D234" s="367"/>
      <c r="E234" s="368"/>
      <c r="F234" s="368"/>
      <c r="G234" s="368"/>
      <c r="H234" s="368"/>
      <c r="I234" s="368"/>
      <c r="J234" s="368"/>
      <c r="K234" s="368"/>
      <c r="L234" s="369"/>
      <c r="M234" s="158">
        <f>ROUND(SUM(L236:L245),2)</f>
        <v>1</v>
      </c>
    </row>
    <row r="235" spans="1:13">
      <c r="A235" s="164"/>
      <c r="B235" s="150" t="s">
        <v>3840</v>
      </c>
      <c r="C235" s="299"/>
      <c r="D235" s="31"/>
      <c r="E235" s="31"/>
      <c r="F235" s="31"/>
      <c r="G235" s="31"/>
      <c r="H235" s="31"/>
      <c r="I235" s="31"/>
      <c r="J235" s="31"/>
      <c r="K235" s="31"/>
      <c r="L235" s="31"/>
      <c r="M235" s="166"/>
    </row>
    <row r="236" spans="1:13">
      <c r="A236" s="164"/>
      <c r="B236" s="117"/>
      <c r="C236" s="299" t="str">
        <f>C234</f>
        <v>gl</v>
      </c>
      <c r="D236" s="31">
        <v>1</v>
      </c>
      <c r="E236" s="31"/>
      <c r="F236" s="31"/>
      <c r="G236" s="31"/>
      <c r="H236" s="31">
        <v>1</v>
      </c>
      <c r="I236" s="31"/>
      <c r="J236" s="31"/>
      <c r="K236" s="31"/>
      <c r="L236" s="31">
        <f>H236*D236</f>
        <v>1</v>
      </c>
      <c r="M236" s="166"/>
    </row>
    <row r="237" spans="1:13">
      <c r="A237" s="164"/>
      <c r="B237" s="117"/>
      <c r="C237" s="299"/>
      <c r="D237" s="31" t="s">
        <v>105</v>
      </c>
      <c r="E237" s="31"/>
      <c r="F237" s="31"/>
      <c r="G237" s="31"/>
      <c r="H237" s="31"/>
      <c r="I237" s="31"/>
      <c r="J237" s="31"/>
      <c r="K237" s="31"/>
      <c r="L237" s="31"/>
      <c r="M237" s="166"/>
    </row>
    <row r="238" spans="1:13">
      <c r="A238" s="164"/>
      <c r="B238" s="117"/>
      <c r="C238" s="299"/>
      <c r="D238" s="31"/>
      <c r="E238" s="31"/>
      <c r="F238" s="31"/>
      <c r="G238" s="31"/>
      <c r="H238" s="31"/>
      <c r="I238" s="31"/>
      <c r="J238" s="31"/>
      <c r="K238" s="31"/>
      <c r="L238" s="31"/>
      <c r="M238" s="166"/>
    </row>
    <row r="239" spans="1:13">
      <c r="A239" s="164"/>
      <c r="B239" s="117"/>
      <c r="C239" s="299"/>
      <c r="D239" s="31"/>
      <c r="E239" s="31"/>
      <c r="F239" s="31"/>
      <c r="G239" s="31"/>
      <c r="H239" s="31"/>
      <c r="I239" s="31"/>
      <c r="J239" s="31"/>
      <c r="K239" s="31"/>
      <c r="L239" s="31"/>
      <c r="M239" s="166"/>
    </row>
    <row r="240" spans="1:13">
      <c r="A240" s="164"/>
      <c r="B240" s="117"/>
      <c r="C240" s="299"/>
      <c r="D240" s="31"/>
      <c r="E240" s="31"/>
      <c r="F240" s="31"/>
      <c r="G240" s="31"/>
      <c r="H240" s="31"/>
      <c r="I240" s="31"/>
      <c r="J240" s="31"/>
      <c r="K240" s="31"/>
      <c r="L240" s="31"/>
      <c r="M240" s="166"/>
    </row>
    <row r="241" spans="1:13">
      <c r="A241" s="164"/>
      <c r="B241" s="117"/>
      <c r="C241" s="299"/>
      <c r="D241" s="31"/>
      <c r="E241" s="31"/>
      <c r="F241" s="31"/>
      <c r="G241" s="31"/>
      <c r="H241" s="31"/>
      <c r="I241" s="31"/>
      <c r="J241" s="31"/>
      <c r="K241" s="31"/>
      <c r="L241" s="31"/>
      <c r="M241" s="166"/>
    </row>
    <row r="242" spans="1:13">
      <c r="A242" s="164"/>
      <c r="B242" s="117"/>
      <c r="C242" s="299"/>
      <c r="D242" s="31"/>
      <c r="E242" s="31"/>
      <c r="F242" s="31"/>
      <c r="G242" s="31"/>
      <c r="H242" s="31"/>
      <c r="I242" s="31"/>
      <c r="J242" s="31"/>
      <c r="K242" s="31"/>
      <c r="L242" s="31"/>
      <c r="M242" s="166"/>
    </row>
    <row r="243" spans="1:13">
      <c r="A243" s="164"/>
      <c r="B243" s="117"/>
      <c r="C243" s="299"/>
      <c r="D243" s="31"/>
      <c r="E243" s="31"/>
      <c r="F243" s="31"/>
      <c r="G243" s="31"/>
      <c r="H243" s="31"/>
      <c r="I243" s="31"/>
      <c r="J243" s="31"/>
      <c r="K243" s="31"/>
      <c r="L243" s="31"/>
      <c r="M243" s="166"/>
    </row>
    <row r="244" spans="1:13">
      <c r="A244" s="164"/>
      <c r="B244" s="117"/>
      <c r="C244" s="299"/>
      <c r="D244" s="31"/>
      <c r="E244" s="31"/>
      <c r="F244" s="31"/>
      <c r="G244" s="31"/>
      <c r="H244" s="31"/>
      <c r="I244" s="31"/>
      <c r="J244" s="31"/>
      <c r="K244" s="31"/>
      <c r="L244" s="31"/>
      <c r="M244" s="166"/>
    </row>
    <row r="245" spans="1:13">
      <c r="A245" s="164"/>
      <c r="B245" s="117"/>
      <c r="C245" s="299"/>
      <c r="D245" s="31"/>
      <c r="E245" s="31"/>
      <c r="F245" s="31"/>
      <c r="G245" s="31"/>
      <c r="H245" s="31"/>
      <c r="I245" s="31"/>
      <c r="J245" s="31"/>
      <c r="K245" s="31"/>
      <c r="L245" s="31"/>
      <c r="M245" s="166"/>
    </row>
    <row r="246" spans="1:13" ht="15.75" thickBot="1">
      <c r="A246" s="172"/>
      <c r="B246" s="172"/>
      <c r="C246" s="303"/>
      <c r="D246" s="172"/>
      <c r="E246" s="172"/>
      <c r="F246" s="172"/>
      <c r="G246" s="172"/>
      <c r="H246" s="172"/>
      <c r="I246" s="172"/>
      <c r="J246" s="172"/>
      <c r="K246" s="172"/>
      <c r="L246" s="172"/>
      <c r="M246" s="172"/>
    </row>
    <row r="247" spans="1:13">
      <c r="A247" s="152" t="str">
        <f>+'PPTO GRAL'!A16</f>
        <v>2.12</v>
      </c>
      <c r="B247" s="159" t="str">
        <f>+'PPTO GRAL'!B16</f>
        <v>Suminstro transporte y colocacion de muro BLOQUE EN CONCRETO</v>
      </c>
      <c r="C247" s="298" t="str">
        <f>+'PPTO GRAL'!C16</f>
        <v>M2</v>
      </c>
      <c r="D247" s="367"/>
      <c r="E247" s="368"/>
      <c r="F247" s="368"/>
      <c r="G247" s="368"/>
      <c r="H247" s="368"/>
      <c r="I247" s="368"/>
      <c r="J247" s="368"/>
      <c r="K247" s="368"/>
      <c r="L247" s="369"/>
      <c r="M247" s="158">
        <f>ROUND(SUM(L249:L258),2)</f>
        <v>57.6</v>
      </c>
    </row>
    <row r="248" spans="1:13">
      <c r="A248" s="164"/>
      <c r="B248" s="150" t="s">
        <v>3838</v>
      </c>
      <c r="C248" s="299"/>
      <c r="D248" s="31"/>
      <c r="E248" s="31"/>
      <c r="F248" s="31"/>
      <c r="G248" s="31"/>
      <c r="H248" s="31"/>
      <c r="I248" s="31"/>
      <c r="J248" s="31"/>
      <c r="K248" s="31"/>
      <c r="L248" s="31"/>
      <c r="M248" s="166"/>
    </row>
    <row r="249" spans="1:13">
      <c r="A249" s="164"/>
      <c r="B249" s="117"/>
      <c r="C249" s="299" t="str">
        <f>C247</f>
        <v>M2</v>
      </c>
      <c r="D249" s="31">
        <v>4</v>
      </c>
      <c r="E249" s="31"/>
      <c r="F249" s="31">
        <v>3</v>
      </c>
      <c r="G249" s="31"/>
      <c r="H249" s="31">
        <v>1.6</v>
      </c>
      <c r="I249" s="31">
        <v>3</v>
      </c>
      <c r="J249" s="31"/>
      <c r="K249" s="31"/>
      <c r="L249" s="31">
        <f>H249*D249*I249*F249</f>
        <v>57.600000000000009</v>
      </c>
      <c r="M249" s="166"/>
    </row>
    <row r="250" spans="1:13">
      <c r="A250" s="164"/>
      <c r="B250" s="117"/>
      <c r="C250" s="299"/>
      <c r="D250" s="31" t="s">
        <v>105</v>
      </c>
      <c r="E250" s="31"/>
      <c r="F250" s="31"/>
      <c r="G250" s="31"/>
      <c r="H250" s="31"/>
      <c r="I250" s="31"/>
      <c r="J250" s="31"/>
      <c r="K250" s="31"/>
      <c r="L250" s="31"/>
      <c r="M250" s="166"/>
    </row>
    <row r="251" spans="1:13">
      <c r="A251" s="164"/>
      <c r="B251" s="117"/>
      <c r="C251" s="299"/>
      <c r="D251" s="31"/>
      <c r="E251" s="31"/>
      <c r="F251" s="31"/>
      <c r="G251" s="31"/>
      <c r="H251" s="31"/>
      <c r="I251" s="31"/>
      <c r="J251" s="31"/>
      <c r="K251" s="31"/>
      <c r="L251" s="31"/>
      <c r="M251" s="166"/>
    </row>
    <row r="252" spans="1:13">
      <c r="A252" s="164"/>
      <c r="B252" s="117"/>
      <c r="C252" s="299"/>
      <c r="D252" s="31"/>
      <c r="E252" s="31"/>
      <c r="F252" s="31"/>
      <c r="G252" s="31"/>
      <c r="H252" s="31"/>
      <c r="I252" s="31"/>
      <c r="J252" s="31"/>
      <c r="K252" s="31"/>
      <c r="L252" s="31"/>
      <c r="M252" s="166"/>
    </row>
    <row r="253" spans="1:13">
      <c r="A253" s="164"/>
      <c r="B253" s="117"/>
      <c r="C253" s="299"/>
      <c r="D253" s="31"/>
      <c r="E253" s="31"/>
      <c r="F253" s="31"/>
      <c r="G253" s="31"/>
      <c r="H253" s="31"/>
      <c r="I253" s="31"/>
      <c r="J253" s="31"/>
      <c r="K253" s="31"/>
      <c r="L253" s="31"/>
      <c r="M253" s="166"/>
    </row>
    <row r="254" spans="1:13">
      <c r="A254" s="164"/>
      <c r="B254" s="117"/>
      <c r="C254" s="299"/>
      <c r="D254" s="31"/>
      <c r="E254" s="31"/>
      <c r="F254" s="31"/>
      <c r="G254" s="31"/>
      <c r="H254" s="31"/>
      <c r="I254" s="31"/>
      <c r="J254" s="31"/>
      <c r="K254" s="31"/>
      <c r="L254" s="31"/>
      <c r="M254" s="166"/>
    </row>
    <row r="255" spans="1:13">
      <c r="A255" s="164"/>
      <c r="B255" s="117"/>
      <c r="C255" s="299"/>
      <c r="D255" s="31"/>
      <c r="E255" s="31"/>
      <c r="F255" s="31"/>
      <c r="G255" s="31"/>
      <c r="H255" s="31"/>
      <c r="I255" s="31"/>
      <c r="J255" s="31"/>
      <c r="K255" s="31"/>
      <c r="L255" s="31"/>
      <c r="M255" s="166"/>
    </row>
    <row r="256" spans="1:13">
      <c r="A256" s="164"/>
      <c r="B256" s="117"/>
      <c r="C256" s="299"/>
      <c r="D256" s="31"/>
      <c r="E256" s="31"/>
      <c r="F256" s="31"/>
      <c r="G256" s="31"/>
      <c r="H256" s="31"/>
      <c r="I256" s="31"/>
      <c r="J256" s="31"/>
      <c r="K256" s="31"/>
      <c r="L256" s="31"/>
      <c r="M256" s="166"/>
    </row>
    <row r="257" spans="1:13">
      <c r="A257" s="164"/>
      <c r="B257" s="117"/>
      <c r="C257" s="299"/>
      <c r="D257" s="31"/>
      <c r="E257" s="31"/>
      <c r="F257" s="31"/>
      <c r="G257" s="31"/>
      <c r="H257" s="31"/>
      <c r="I257" s="31"/>
      <c r="J257" s="31"/>
      <c r="K257" s="31"/>
      <c r="L257" s="31"/>
      <c r="M257" s="166"/>
    </row>
    <row r="258" spans="1:13">
      <c r="A258" s="164"/>
      <c r="B258" s="117"/>
      <c r="C258" s="299"/>
      <c r="D258" s="31"/>
      <c r="E258" s="31"/>
      <c r="F258" s="31"/>
      <c r="G258" s="31"/>
      <c r="H258" s="31"/>
      <c r="I258" s="31"/>
      <c r="J258" s="31"/>
      <c r="K258" s="31"/>
      <c r="L258" s="31"/>
      <c r="M258" s="166"/>
    </row>
    <row r="259" spans="1:13">
      <c r="A259" s="171"/>
      <c r="B259" s="171"/>
      <c r="C259" s="304"/>
      <c r="D259" s="171"/>
      <c r="E259" s="171"/>
      <c r="F259" s="171"/>
      <c r="G259" s="171"/>
      <c r="H259" s="171"/>
      <c r="I259" s="171"/>
      <c r="J259" s="171"/>
      <c r="K259" s="171"/>
      <c r="L259" s="171"/>
      <c r="M259" s="171"/>
    </row>
    <row r="260" spans="1:13">
      <c r="A260" s="171"/>
      <c r="B260" s="171"/>
      <c r="C260" s="304"/>
      <c r="D260" s="171"/>
      <c r="E260" s="171"/>
      <c r="F260" s="171"/>
      <c r="G260" s="171"/>
      <c r="H260" s="171"/>
      <c r="I260" s="171"/>
      <c r="J260" s="171"/>
      <c r="K260" s="171"/>
      <c r="L260" s="171"/>
      <c r="M260" s="171"/>
    </row>
    <row r="261" spans="1:13">
      <c r="A261" s="171"/>
      <c r="B261" s="171"/>
      <c r="C261" s="304"/>
      <c r="D261" s="171"/>
      <c r="E261" s="171"/>
      <c r="F261" s="171"/>
      <c r="G261" s="171"/>
      <c r="H261" s="171"/>
      <c r="I261" s="171"/>
      <c r="J261" s="171"/>
      <c r="K261" s="171"/>
      <c r="L261" s="171"/>
      <c r="M261" s="171"/>
    </row>
    <row r="262" spans="1:13">
      <c r="A262" s="171"/>
      <c r="B262" s="171"/>
      <c r="C262" s="304"/>
      <c r="D262" s="171"/>
      <c r="E262" s="171"/>
      <c r="F262" s="171"/>
      <c r="G262" s="171"/>
      <c r="H262" s="171"/>
      <c r="I262" s="171"/>
      <c r="J262" s="171"/>
      <c r="K262" s="171"/>
      <c r="L262" s="171"/>
      <c r="M262" s="171"/>
    </row>
    <row r="263" spans="1:13">
      <c r="A263" s="171"/>
      <c r="B263" s="171"/>
      <c r="C263" s="304"/>
      <c r="D263" s="171"/>
      <c r="E263" s="171"/>
      <c r="F263" s="171"/>
      <c r="G263" s="171"/>
      <c r="H263" s="171"/>
      <c r="I263" s="171"/>
      <c r="J263" s="171"/>
      <c r="K263" s="171"/>
      <c r="L263" s="171"/>
      <c r="M263" s="171"/>
    </row>
    <row r="264" spans="1:13">
      <c r="A264" s="171"/>
      <c r="B264" s="171"/>
      <c r="C264" s="304"/>
      <c r="D264" s="171"/>
      <c r="E264" s="171"/>
      <c r="F264" s="171"/>
      <c r="G264" s="171"/>
      <c r="H264" s="171"/>
      <c r="I264" s="171"/>
      <c r="J264" s="171"/>
      <c r="K264" s="171"/>
      <c r="L264" s="171"/>
      <c r="M264" s="171"/>
    </row>
    <row r="265" spans="1:13">
      <c r="A265" s="171"/>
      <c r="B265" s="171"/>
      <c r="C265" s="304"/>
      <c r="D265" s="171"/>
      <c r="E265" s="171"/>
      <c r="F265" s="171"/>
      <c r="G265" s="171"/>
      <c r="H265" s="171"/>
      <c r="I265" s="171"/>
      <c r="J265" s="171"/>
      <c r="K265" s="171"/>
      <c r="L265" s="171"/>
      <c r="M265" s="171"/>
    </row>
    <row r="266" spans="1:13">
      <c r="A266" s="171"/>
      <c r="B266" s="171"/>
      <c r="C266" s="304"/>
      <c r="D266" s="171"/>
      <c r="E266" s="171"/>
      <c r="F266" s="171"/>
      <c r="G266" s="171"/>
      <c r="H266" s="171"/>
      <c r="I266" s="171"/>
      <c r="J266" s="171"/>
      <c r="K266" s="171"/>
      <c r="L266" s="171"/>
      <c r="M266" s="171"/>
    </row>
    <row r="267" spans="1:13">
      <c r="A267" s="171"/>
      <c r="B267" s="171"/>
      <c r="C267" s="304"/>
      <c r="D267" s="171"/>
      <c r="E267" s="171"/>
      <c r="F267" s="171"/>
      <c r="G267" s="171"/>
      <c r="H267" s="171"/>
      <c r="I267" s="171"/>
      <c r="J267" s="171"/>
      <c r="K267" s="171"/>
      <c r="L267" s="171"/>
      <c r="M267" s="171"/>
    </row>
    <row r="268" spans="1:13">
      <c r="A268" s="171"/>
      <c r="B268" s="171"/>
      <c r="C268" s="304"/>
      <c r="D268" s="171"/>
      <c r="E268" s="171"/>
      <c r="F268" s="171"/>
      <c r="G268" s="171"/>
      <c r="H268" s="171"/>
      <c r="I268" s="171"/>
      <c r="J268" s="171"/>
      <c r="K268" s="171"/>
      <c r="L268" s="171"/>
      <c r="M268" s="171"/>
    </row>
    <row r="269" spans="1:13">
      <c r="A269" s="171"/>
      <c r="B269" s="171"/>
      <c r="C269" s="304"/>
      <c r="D269" s="171"/>
      <c r="E269" s="171"/>
      <c r="F269" s="171"/>
      <c r="G269" s="171"/>
      <c r="H269" s="171"/>
      <c r="I269" s="171"/>
      <c r="J269" s="171"/>
      <c r="K269" s="171"/>
      <c r="L269" s="171"/>
      <c r="M269" s="171"/>
    </row>
    <row r="270" spans="1:13">
      <c r="A270" s="171"/>
      <c r="B270" s="171"/>
      <c r="C270" s="304"/>
      <c r="D270" s="171"/>
      <c r="E270" s="171"/>
      <c r="F270" s="171"/>
      <c r="G270" s="171"/>
      <c r="H270" s="171"/>
      <c r="I270" s="171"/>
      <c r="J270" s="171"/>
      <c r="K270" s="171"/>
      <c r="L270" s="171"/>
      <c r="M270" s="171"/>
    </row>
    <row r="271" spans="1:13">
      <c r="A271" s="171"/>
      <c r="B271" s="171"/>
      <c r="C271" s="304"/>
      <c r="D271" s="171"/>
      <c r="E271" s="171"/>
      <c r="F271" s="171"/>
      <c r="G271" s="171"/>
      <c r="H271" s="171"/>
      <c r="I271" s="171"/>
      <c r="J271" s="171"/>
      <c r="K271" s="171"/>
      <c r="L271" s="171"/>
      <c r="M271" s="171"/>
    </row>
    <row r="272" spans="1:13">
      <c r="A272" s="171"/>
      <c r="B272" s="171"/>
      <c r="C272" s="304"/>
      <c r="D272" s="171"/>
      <c r="E272" s="171"/>
      <c r="F272" s="171"/>
      <c r="G272" s="171"/>
      <c r="H272" s="171"/>
      <c r="I272" s="171"/>
      <c r="J272" s="171"/>
      <c r="K272" s="171"/>
      <c r="L272" s="171"/>
      <c r="M272" s="171"/>
    </row>
    <row r="273" spans="1:13">
      <c r="A273" s="171"/>
      <c r="B273" s="171"/>
      <c r="C273" s="304"/>
      <c r="D273" s="171"/>
      <c r="E273" s="171"/>
      <c r="F273" s="171"/>
      <c r="G273" s="171"/>
      <c r="H273" s="171"/>
      <c r="I273" s="171"/>
      <c r="J273" s="171"/>
      <c r="K273" s="171"/>
      <c r="L273" s="171"/>
      <c r="M273" s="171"/>
    </row>
    <row r="274" spans="1:13">
      <c r="A274" s="171"/>
      <c r="B274" s="171"/>
      <c r="C274" s="304"/>
      <c r="D274" s="171"/>
      <c r="E274" s="171"/>
      <c r="F274" s="171"/>
      <c r="G274" s="171"/>
      <c r="H274" s="171"/>
      <c r="I274" s="171"/>
      <c r="J274" s="171"/>
      <c r="K274" s="171"/>
      <c r="L274" s="171"/>
      <c r="M274" s="171"/>
    </row>
    <row r="275" spans="1:13">
      <c r="A275" s="171"/>
      <c r="B275" s="171"/>
      <c r="C275" s="304"/>
      <c r="D275" s="171"/>
      <c r="E275" s="171"/>
      <c r="F275" s="171"/>
      <c r="G275" s="171"/>
      <c r="H275" s="171"/>
      <c r="I275" s="171"/>
      <c r="J275" s="171"/>
      <c r="K275" s="171"/>
      <c r="L275" s="171"/>
      <c r="M275" s="171"/>
    </row>
    <row r="276" spans="1:13">
      <c r="A276" s="171"/>
      <c r="B276" s="171"/>
      <c r="C276" s="304"/>
      <c r="D276" s="171"/>
      <c r="E276" s="171"/>
      <c r="F276" s="171"/>
      <c r="G276" s="171"/>
      <c r="H276" s="171"/>
      <c r="I276" s="171"/>
      <c r="J276" s="171"/>
      <c r="K276" s="171"/>
      <c r="L276" s="171"/>
      <c r="M276" s="171"/>
    </row>
    <row r="277" spans="1:13">
      <c r="A277" s="171"/>
      <c r="B277" s="171"/>
      <c r="C277" s="304"/>
      <c r="D277" s="171"/>
      <c r="E277" s="171"/>
      <c r="F277" s="171"/>
      <c r="G277" s="171"/>
      <c r="H277" s="171"/>
      <c r="I277" s="171"/>
      <c r="J277" s="171"/>
      <c r="K277" s="171"/>
      <c r="L277" s="171"/>
      <c r="M277" s="171"/>
    </row>
    <row r="278" spans="1:13">
      <c r="A278" s="171"/>
      <c r="B278" s="171"/>
      <c r="C278" s="304"/>
      <c r="D278" s="171"/>
      <c r="E278" s="171"/>
      <c r="F278" s="171"/>
      <c r="G278" s="171"/>
      <c r="H278" s="171"/>
      <c r="I278" s="171"/>
      <c r="J278" s="171"/>
      <c r="K278" s="171"/>
      <c r="L278" s="171"/>
      <c r="M278" s="171"/>
    </row>
    <row r="279" spans="1:13">
      <c r="A279" s="171"/>
      <c r="B279" s="171"/>
      <c r="C279" s="304"/>
      <c r="D279" s="171"/>
      <c r="E279" s="171"/>
      <c r="F279" s="171"/>
      <c r="G279" s="171"/>
      <c r="H279" s="171"/>
      <c r="I279" s="171"/>
      <c r="J279" s="171"/>
      <c r="K279" s="171"/>
      <c r="L279" s="171"/>
      <c r="M279" s="171"/>
    </row>
    <row r="280" spans="1:13">
      <c r="A280" s="171"/>
      <c r="B280" s="171"/>
      <c r="C280" s="304"/>
      <c r="D280" s="171"/>
      <c r="E280" s="171"/>
      <c r="F280" s="171"/>
      <c r="G280" s="171"/>
      <c r="H280" s="171"/>
      <c r="I280" s="171"/>
      <c r="J280" s="171"/>
      <c r="K280" s="171"/>
      <c r="L280" s="171"/>
      <c r="M280" s="171"/>
    </row>
    <row r="281" spans="1:13">
      <c r="A281" s="171"/>
      <c r="B281" s="171"/>
      <c r="C281" s="304"/>
      <c r="D281" s="171"/>
      <c r="E281" s="171"/>
      <c r="F281" s="171"/>
      <c r="G281" s="171"/>
      <c r="H281" s="171"/>
      <c r="I281" s="171"/>
      <c r="J281" s="171"/>
      <c r="K281" s="171"/>
      <c r="L281" s="171"/>
      <c r="M281" s="171"/>
    </row>
    <row r="282" spans="1:13">
      <c r="A282" s="171"/>
      <c r="B282" s="171"/>
      <c r="C282" s="304"/>
      <c r="D282" s="171"/>
      <c r="E282" s="171"/>
      <c r="F282" s="171"/>
      <c r="G282" s="171"/>
      <c r="H282" s="171"/>
      <c r="I282" s="171"/>
      <c r="J282" s="171"/>
      <c r="K282" s="171"/>
      <c r="L282" s="171"/>
      <c r="M282" s="171"/>
    </row>
    <row r="283" spans="1:13">
      <c r="A283" s="171"/>
      <c r="B283" s="171"/>
      <c r="C283" s="304"/>
      <c r="D283" s="171"/>
      <c r="E283" s="171"/>
      <c r="F283" s="171"/>
      <c r="G283" s="171"/>
      <c r="H283" s="171"/>
      <c r="I283" s="171"/>
      <c r="J283" s="171"/>
      <c r="K283" s="171"/>
      <c r="L283" s="171"/>
      <c r="M283" s="171"/>
    </row>
    <row r="284" spans="1:13">
      <c r="A284" s="171"/>
      <c r="B284" s="171"/>
      <c r="C284" s="304"/>
      <c r="D284" s="171"/>
      <c r="E284" s="171"/>
      <c r="F284" s="171"/>
      <c r="G284" s="171"/>
      <c r="H284" s="171"/>
      <c r="I284" s="171"/>
      <c r="J284" s="171"/>
      <c r="K284" s="171"/>
      <c r="L284" s="171"/>
      <c r="M284" s="171"/>
    </row>
    <row r="285" spans="1:13">
      <c r="A285" s="171"/>
      <c r="B285" s="171"/>
      <c r="C285" s="304"/>
      <c r="D285" s="171"/>
      <c r="E285" s="171"/>
      <c r="F285" s="171"/>
      <c r="G285" s="171"/>
      <c r="H285" s="171"/>
      <c r="I285" s="171"/>
      <c r="J285" s="171"/>
      <c r="K285" s="171"/>
      <c r="L285" s="171"/>
      <c r="M285" s="171"/>
    </row>
    <row r="286" spans="1:13">
      <c r="A286" s="171"/>
      <c r="B286" s="171"/>
      <c r="C286" s="304"/>
      <c r="D286" s="171"/>
      <c r="E286" s="171"/>
      <c r="F286" s="171"/>
      <c r="G286" s="171"/>
      <c r="H286" s="171"/>
      <c r="I286" s="171"/>
      <c r="J286" s="171"/>
      <c r="K286" s="171"/>
      <c r="L286" s="171"/>
      <c r="M286" s="171"/>
    </row>
    <row r="287" spans="1:13">
      <c r="A287" s="171"/>
      <c r="B287" s="171"/>
      <c r="C287" s="304"/>
      <c r="D287" s="171"/>
      <c r="E287" s="171"/>
      <c r="F287" s="171"/>
      <c r="G287" s="171"/>
      <c r="H287" s="171"/>
      <c r="I287" s="171"/>
      <c r="J287" s="171"/>
      <c r="K287" s="171"/>
      <c r="L287" s="171"/>
      <c r="M287" s="171"/>
    </row>
    <row r="288" spans="1:13">
      <c r="A288" s="171"/>
      <c r="B288" s="171"/>
      <c r="C288" s="304"/>
      <c r="D288" s="171"/>
      <c r="E288" s="171"/>
      <c r="F288" s="171"/>
      <c r="G288" s="171"/>
      <c r="H288" s="171"/>
      <c r="I288" s="171"/>
      <c r="J288" s="171"/>
      <c r="K288" s="171"/>
      <c r="L288" s="171"/>
      <c r="M288" s="171"/>
    </row>
    <row r="289" spans="1:13">
      <c r="A289" s="171"/>
      <c r="B289" s="171"/>
      <c r="C289" s="304"/>
      <c r="D289" s="171"/>
      <c r="E289" s="171"/>
      <c r="F289" s="171"/>
      <c r="G289" s="171"/>
      <c r="H289" s="171"/>
      <c r="I289" s="171"/>
      <c r="J289" s="171"/>
      <c r="K289" s="171"/>
      <c r="L289" s="171"/>
      <c r="M289" s="171"/>
    </row>
    <row r="290" spans="1:13">
      <c r="A290" s="171"/>
      <c r="B290" s="171"/>
      <c r="C290" s="304"/>
      <c r="D290" s="171"/>
      <c r="E290" s="171"/>
      <c r="F290" s="171"/>
      <c r="G290" s="171"/>
      <c r="H290" s="171"/>
      <c r="I290" s="171"/>
      <c r="J290" s="171"/>
      <c r="K290" s="171"/>
      <c r="L290" s="171"/>
      <c r="M290" s="171"/>
    </row>
    <row r="291" spans="1:13">
      <c r="A291" s="171"/>
      <c r="B291" s="171"/>
      <c r="C291" s="304"/>
      <c r="D291" s="171"/>
      <c r="E291" s="171"/>
      <c r="F291" s="171"/>
      <c r="G291" s="171"/>
      <c r="H291" s="171"/>
      <c r="I291" s="171"/>
      <c r="J291" s="171"/>
      <c r="K291" s="171"/>
      <c r="L291" s="171"/>
      <c r="M291" s="171"/>
    </row>
    <row r="292" spans="1:13">
      <c r="A292" s="171"/>
      <c r="B292" s="171"/>
      <c r="C292" s="304"/>
      <c r="D292" s="171"/>
      <c r="E292" s="171"/>
      <c r="F292" s="171"/>
      <c r="G292" s="171"/>
      <c r="H292" s="171"/>
      <c r="I292" s="171"/>
      <c r="J292" s="171"/>
      <c r="K292" s="171"/>
      <c r="L292" s="171"/>
      <c r="M292" s="171"/>
    </row>
    <row r="293" spans="1:13">
      <c r="A293" s="171"/>
      <c r="B293" s="171"/>
      <c r="C293" s="304"/>
      <c r="D293" s="171"/>
      <c r="E293" s="171"/>
      <c r="F293" s="171"/>
      <c r="G293" s="171"/>
      <c r="H293" s="171"/>
      <c r="I293" s="171"/>
      <c r="J293" s="171"/>
      <c r="K293" s="171"/>
      <c r="L293" s="171"/>
      <c r="M293" s="171"/>
    </row>
    <row r="294" spans="1:13">
      <c r="A294" s="171"/>
      <c r="B294" s="171"/>
      <c r="C294" s="304"/>
      <c r="D294" s="171"/>
      <c r="E294" s="171"/>
      <c r="F294" s="171"/>
      <c r="G294" s="171"/>
      <c r="H294" s="171"/>
      <c r="I294" s="171"/>
      <c r="J294" s="171"/>
      <c r="K294" s="171"/>
      <c r="L294" s="171"/>
      <c r="M294" s="171"/>
    </row>
    <row r="295" spans="1:13">
      <c r="A295" s="171"/>
      <c r="B295" s="171"/>
      <c r="C295" s="304"/>
      <c r="D295" s="171"/>
      <c r="E295" s="171"/>
      <c r="F295" s="171"/>
      <c r="G295" s="171"/>
      <c r="H295" s="171"/>
      <c r="I295" s="171"/>
      <c r="J295" s="171"/>
      <c r="K295" s="171"/>
      <c r="L295" s="171"/>
      <c r="M295" s="171"/>
    </row>
    <row r="296" spans="1:13">
      <c r="A296" s="171"/>
      <c r="B296" s="171"/>
      <c r="C296" s="304"/>
      <c r="D296" s="171"/>
      <c r="E296" s="171"/>
      <c r="F296" s="171"/>
      <c r="G296" s="171"/>
      <c r="H296" s="171"/>
      <c r="I296" s="171"/>
      <c r="J296" s="171"/>
      <c r="K296" s="171"/>
      <c r="L296" s="171"/>
      <c r="M296" s="171"/>
    </row>
    <row r="297" spans="1:13">
      <c r="A297" s="171"/>
      <c r="B297" s="171"/>
      <c r="C297" s="304"/>
      <c r="D297" s="171"/>
      <c r="E297" s="171"/>
      <c r="F297" s="171"/>
      <c r="G297" s="171"/>
      <c r="H297" s="171"/>
      <c r="I297" s="171"/>
      <c r="J297" s="171"/>
      <c r="K297" s="171"/>
      <c r="L297" s="171"/>
      <c r="M297" s="171"/>
    </row>
    <row r="298" spans="1:13">
      <c r="A298" s="171"/>
      <c r="B298" s="171"/>
      <c r="C298" s="304"/>
      <c r="D298" s="171"/>
      <c r="E298" s="171"/>
      <c r="F298" s="171"/>
      <c r="G298" s="171"/>
      <c r="H298" s="171"/>
      <c r="I298" s="171"/>
      <c r="J298" s="171"/>
      <c r="K298" s="171"/>
      <c r="L298" s="171"/>
      <c r="M298" s="171"/>
    </row>
    <row r="299" spans="1:13">
      <c r="A299" s="171"/>
      <c r="B299" s="171"/>
      <c r="C299" s="304"/>
      <c r="D299" s="171"/>
      <c r="E299" s="171"/>
      <c r="F299" s="171"/>
      <c r="G299" s="171"/>
      <c r="H299" s="171"/>
      <c r="I299" s="171"/>
      <c r="J299" s="171"/>
      <c r="K299" s="171"/>
      <c r="L299" s="171"/>
      <c r="M299" s="171"/>
    </row>
    <row r="300" spans="1:13">
      <c r="A300" s="171"/>
      <c r="B300" s="171"/>
      <c r="C300" s="304"/>
      <c r="D300" s="171"/>
      <c r="E300" s="171"/>
      <c r="F300" s="171"/>
      <c r="G300" s="171"/>
      <c r="H300" s="171"/>
      <c r="I300" s="171"/>
      <c r="J300" s="171"/>
      <c r="K300" s="171"/>
      <c r="L300" s="171"/>
      <c r="M300" s="171"/>
    </row>
    <row r="301" spans="1:13">
      <c r="A301" s="171"/>
      <c r="B301" s="171"/>
      <c r="C301" s="304"/>
      <c r="D301" s="171"/>
      <c r="E301" s="171"/>
      <c r="F301" s="171"/>
      <c r="G301" s="171"/>
      <c r="H301" s="171"/>
      <c r="I301" s="171"/>
      <c r="J301" s="171"/>
      <c r="K301" s="171"/>
      <c r="L301" s="171"/>
      <c r="M301" s="171"/>
    </row>
    <row r="302" spans="1:13">
      <c r="A302" s="171"/>
      <c r="B302" s="171"/>
      <c r="C302" s="304"/>
      <c r="D302" s="171"/>
      <c r="E302" s="171"/>
      <c r="F302" s="171"/>
      <c r="G302" s="171"/>
      <c r="H302" s="171"/>
      <c r="I302" s="171"/>
      <c r="J302" s="171"/>
      <c r="K302" s="171"/>
      <c r="L302" s="171"/>
      <c r="M302" s="171"/>
    </row>
    <row r="303" spans="1:13">
      <c r="A303" s="171"/>
      <c r="B303" s="171"/>
      <c r="C303" s="304"/>
      <c r="D303" s="171"/>
      <c r="E303" s="171"/>
      <c r="F303" s="171"/>
      <c r="G303" s="171"/>
      <c r="H303" s="171"/>
      <c r="I303" s="171"/>
      <c r="J303" s="171"/>
      <c r="K303" s="171"/>
      <c r="L303" s="171"/>
      <c r="M303" s="171"/>
    </row>
    <row r="304" spans="1:13">
      <c r="A304" s="171"/>
      <c r="B304" s="171"/>
      <c r="C304" s="304"/>
      <c r="D304" s="171"/>
      <c r="E304" s="171"/>
      <c r="F304" s="171"/>
      <c r="G304" s="171"/>
      <c r="H304" s="171"/>
      <c r="I304" s="171"/>
      <c r="J304" s="171"/>
      <c r="K304" s="171"/>
      <c r="L304" s="171"/>
      <c r="M304" s="171"/>
    </row>
    <row r="305" spans="1:13">
      <c r="A305" s="171"/>
      <c r="B305" s="171"/>
      <c r="C305" s="304"/>
      <c r="D305" s="171"/>
      <c r="E305" s="171"/>
      <c r="F305" s="171"/>
      <c r="G305" s="171"/>
      <c r="H305" s="171"/>
      <c r="I305" s="171"/>
      <c r="J305" s="171"/>
      <c r="K305" s="171"/>
      <c r="L305" s="171"/>
      <c r="M305" s="171"/>
    </row>
    <row r="306" spans="1:13">
      <c r="A306" s="171"/>
      <c r="B306" s="171"/>
      <c r="C306" s="304"/>
      <c r="D306" s="171"/>
      <c r="E306" s="171"/>
      <c r="F306" s="171"/>
      <c r="G306" s="171"/>
      <c r="H306" s="171"/>
      <c r="I306" s="171"/>
      <c r="J306" s="171"/>
      <c r="K306" s="171"/>
      <c r="L306" s="171"/>
      <c r="M306" s="171"/>
    </row>
    <row r="307" spans="1:13">
      <c r="A307" s="171"/>
      <c r="B307" s="171"/>
      <c r="C307" s="304"/>
      <c r="D307" s="171"/>
      <c r="E307" s="171"/>
      <c r="F307" s="171"/>
      <c r="G307" s="171"/>
      <c r="H307" s="171"/>
      <c r="I307" s="171"/>
      <c r="J307" s="171"/>
      <c r="K307" s="171"/>
      <c r="L307" s="171"/>
      <c r="M307" s="171"/>
    </row>
    <row r="308" spans="1:13">
      <c r="A308" s="171"/>
      <c r="B308" s="171"/>
      <c r="C308" s="304"/>
      <c r="D308" s="171"/>
      <c r="E308" s="171"/>
      <c r="F308" s="171"/>
      <c r="G308" s="171"/>
      <c r="H308" s="171"/>
      <c r="I308" s="171"/>
      <c r="J308" s="171"/>
      <c r="K308" s="171"/>
      <c r="L308" s="171"/>
      <c r="M308" s="171"/>
    </row>
    <row r="309" spans="1:13">
      <c r="A309" s="171"/>
      <c r="B309" s="171"/>
      <c r="C309" s="304"/>
      <c r="D309" s="171"/>
      <c r="E309" s="171"/>
      <c r="F309" s="171"/>
      <c r="G309" s="171"/>
      <c r="H309" s="171"/>
      <c r="I309" s="171"/>
      <c r="J309" s="171"/>
      <c r="K309" s="171"/>
      <c r="L309" s="171"/>
      <c r="M309" s="171"/>
    </row>
    <row r="310" spans="1:13">
      <c r="A310" s="171"/>
      <c r="B310" s="171"/>
      <c r="C310" s="304"/>
      <c r="D310" s="171"/>
      <c r="E310" s="171"/>
      <c r="F310" s="171"/>
      <c r="G310" s="171"/>
      <c r="H310" s="171"/>
      <c r="I310" s="171"/>
      <c r="J310" s="171"/>
      <c r="K310" s="171"/>
      <c r="L310" s="171"/>
      <c r="M310" s="171"/>
    </row>
    <row r="311" spans="1:13">
      <c r="A311" s="171"/>
      <c r="B311" s="171"/>
      <c r="C311" s="304"/>
      <c r="D311" s="171"/>
      <c r="E311" s="171"/>
      <c r="F311" s="171"/>
      <c r="G311" s="171"/>
      <c r="H311" s="171"/>
      <c r="I311" s="171"/>
      <c r="J311" s="171"/>
      <c r="K311" s="171"/>
      <c r="L311" s="171"/>
      <c r="M311" s="171"/>
    </row>
    <row r="312" spans="1:13">
      <c r="A312" s="171"/>
      <c r="B312" s="171"/>
      <c r="C312" s="304"/>
      <c r="D312" s="171"/>
      <c r="E312" s="171"/>
      <c r="F312" s="171"/>
      <c r="G312" s="171"/>
      <c r="H312" s="171"/>
      <c r="I312" s="171"/>
      <c r="J312" s="171"/>
      <c r="K312" s="171"/>
      <c r="L312" s="171"/>
      <c r="M312" s="171"/>
    </row>
    <row r="313" spans="1:13">
      <c r="A313" s="171"/>
      <c r="B313" s="171"/>
      <c r="C313" s="304"/>
      <c r="D313" s="171"/>
      <c r="E313" s="171"/>
      <c r="F313" s="171"/>
      <c r="G313" s="171"/>
      <c r="H313" s="171"/>
      <c r="I313" s="171"/>
      <c r="J313" s="171"/>
      <c r="K313" s="171"/>
      <c r="L313" s="171"/>
      <c r="M313" s="171"/>
    </row>
    <row r="314" spans="1:13">
      <c r="A314" s="171"/>
      <c r="B314" s="171"/>
      <c r="C314" s="304"/>
      <c r="D314" s="171"/>
      <c r="E314" s="171"/>
      <c r="F314" s="171"/>
      <c r="G314" s="171"/>
      <c r="H314" s="171"/>
      <c r="I314" s="171"/>
      <c r="J314" s="171"/>
      <c r="K314" s="171"/>
      <c r="L314" s="171"/>
      <c r="M314" s="171"/>
    </row>
    <row r="315" spans="1:13">
      <c r="A315" s="171"/>
      <c r="B315" s="171"/>
      <c r="C315" s="304"/>
      <c r="D315" s="171"/>
      <c r="E315" s="171"/>
      <c r="F315" s="171"/>
      <c r="G315" s="171"/>
      <c r="H315" s="171"/>
      <c r="I315" s="171"/>
      <c r="J315" s="171"/>
      <c r="K315" s="171"/>
      <c r="L315" s="171"/>
      <c r="M315" s="171"/>
    </row>
    <row r="316" spans="1:13">
      <c r="A316" s="171"/>
      <c r="B316" s="171"/>
      <c r="C316" s="304"/>
      <c r="D316" s="171"/>
      <c r="E316" s="171"/>
      <c r="F316" s="171"/>
      <c r="G316" s="171"/>
      <c r="H316" s="171"/>
      <c r="I316" s="171"/>
      <c r="J316" s="171"/>
      <c r="K316" s="171"/>
      <c r="L316" s="171"/>
      <c r="M316" s="171"/>
    </row>
    <row r="317" spans="1:13">
      <c r="A317" s="171"/>
      <c r="B317" s="171"/>
      <c r="C317" s="304"/>
      <c r="D317" s="171"/>
      <c r="E317" s="171"/>
      <c r="F317" s="171"/>
      <c r="G317" s="171"/>
      <c r="H317" s="171"/>
      <c r="I317" s="171"/>
      <c r="J317" s="171"/>
      <c r="K317" s="171"/>
      <c r="L317" s="171"/>
      <c r="M317" s="171"/>
    </row>
    <row r="318" spans="1:13">
      <c r="A318" s="171"/>
      <c r="B318" s="171"/>
      <c r="C318" s="304"/>
      <c r="D318" s="171"/>
      <c r="E318" s="171"/>
      <c r="F318" s="171"/>
      <c r="G318" s="171"/>
      <c r="H318" s="171"/>
      <c r="I318" s="171"/>
      <c r="J318" s="171"/>
      <c r="K318" s="171"/>
      <c r="L318" s="171"/>
      <c r="M318" s="171"/>
    </row>
    <row r="319" spans="1:13">
      <c r="A319" s="171"/>
      <c r="B319" s="171"/>
      <c r="C319" s="304"/>
      <c r="D319" s="171"/>
      <c r="E319" s="171"/>
      <c r="F319" s="171"/>
      <c r="G319" s="171"/>
      <c r="H319" s="171"/>
      <c r="I319" s="171"/>
      <c r="J319" s="171"/>
      <c r="K319" s="171"/>
      <c r="L319" s="171"/>
      <c r="M319" s="171"/>
    </row>
    <row r="320" spans="1:13">
      <c r="A320" s="171"/>
      <c r="B320" s="171"/>
      <c r="C320" s="304"/>
      <c r="D320" s="171"/>
      <c r="E320" s="171"/>
      <c r="F320" s="171"/>
      <c r="G320" s="171"/>
      <c r="H320" s="171"/>
      <c r="I320" s="171"/>
      <c r="J320" s="171"/>
      <c r="K320" s="171"/>
      <c r="L320" s="171"/>
      <c r="M320" s="171"/>
    </row>
    <row r="321" spans="1:13">
      <c r="A321" s="171"/>
      <c r="B321" s="171"/>
      <c r="C321" s="304"/>
      <c r="D321" s="171"/>
      <c r="E321" s="171"/>
      <c r="F321" s="171"/>
      <c r="G321" s="171"/>
      <c r="H321" s="171"/>
      <c r="I321" s="171"/>
      <c r="J321" s="171"/>
      <c r="K321" s="171"/>
      <c r="L321" s="171"/>
      <c r="M321" s="171"/>
    </row>
    <row r="322" spans="1:13">
      <c r="A322" s="171"/>
      <c r="B322" s="171"/>
      <c r="C322" s="304"/>
      <c r="D322" s="171"/>
      <c r="E322" s="171"/>
      <c r="F322" s="171"/>
      <c r="G322" s="171"/>
      <c r="H322" s="171"/>
      <c r="I322" s="171"/>
      <c r="J322" s="171"/>
      <c r="K322" s="171"/>
      <c r="L322" s="171"/>
      <c r="M322" s="171"/>
    </row>
    <row r="323" spans="1:13">
      <c r="A323" s="171"/>
      <c r="B323" s="171"/>
      <c r="C323" s="304"/>
      <c r="D323" s="171"/>
      <c r="E323" s="171"/>
      <c r="F323" s="171"/>
      <c r="G323" s="171"/>
      <c r="H323" s="171"/>
      <c r="I323" s="171"/>
      <c r="J323" s="171"/>
      <c r="K323" s="171"/>
      <c r="L323" s="171"/>
      <c r="M323" s="171"/>
    </row>
    <row r="324" spans="1:13">
      <c r="A324" s="171"/>
      <c r="B324" s="171"/>
      <c r="C324" s="304"/>
      <c r="D324" s="171"/>
      <c r="E324" s="171"/>
      <c r="F324" s="171"/>
      <c r="G324" s="171"/>
      <c r="H324" s="171"/>
      <c r="I324" s="171"/>
      <c r="J324" s="171"/>
      <c r="K324" s="171"/>
      <c r="L324" s="171"/>
      <c r="M324" s="171"/>
    </row>
    <row r="325" spans="1:13">
      <c r="A325" s="171"/>
      <c r="B325" s="171"/>
      <c r="C325" s="304"/>
      <c r="D325" s="171"/>
      <c r="E325" s="171"/>
      <c r="F325" s="171"/>
      <c r="G325" s="171"/>
      <c r="H325" s="171"/>
      <c r="I325" s="171"/>
      <c r="J325" s="171"/>
      <c r="K325" s="171"/>
      <c r="L325" s="171"/>
      <c r="M325" s="171"/>
    </row>
    <row r="326" spans="1:13">
      <c r="A326" s="171"/>
      <c r="B326" s="171"/>
      <c r="C326" s="304"/>
      <c r="D326" s="171"/>
      <c r="E326" s="171"/>
      <c r="F326" s="171"/>
      <c r="G326" s="171"/>
      <c r="H326" s="171"/>
      <c r="I326" s="171"/>
      <c r="J326" s="171"/>
      <c r="K326" s="171"/>
      <c r="L326" s="171"/>
      <c r="M326" s="171"/>
    </row>
    <row r="327" spans="1:13">
      <c r="A327" s="171"/>
      <c r="B327" s="171"/>
      <c r="C327" s="304"/>
      <c r="D327" s="171"/>
      <c r="E327" s="171"/>
      <c r="F327" s="171"/>
      <c r="G327" s="171"/>
      <c r="H327" s="171"/>
      <c r="I327" s="171"/>
      <c r="J327" s="171"/>
      <c r="K327" s="171"/>
      <c r="L327" s="171"/>
      <c r="M327" s="171"/>
    </row>
    <row r="328" spans="1:13">
      <c r="A328" s="171"/>
      <c r="B328" s="171"/>
      <c r="C328" s="304"/>
      <c r="D328" s="171"/>
      <c r="E328" s="171"/>
      <c r="F328" s="171"/>
      <c r="G328" s="171"/>
      <c r="H328" s="171"/>
      <c r="I328" s="171"/>
      <c r="J328" s="171"/>
      <c r="K328" s="171"/>
      <c r="L328" s="171"/>
      <c r="M328" s="171"/>
    </row>
    <row r="329" spans="1:13">
      <c r="A329" s="171"/>
      <c r="B329" s="171"/>
      <c r="C329" s="304"/>
      <c r="D329" s="171"/>
      <c r="E329" s="171"/>
      <c r="F329" s="171"/>
      <c r="G329" s="171"/>
      <c r="H329" s="171"/>
      <c r="I329" s="171"/>
      <c r="J329" s="171"/>
      <c r="K329" s="171"/>
      <c r="L329" s="171"/>
      <c r="M329" s="171"/>
    </row>
    <row r="330" spans="1:13">
      <c r="A330" s="171"/>
      <c r="B330" s="171"/>
      <c r="C330" s="304"/>
      <c r="D330" s="171"/>
      <c r="E330" s="171"/>
      <c r="F330" s="171"/>
      <c r="G330" s="171"/>
      <c r="H330" s="171"/>
      <c r="I330" s="171"/>
      <c r="J330" s="171"/>
      <c r="K330" s="171"/>
      <c r="L330" s="171"/>
      <c r="M330" s="171"/>
    </row>
    <row r="331" spans="1:13">
      <c r="A331" s="171"/>
      <c r="B331" s="171"/>
      <c r="C331" s="304"/>
      <c r="D331" s="171"/>
      <c r="E331" s="171"/>
      <c r="F331" s="171"/>
      <c r="G331" s="171"/>
      <c r="H331" s="171"/>
      <c r="I331" s="171"/>
      <c r="J331" s="171"/>
      <c r="K331" s="171"/>
      <c r="L331" s="171"/>
      <c r="M331" s="171"/>
    </row>
    <row r="332" spans="1:13">
      <c r="A332" s="171"/>
      <c r="B332" s="171"/>
      <c r="C332" s="304"/>
      <c r="D332" s="171"/>
      <c r="E332" s="171"/>
      <c r="F332" s="171"/>
      <c r="G332" s="171"/>
      <c r="H332" s="171"/>
      <c r="I332" s="171"/>
      <c r="J332" s="171"/>
      <c r="K332" s="171"/>
      <c r="L332" s="171"/>
      <c r="M332" s="171"/>
    </row>
    <row r="333" spans="1:13">
      <c r="A333" s="171"/>
      <c r="B333" s="171"/>
      <c r="C333" s="304"/>
      <c r="D333" s="171"/>
      <c r="E333" s="171"/>
      <c r="F333" s="171"/>
      <c r="G333" s="171"/>
      <c r="H333" s="171"/>
      <c r="I333" s="171"/>
      <c r="J333" s="171"/>
      <c r="K333" s="171"/>
      <c r="L333" s="171"/>
      <c r="M333" s="171"/>
    </row>
    <row r="334" spans="1:13">
      <c r="A334" s="171"/>
      <c r="B334" s="171"/>
      <c r="C334" s="304"/>
      <c r="D334" s="171"/>
      <c r="E334" s="171"/>
      <c r="F334" s="171"/>
      <c r="G334" s="171"/>
      <c r="H334" s="171"/>
      <c r="I334" s="171"/>
      <c r="J334" s="171"/>
      <c r="K334" s="171"/>
      <c r="L334" s="171"/>
      <c r="M334" s="171"/>
    </row>
    <row r="335" spans="1:13">
      <c r="A335" s="171"/>
      <c r="B335" s="171"/>
      <c r="C335" s="304"/>
      <c r="D335" s="171"/>
      <c r="E335" s="171"/>
      <c r="F335" s="171"/>
      <c r="G335" s="171"/>
      <c r="H335" s="171"/>
      <c r="I335" s="171"/>
      <c r="J335" s="171"/>
      <c r="K335" s="171"/>
      <c r="L335" s="171"/>
      <c r="M335" s="171"/>
    </row>
    <row r="336" spans="1:13">
      <c r="A336" s="171"/>
      <c r="B336" s="171"/>
      <c r="C336" s="304"/>
      <c r="D336" s="171"/>
      <c r="E336" s="171"/>
      <c r="F336" s="171"/>
      <c r="G336" s="171"/>
      <c r="H336" s="171"/>
      <c r="I336" s="171"/>
      <c r="J336" s="171"/>
      <c r="K336" s="171"/>
      <c r="L336" s="171"/>
      <c r="M336" s="171"/>
    </row>
    <row r="337" spans="1:13">
      <c r="A337" s="171"/>
      <c r="B337" s="171"/>
      <c r="C337" s="304"/>
      <c r="D337" s="171"/>
      <c r="E337" s="171"/>
      <c r="F337" s="171"/>
      <c r="G337" s="171"/>
      <c r="H337" s="171"/>
      <c r="I337" s="171"/>
      <c r="J337" s="171"/>
      <c r="K337" s="171"/>
      <c r="L337" s="171"/>
      <c r="M337" s="171"/>
    </row>
    <row r="338" spans="1:13">
      <c r="A338" s="171"/>
      <c r="B338" s="171"/>
      <c r="C338" s="304"/>
      <c r="D338" s="171"/>
      <c r="E338" s="171"/>
      <c r="F338" s="171"/>
      <c r="G338" s="171"/>
      <c r="H338" s="171"/>
      <c r="I338" s="171"/>
      <c r="J338" s="171"/>
      <c r="K338" s="171"/>
      <c r="L338" s="171"/>
      <c r="M338" s="171"/>
    </row>
    <row r="339" spans="1:13">
      <c r="A339" s="171"/>
      <c r="B339" s="171"/>
      <c r="C339" s="304"/>
      <c r="D339" s="171"/>
      <c r="E339" s="171"/>
      <c r="F339" s="171"/>
      <c r="G339" s="171"/>
      <c r="H339" s="171"/>
      <c r="I339" s="171"/>
      <c r="J339" s="171"/>
      <c r="K339" s="171"/>
      <c r="L339" s="171"/>
      <c r="M339" s="171"/>
    </row>
    <row r="340" spans="1:13">
      <c r="A340" s="171"/>
      <c r="B340" s="171"/>
      <c r="C340" s="304"/>
      <c r="D340" s="171"/>
      <c r="E340" s="171"/>
      <c r="F340" s="171"/>
      <c r="G340" s="171"/>
      <c r="H340" s="171"/>
      <c r="I340" s="171"/>
      <c r="J340" s="171"/>
      <c r="K340" s="171"/>
      <c r="L340" s="171"/>
      <c r="M340" s="171"/>
    </row>
    <row r="341" spans="1:13">
      <c r="A341" s="171"/>
      <c r="B341" s="171"/>
      <c r="C341" s="304"/>
      <c r="D341" s="171"/>
      <c r="E341" s="171"/>
      <c r="F341" s="171"/>
      <c r="G341" s="171"/>
      <c r="H341" s="171"/>
      <c r="I341" s="171"/>
      <c r="J341" s="171"/>
      <c r="K341" s="171"/>
      <c r="L341" s="171"/>
      <c r="M341" s="171"/>
    </row>
    <row r="342" spans="1:13">
      <c r="A342" s="171"/>
      <c r="B342" s="171"/>
      <c r="C342" s="304"/>
      <c r="D342" s="171"/>
      <c r="E342" s="171"/>
      <c r="F342" s="171"/>
      <c r="G342" s="171"/>
      <c r="H342" s="171"/>
      <c r="I342" s="171"/>
      <c r="J342" s="171"/>
      <c r="K342" s="171"/>
      <c r="L342" s="171"/>
      <c r="M342" s="171"/>
    </row>
    <row r="343" spans="1:13">
      <c r="A343" s="171"/>
      <c r="B343" s="171"/>
      <c r="C343" s="304"/>
      <c r="D343" s="171"/>
      <c r="E343" s="171"/>
      <c r="F343" s="171"/>
      <c r="G343" s="171"/>
      <c r="H343" s="171"/>
      <c r="I343" s="171"/>
      <c r="J343" s="171"/>
      <c r="K343" s="171"/>
      <c r="L343" s="171"/>
      <c r="M343" s="171"/>
    </row>
    <row r="344" spans="1:13">
      <c r="A344" s="171"/>
      <c r="B344" s="171"/>
      <c r="C344" s="304"/>
      <c r="D344" s="171"/>
      <c r="E344" s="171"/>
      <c r="F344" s="171"/>
      <c r="G344" s="171"/>
      <c r="H344" s="171"/>
      <c r="I344" s="171"/>
      <c r="J344" s="171"/>
      <c r="K344" s="171"/>
      <c r="L344" s="171"/>
      <c r="M344" s="171"/>
    </row>
    <row r="345" spans="1:13">
      <c r="A345" s="171"/>
      <c r="B345" s="171"/>
      <c r="C345" s="304"/>
      <c r="D345" s="171"/>
      <c r="E345" s="171"/>
      <c r="F345" s="171"/>
      <c r="G345" s="171"/>
      <c r="H345" s="171"/>
      <c r="I345" s="171"/>
      <c r="J345" s="171"/>
      <c r="K345" s="171"/>
      <c r="L345" s="171"/>
      <c r="M345" s="171"/>
    </row>
    <row r="346" spans="1:13">
      <c r="A346" s="171"/>
      <c r="B346" s="171"/>
      <c r="C346" s="304"/>
      <c r="D346" s="171"/>
      <c r="E346" s="171"/>
      <c r="F346" s="171"/>
      <c r="G346" s="171"/>
      <c r="H346" s="171"/>
      <c r="I346" s="171"/>
      <c r="J346" s="171"/>
      <c r="K346" s="171"/>
      <c r="L346" s="171"/>
      <c r="M346" s="171"/>
    </row>
    <row r="347" spans="1:13">
      <c r="A347" s="171"/>
      <c r="B347" s="171"/>
      <c r="C347" s="304"/>
      <c r="D347" s="171"/>
      <c r="E347" s="171"/>
      <c r="F347" s="171"/>
      <c r="G347" s="171"/>
      <c r="H347" s="171"/>
      <c r="I347" s="171"/>
      <c r="J347" s="171"/>
      <c r="K347" s="171"/>
      <c r="L347" s="171"/>
      <c r="M347" s="171"/>
    </row>
    <row r="348" spans="1:13">
      <c r="A348" s="171"/>
      <c r="B348" s="171"/>
      <c r="C348" s="304"/>
      <c r="D348" s="171"/>
      <c r="E348" s="171"/>
      <c r="F348" s="171"/>
      <c r="G348" s="171"/>
      <c r="H348" s="171"/>
      <c r="I348" s="171"/>
      <c r="J348" s="171"/>
      <c r="K348" s="171"/>
      <c r="L348" s="171"/>
      <c r="M348" s="171"/>
    </row>
    <row r="349" spans="1:13">
      <c r="A349" s="171"/>
      <c r="B349" s="171"/>
      <c r="C349" s="304"/>
      <c r="D349" s="171"/>
      <c r="E349" s="171"/>
      <c r="F349" s="171"/>
      <c r="G349" s="171"/>
      <c r="H349" s="171"/>
      <c r="I349" s="171"/>
      <c r="J349" s="171"/>
      <c r="K349" s="171"/>
      <c r="L349" s="171"/>
      <c r="M349" s="171"/>
    </row>
    <row r="350" spans="1:13">
      <c r="A350" s="171"/>
      <c r="B350" s="171"/>
      <c r="C350" s="304"/>
      <c r="D350" s="171"/>
      <c r="E350" s="171"/>
      <c r="F350" s="171"/>
      <c r="G350" s="171"/>
      <c r="H350" s="171"/>
      <c r="I350" s="171"/>
      <c r="J350" s="171"/>
      <c r="K350" s="171"/>
      <c r="L350" s="171"/>
      <c r="M350" s="171"/>
    </row>
    <row r="351" spans="1:13">
      <c r="A351" s="171"/>
      <c r="B351" s="171"/>
      <c r="C351" s="304"/>
      <c r="D351" s="171"/>
      <c r="E351" s="171"/>
      <c r="F351" s="171"/>
      <c r="G351" s="171"/>
      <c r="H351" s="171"/>
      <c r="I351" s="171"/>
      <c r="J351" s="171"/>
      <c r="K351" s="171"/>
      <c r="L351" s="171"/>
      <c r="M351" s="171"/>
    </row>
    <row r="352" spans="1:13">
      <c r="A352" s="171"/>
      <c r="B352" s="171"/>
      <c r="C352" s="304"/>
      <c r="D352" s="171"/>
      <c r="E352" s="171"/>
      <c r="F352" s="171"/>
      <c r="G352" s="171"/>
      <c r="H352" s="171"/>
      <c r="I352" s="171"/>
      <c r="J352" s="171"/>
      <c r="K352" s="171"/>
      <c r="L352" s="171"/>
      <c r="M352" s="171"/>
    </row>
    <row r="353" spans="1:13">
      <c r="A353" s="171"/>
      <c r="B353" s="171"/>
      <c r="C353" s="304"/>
      <c r="D353" s="171"/>
      <c r="E353" s="171"/>
      <c r="F353" s="171"/>
      <c r="G353" s="171"/>
      <c r="H353" s="171"/>
      <c r="I353" s="171"/>
      <c r="J353" s="171"/>
      <c r="K353" s="171"/>
      <c r="L353" s="171"/>
      <c r="M353" s="171"/>
    </row>
    <row r="354" spans="1:13">
      <c r="A354" s="171"/>
      <c r="B354" s="171"/>
      <c r="C354" s="304"/>
      <c r="D354" s="171"/>
      <c r="E354" s="171"/>
      <c r="F354" s="171"/>
      <c r="G354" s="171"/>
      <c r="H354" s="171"/>
      <c r="I354" s="171"/>
      <c r="J354" s="171"/>
      <c r="K354" s="171"/>
      <c r="L354" s="171"/>
      <c r="M354" s="171"/>
    </row>
    <row r="355" spans="1:13">
      <c r="A355" s="171"/>
      <c r="B355" s="171"/>
      <c r="C355" s="304"/>
      <c r="D355" s="171"/>
      <c r="E355" s="171"/>
      <c r="F355" s="171"/>
      <c r="G355" s="171"/>
      <c r="H355" s="171"/>
      <c r="I355" s="171"/>
      <c r="J355" s="171"/>
      <c r="K355" s="171"/>
      <c r="L355" s="171"/>
      <c r="M355" s="171"/>
    </row>
    <row r="356" spans="1:13">
      <c r="A356" s="171"/>
      <c r="B356" s="171"/>
      <c r="C356" s="304"/>
      <c r="D356" s="171"/>
      <c r="E356" s="171"/>
      <c r="F356" s="171"/>
      <c r="G356" s="171"/>
      <c r="H356" s="171"/>
      <c r="I356" s="171"/>
      <c r="J356" s="171"/>
      <c r="K356" s="171"/>
      <c r="L356" s="171"/>
      <c r="M356" s="171"/>
    </row>
    <row r="357" spans="1:13">
      <c r="A357" s="171"/>
      <c r="B357" s="171"/>
      <c r="C357" s="304"/>
      <c r="D357" s="171"/>
      <c r="E357" s="171"/>
      <c r="F357" s="171"/>
      <c r="G357" s="171"/>
      <c r="H357" s="171"/>
      <c r="I357" s="171"/>
      <c r="J357" s="171"/>
      <c r="K357" s="171"/>
      <c r="L357" s="171"/>
      <c r="M357" s="171"/>
    </row>
    <row r="358" spans="1:13">
      <c r="A358" s="171"/>
      <c r="B358" s="171"/>
      <c r="C358" s="304"/>
      <c r="D358" s="171"/>
      <c r="E358" s="171"/>
      <c r="F358" s="171"/>
      <c r="G358" s="171"/>
      <c r="H358" s="171"/>
      <c r="I358" s="171"/>
      <c r="J358" s="171"/>
      <c r="K358" s="171"/>
      <c r="L358" s="171"/>
      <c r="M358" s="171"/>
    </row>
    <row r="359" spans="1:13">
      <c r="A359" s="171"/>
      <c r="B359" s="171"/>
      <c r="C359" s="304"/>
      <c r="D359" s="171"/>
      <c r="E359" s="171"/>
      <c r="F359" s="171"/>
      <c r="G359" s="171"/>
      <c r="H359" s="171"/>
      <c r="I359" s="171"/>
      <c r="J359" s="171"/>
      <c r="K359" s="171"/>
      <c r="L359" s="171"/>
      <c r="M359" s="171"/>
    </row>
    <row r="360" spans="1:13">
      <c r="A360" s="171"/>
      <c r="B360" s="171"/>
      <c r="C360" s="304"/>
      <c r="D360" s="171"/>
      <c r="E360" s="171"/>
      <c r="F360" s="171"/>
      <c r="G360" s="171"/>
      <c r="H360" s="171"/>
      <c r="I360" s="171"/>
      <c r="J360" s="171"/>
      <c r="K360" s="171"/>
      <c r="L360" s="171"/>
      <c r="M360" s="171"/>
    </row>
    <row r="361" spans="1:13">
      <c r="A361" s="171"/>
      <c r="B361" s="171"/>
      <c r="C361" s="304"/>
      <c r="D361" s="171"/>
      <c r="E361" s="171"/>
      <c r="F361" s="171"/>
      <c r="G361" s="171"/>
      <c r="H361" s="171"/>
      <c r="I361" s="171"/>
      <c r="J361" s="171"/>
      <c r="K361" s="171"/>
      <c r="L361" s="171"/>
      <c r="M361" s="171"/>
    </row>
    <row r="362" spans="1:13">
      <c r="A362" s="171"/>
      <c r="B362" s="171"/>
      <c r="C362" s="304"/>
      <c r="D362" s="171"/>
      <c r="E362" s="171"/>
      <c r="F362" s="171"/>
      <c r="G362" s="171"/>
      <c r="H362" s="171"/>
      <c r="I362" s="171"/>
      <c r="J362" s="171"/>
      <c r="K362" s="171"/>
      <c r="L362" s="171"/>
      <c r="M362" s="171"/>
    </row>
    <row r="363" spans="1:13">
      <c r="A363" s="171"/>
      <c r="B363" s="171"/>
      <c r="C363" s="304"/>
      <c r="D363" s="171"/>
      <c r="E363" s="171"/>
      <c r="F363" s="171"/>
      <c r="G363" s="171"/>
      <c r="H363" s="171"/>
      <c r="I363" s="171"/>
      <c r="J363" s="171"/>
      <c r="K363" s="171"/>
      <c r="L363" s="171"/>
      <c r="M363" s="171"/>
    </row>
    <row r="364" spans="1:13">
      <c r="A364" s="171"/>
      <c r="B364" s="171"/>
      <c r="C364" s="304"/>
      <c r="D364" s="171"/>
      <c r="E364" s="171"/>
      <c r="F364" s="171"/>
      <c r="G364" s="171"/>
      <c r="H364" s="171"/>
      <c r="I364" s="171"/>
      <c r="J364" s="171"/>
      <c r="K364" s="171"/>
      <c r="L364" s="171"/>
      <c r="M364" s="171"/>
    </row>
    <row r="365" spans="1:13">
      <c r="A365" s="171"/>
      <c r="B365" s="171"/>
      <c r="C365" s="304"/>
      <c r="D365" s="171"/>
      <c r="E365" s="171"/>
      <c r="F365" s="171"/>
      <c r="G365" s="171"/>
      <c r="H365" s="171"/>
      <c r="I365" s="171"/>
      <c r="J365" s="171"/>
      <c r="K365" s="171"/>
      <c r="L365" s="171"/>
      <c r="M365" s="171"/>
    </row>
    <row r="366" spans="1:13">
      <c r="A366" s="171"/>
      <c r="B366" s="171"/>
      <c r="C366" s="304"/>
      <c r="D366" s="171"/>
      <c r="E366" s="171"/>
      <c r="F366" s="171"/>
      <c r="G366" s="171"/>
      <c r="H366" s="171"/>
      <c r="I366" s="171"/>
      <c r="J366" s="171"/>
      <c r="K366" s="171"/>
      <c r="L366" s="171"/>
      <c r="M366" s="171"/>
    </row>
    <row r="367" spans="1:13">
      <c r="A367" s="171"/>
      <c r="B367" s="171"/>
      <c r="C367" s="304"/>
      <c r="D367" s="171"/>
      <c r="E367" s="171"/>
      <c r="F367" s="171"/>
      <c r="G367" s="171"/>
      <c r="H367" s="171"/>
      <c r="I367" s="171"/>
      <c r="J367" s="171"/>
      <c r="K367" s="171"/>
      <c r="L367" s="171"/>
      <c r="M367" s="171"/>
    </row>
    <row r="368" spans="1:13">
      <c r="A368" s="171"/>
      <c r="B368" s="171"/>
      <c r="C368" s="304"/>
      <c r="D368" s="171"/>
      <c r="E368" s="171"/>
      <c r="F368" s="171"/>
      <c r="G368" s="171"/>
      <c r="H368" s="171"/>
      <c r="I368" s="171"/>
      <c r="J368" s="171"/>
      <c r="K368" s="171"/>
      <c r="L368" s="171"/>
      <c r="M368" s="171"/>
    </row>
    <row r="369" spans="1:13">
      <c r="A369" s="171"/>
      <c r="B369" s="171"/>
      <c r="C369" s="304"/>
      <c r="D369" s="171"/>
      <c r="E369" s="171"/>
      <c r="F369" s="171"/>
      <c r="G369" s="171"/>
      <c r="H369" s="171"/>
      <c r="I369" s="171"/>
      <c r="J369" s="171"/>
      <c r="K369" s="171"/>
      <c r="L369" s="171"/>
      <c r="M369" s="171"/>
    </row>
    <row r="370" spans="1:13">
      <c r="A370" s="171"/>
      <c r="B370" s="171"/>
      <c r="C370" s="304"/>
      <c r="D370" s="171"/>
      <c r="E370" s="171"/>
      <c r="F370" s="171"/>
      <c r="G370" s="171"/>
      <c r="H370" s="171"/>
      <c r="I370" s="171"/>
      <c r="J370" s="171"/>
      <c r="K370" s="171"/>
      <c r="L370" s="171"/>
      <c r="M370" s="171"/>
    </row>
    <row r="371" spans="1:13">
      <c r="A371" s="171"/>
      <c r="B371" s="171"/>
      <c r="C371" s="304"/>
      <c r="D371" s="171"/>
      <c r="E371" s="171"/>
      <c r="F371" s="171"/>
      <c r="G371" s="171"/>
      <c r="H371" s="171"/>
      <c r="I371" s="171"/>
      <c r="J371" s="171"/>
      <c r="K371" s="171"/>
      <c r="L371" s="171"/>
      <c r="M371" s="171"/>
    </row>
    <row r="372" spans="1:13">
      <c r="A372" s="171"/>
      <c r="B372" s="171"/>
      <c r="C372" s="304"/>
      <c r="D372" s="171"/>
      <c r="E372" s="171"/>
      <c r="F372" s="171"/>
      <c r="G372" s="171"/>
      <c r="H372" s="171"/>
      <c r="I372" s="171"/>
      <c r="J372" s="171"/>
      <c r="K372" s="171"/>
      <c r="L372" s="171"/>
      <c r="M372" s="171"/>
    </row>
    <row r="373" spans="1:13">
      <c r="A373" s="171"/>
      <c r="B373" s="171"/>
      <c r="C373" s="304"/>
      <c r="D373" s="171"/>
      <c r="E373" s="171"/>
      <c r="F373" s="171"/>
      <c r="G373" s="171"/>
      <c r="H373" s="171"/>
      <c r="I373" s="171"/>
      <c r="J373" s="171"/>
      <c r="K373" s="171"/>
      <c r="L373" s="171"/>
      <c r="M373" s="171"/>
    </row>
    <row r="374" spans="1:13">
      <c r="A374" s="171"/>
      <c r="B374" s="171"/>
      <c r="C374" s="304"/>
      <c r="D374" s="171"/>
      <c r="E374" s="171"/>
      <c r="F374" s="171"/>
      <c r="G374" s="171"/>
      <c r="H374" s="171"/>
      <c r="I374" s="171"/>
      <c r="J374" s="171"/>
      <c r="K374" s="171"/>
      <c r="L374" s="171"/>
      <c r="M374" s="171"/>
    </row>
    <row r="375" spans="1:13">
      <c r="A375" s="171"/>
      <c r="B375" s="171"/>
      <c r="C375" s="304"/>
      <c r="D375" s="171"/>
      <c r="E375" s="171"/>
      <c r="F375" s="171"/>
      <c r="G375" s="171"/>
      <c r="H375" s="171"/>
      <c r="I375" s="171"/>
      <c r="J375" s="171"/>
      <c r="K375" s="171"/>
      <c r="L375" s="171"/>
      <c r="M375" s="171"/>
    </row>
    <row r="376" spans="1:13">
      <c r="A376" s="171"/>
      <c r="B376" s="171"/>
      <c r="C376" s="304"/>
      <c r="D376" s="171"/>
      <c r="E376" s="171"/>
      <c r="F376" s="171"/>
      <c r="G376" s="171"/>
      <c r="H376" s="171"/>
      <c r="I376" s="171"/>
      <c r="J376" s="171"/>
      <c r="K376" s="171"/>
      <c r="L376" s="171"/>
      <c r="M376" s="171"/>
    </row>
    <row r="377" spans="1:13">
      <c r="A377" s="171"/>
      <c r="B377" s="171"/>
      <c r="C377" s="304"/>
      <c r="D377" s="171"/>
      <c r="E377" s="171"/>
      <c r="F377" s="171"/>
      <c r="G377" s="171"/>
      <c r="H377" s="171"/>
      <c r="I377" s="171"/>
      <c r="J377" s="171"/>
      <c r="K377" s="171"/>
      <c r="L377" s="171"/>
      <c r="M377" s="171"/>
    </row>
    <row r="378" spans="1:13">
      <c r="A378" s="171"/>
      <c r="B378" s="171"/>
      <c r="C378" s="304"/>
      <c r="D378" s="171"/>
      <c r="E378" s="171"/>
      <c r="F378" s="171"/>
      <c r="G378" s="171"/>
      <c r="H378" s="171"/>
      <c r="I378" s="171"/>
      <c r="J378" s="171"/>
      <c r="K378" s="171"/>
      <c r="L378" s="171"/>
      <c r="M378" s="171"/>
    </row>
    <row r="379" spans="1:13">
      <c r="A379" s="171"/>
      <c r="B379" s="171"/>
      <c r="C379" s="304"/>
      <c r="D379" s="171"/>
      <c r="E379" s="171"/>
      <c r="F379" s="171"/>
      <c r="G379" s="171"/>
      <c r="H379" s="171"/>
      <c r="I379" s="171"/>
      <c r="J379" s="171"/>
      <c r="K379" s="171"/>
      <c r="L379" s="171"/>
      <c r="M379" s="171"/>
    </row>
    <row r="380" spans="1:13">
      <c r="A380" s="171"/>
      <c r="B380" s="171"/>
      <c r="C380" s="304"/>
      <c r="D380" s="171"/>
      <c r="E380" s="171"/>
      <c r="F380" s="171"/>
      <c r="G380" s="171"/>
      <c r="H380" s="171"/>
      <c r="I380" s="171"/>
      <c r="J380" s="171"/>
      <c r="K380" s="171"/>
      <c r="L380" s="171"/>
      <c r="M380" s="171"/>
    </row>
    <row r="381" spans="1:13">
      <c r="A381" s="171"/>
      <c r="B381" s="171"/>
      <c r="C381" s="304"/>
      <c r="D381" s="171"/>
      <c r="E381" s="171"/>
      <c r="F381" s="171"/>
      <c r="G381" s="171"/>
      <c r="H381" s="171"/>
      <c r="I381" s="171"/>
      <c r="J381" s="171"/>
      <c r="K381" s="171"/>
      <c r="L381" s="171"/>
      <c r="M381" s="171"/>
    </row>
    <row r="382" spans="1:13">
      <c r="A382" s="171"/>
      <c r="B382" s="171"/>
      <c r="C382" s="304"/>
      <c r="D382" s="171"/>
      <c r="E382" s="171"/>
      <c r="F382" s="171"/>
      <c r="G382" s="171"/>
      <c r="H382" s="171"/>
      <c r="I382" s="171"/>
      <c r="J382" s="171"/>
      <c r="K382" s="171"/>
      <c r="L382" s="171"/>
      <c r="M382" s="171"/>
    </row>
    <row r="383" spans="1:13">
      <c r="A383" s="171"/>
      <c r="B383" s="171"/>
      <c r="C383" s="304"/>
      <c r="D383" s="171"/>
      <c r="E383" s="171"/>
      <c r="F383" s="171"/>
      <c r="G383" s="171"/>
      <c r="H383" s="171"/>
      <c r="I383" s="171"/>
      <c r="J383" s="171"/>
      <c r="K383" s="171"/>
      <c r="L383" s="171"/>
      <c r="M383" s="171"/>
    </row>
    <row r="384" spans="1:13">
      <c r="A384" s="171"/>
      <c r="B384" s="171"/>
      <c r="C384" s="304"/>
      <c r="D384" s="171"/>
      <c r="E384" s="171"/>
      <c r="F384" s="171"/>
      <c r="G384" s="171"/>
      <c r="H384" s="171"/>
      <c r="I384" s="171"/>
      <c r="J384" s="171"/>
      <c r="K384" s="171"/>
      <c r="L384" s="171"/>
      <c r="M384" s="171"/>
    </row>
    <row r="385" spans="1:13">
      <c r="A385" s="171"/>
      <c r="B385" s="171"/>
      <c r="C385" s="304"/>
      <c r="D385" s="171"/>
      <c r="E385" s="171"/>
      <c r="F385" s="171"/>
      <c r="G385" s="171"/>
      <c r="H385" s="171"/>
      <c r="I385" s="171"/>
      <c r="J385" s="171"/>
      <c r="K385" s="171"/>
      <c r="L385" s="171"/>
      <c r="M385" s="171"/>
    </row>
    <row r="386" spans="1:13">
      <c r="A386" s="171"/>
      <c r="B386" s="171"/>
      <c r="C386" s="304"/>
      <c r="D386" s="171"/>
      <c r="E386" s="171"/>
      <c r="F386" s="171"/>
      <c r="G386" s="171"/>
      <c r="H386" s="171"/>
      <c r="I386" s="171"/>
      <c r="J386" s="171"/>
      <c r="K386" s="171"/>
      <c r="L386" s="171"/>
      <c r="M386" s="171"/>
    </row>
    <row r="387" spans="1:13">
      <c r="A387" s="171"/>
      <c r="B387" s="171"/>
      <c r="C387" s="304"/>
      <c r="D387" s="171"/>
      <c r="E387" s="171"/>
      <c r="F387" s="171"/>
      <c r="G387" s="171"/>
      <c r="H387" s="171"/>
      <c r="I387" s="171"/>
      <c r="J387" s="171"/>
      <c r="K387" s="171"/>
      <c r="L387" s="171"/>
      <c r="M387" s="171"/>
    </row>
    <row r="388" spans="1:13">
      <c r="A388" s="171"/>
      <c r="B388" s="171"/>
      <c r="C388" s="304"/>
      <c r="D388" s="171"/>
      <c r="E388" s="171"/>
      <c r="F388" s="171"/>
      <c r="G388" s="171"/>
      <c r="H388" s="171"/>
      <c r="I388" s="171"/>
      <c r="J388" s="171"/>
      <c r="K388" s="171"/>
      <c r="L388" s="171"/>
      <c r="M388" s="171"/>
    </row>
    <row r="389" spans="1:13">
      <c r="A389" s="171"/>
      <c r="B389" s="171"/>
      <c r="C389" s="304"/>
      <c r="D389" s="171"/>
      <c r="E389" s="171"/>
      <c r="F389" s="171"/>
      <c r="G389" s="171"/>
      <c r="H389" s="171"/>
      <c r="I389" s="171"/>
      <c r="J389" s="171"/>
      <c r="K389" s="171"/>
      <c r="L389" s="171"/>
      <c r="M389" s="171"/>
    </row>
    <row r="390" spans="1:13">
      <c r="A390" s="171"/>
      <c r="B390" s="171"/>
      <c r="C390" s="304"/>
      <c r="D390" s="171"/>
      <c r="E390" s="171"/>
      <c r="F390" s="171"/>
      <c r="G390" s="171"/>
      <c r="H390" s="171"/>
      <c r="I390" s="171"/>
      <c r="J390" s="171"/>
      <c r="K390" s="171"/>
      <c r="L390" s="171"/>
      <c r="M390" s="171"/>
    </row>
    <row r="391" spans="1:13">
      <c r="A391" s="171"/>
      <c r="B391" s="171"/>
      <c r="C391" s="304"/>
      <c r="D391" s="171"/>
      <c r="E391" s="171"/>
      <c r="F391" s="171"/>
      <c r="G391" s="171"/>
      <c r="H391" s="171"/>
      <c r="I391" s="171"/>
      <c r="J391" s="171"/>
      <c r="K391" s="171"/>
      <c r="L391" s="171"/>
      <c r="M391" s="171"/>
    </row>
    <row r="392" spans="1:13">
      <c r="A392" s="171"/>
      <c r="B392" s="171"/>
      <c r="C392" s="304"/>
      <c r="D392" s="171"/>
      <c r="E392" s="171"/>
      <c r="F392" s="171"/>
      <c r="G392" s="171"/>
      <c r="H392" s="171"/>
      <c r="I392" s="171"/>
      <c r="J392" s="171"/>
      <c r="K392" s="171"/>
      <c r="L392" s="171"/>
      <c r="M392" s="171"/>
    </row>
    <row r="393" spans="1:13">
      <c r="A393" s="171"/>
      <c r="B393" s="171"/>
      <c r="C393" s="304"/>
      <c r="D393" s="171"/>
      <c r="E393" s="171"/>
      <c r="F393" s="171"/>
      <c r="G393" s="171"/>
      <c r="H393" s="171"/>
      <c r="I393" s="171"/>
      <c r="J393" s="171"/>
      <c r="K393" s="171"/>
      <c r="L393" s="171"/>
      <c r="M393" s="171"/>
    </row>
    <row r="394" spans="1:13">
      <c r="A394" s="171"/>
      <c r="B394" s="171"/>
      <c r="C394" s="304"/>
      <c r="D394" s="171"/>
      <c r="E394" s="171"/>
      <c r="F394" s="171"/>
      <c r="G394" s="171"/>
      <c r="H394" s="171"/>
      <c r="I394" s="171"/>
      <c r="J394" s="171"/>
      <c r="K394" s="171"/>
      <c r="L394" s="171"/>
      <c r="M394" s="171"/>
    </row>
    <row r="395" spans="1:13">
      <c r="A395" s="171"/>
      <c r="B395" s="171"/>
      <c r="C395" s="304"/>
      <c r="D395" s="171"/>
      <c r="E395" s="171"/>
      <c r="F395" s="171"/>
      <c r="G395" s="171"/>
      <c r="H395" s="171"/>
      <c r="I395" s="171"/>
      <c r="J395" s="171"/>
      <c r="K395" s="171"/>
      <c r="L395" s="171"/>
      <c r="M395" s="171"/>
    </row>
    <row r="396" spans="1:13">
      <c r="A396" s="171"/>
      <c r="B396" s="171"/>
      <c r="C396" s="304"/>
      <c r="D396" s="171"/>
      <c r="E396" s="171"/>
      <c r="F396" s="171"/>
      <c r="G396" s="171"/>
      <c r="H396" s="171"/>
      <c r="I396" s="171"/>
      <c r="J396" s="171"/>
      <c r="K396" s="171"/>
      <c r="L396" s="171"/>
      <c r="M396" s="171"/>
    </row>
    <row r="397" spans="1:13">
      <c r="A397" s="171"/>
      <c r="B397" s="171"/>
      <c r="C397" s="304"/>
      <c r="D397" s="171"/>
      <c r="E397" s="171"/>
      <c r="F397" s="171"/>
      <c r="G397" s="171"/>
      <c r="H397" s="171"/>
      <c r="I397" s="171"/>
      <c r="J397" s="171"/>
      <c r="K397" s="171"/>
      <c r="L397" s="171"/>
      <c r="M397" s="171"/>
    </row>
    <row r="398" spans="1:13">
      <c r="A398" s="171"/>
      <c r="B398" s="171"/>
      <c r="C398" s="304"/>
      <c r="D398" s="171"/>
      <c r="E398" s="171"/>
      <c r="F398" s="171"/>
      <c r="G398" s="171"/>
      <c r="H398" s="171"/>
      <c r="I398" s="171"/>
      <c r="J398" s="171"/>
      <c r="K398" s="171"/>
      <c r="L398" s="171"/>
      <c r="M398" s="171"/>
    </row>
    <row r="399" spans="1:13">
      <c r="A399" s="171"/>
      <c r="B399" s="171"/>
      <c r="C399" s="304"/>
      <c r="D399" s="171"/>
      <c r="E399" s="171"/>
      <c r="F399" s="171"/>
      <c r="G399" s="171"/>
      <c r="H399" s="171"/>
      <c r="I399" s="171"/>
      <c r="J399" s="171"/>
      <c r="K399" s="171"/>
      <c r="L399" s="171"/>
      <c r="M399" s="171"/>
    </row>
    <row r="400" spans="1:13">
      <c r="A400" s="171"/>
      <c r="B400" s="171"/>
      <c r="C400" s="304"/>
      <c r="D400" s="171"/>
      <c r="E400" s="171"/>
      <c r="F400" s="171"/>
      <c r="G400" s="171"/>
      <c r="H400" s="171"/>
      <c r="I400" s="171"/>
      <c r="J400" s="171"/>
      <c r="K400" s="171"/>
      <c r="L400" s="171"/>
      <c r="M400" s="171"/>
    </row>
    <row r="401" spans="1:13">
      <c r="A401" s="171"/>
      <c r="B401" s="171"/>
      <c r="C401" s="304"/>
      <c r="D401" s="171"/>
      <c r="E401" s="171"/>
      <c r="F401" s="171"/>
      <c r="G401" s="171"/>
      <c r="H401" s="171"/>
      <c r="I401" s="171"/>
      <c r="J401" s="171"/>
      <c r="K401" s="171"/>
      <c r="L401" s="171"/>
      <c r="M401" s="171"/>
    </row>
    <row r="402" spans="1:13">
      <c r="A402" s="171"/>
      <c r="B402" s="171"/>
      <c r="C402" s="304"/>
      <c r="D402" s="171"/>
      <c r="E402" s="171"/>
      <c r="F402" s="171"/>
      <c r="G402" s="171"/>
      <c r="H402" s="171"/>
      <c r="I402" s="171"/>
      <c r="J402" s="171"/>
      <c r="K402" s="171"/>
      <c r="L402" s="171"/>
      <c r="M402" s="171"/>
    </row>
    <row r="403" spans="1:13">
      <c r="A403" s="171"/>
      <c r="B403" s="171"/>
      <c r="C403" s="304"/>
      <c r="D403" s="171"/>
      <c r="E403" s="171"/>
      <c r="F403" s="171"/>
      <c r="G403" s="171"/>
      <c r="H403" s="171"/>
      <c r="I403" s="171"/>
      <c r="J403" s="171"/>
      <c r="K403" s="171"/>
      <c r="L403" s="171"/>
      <c r="M403" s="171"/>
    </row>
    <row r="404" spans="1:13">
      <c r="A404" s="171"/>
      <c r="B404" s="171"/>
      <c r="C404" s="304"/>
      <c r="D404" s="171"/>
      <c r="E404" s="171"/>
      <c r="F404" s="171"/>
      <c r="G404" s="171"/>
      <c r="H404" s="171"/>
      <c r="I404" s="171"/>
      <c r="J404" s="171"/>
      <c r="K404" s="171"/>
      <c r="L404" s="171"/>
      <c r="M404" s="171"/>
    </row>
    <row r="405" spans="1:13">
      <c r="A405" s="171"/>
      <c r="B405" s="171"/>
      <c r="C405" s="304"/>
      <c r="D405" s="171"/>
      <c r="E405" s="171"/>
      <c r="F405" s="171"/>
      <c r="G405" s="171"/>
      <c r="H405" s="171"/>
      <c r="I405" s="171"/>
      <c r="J405" s="171"/>
      <c r="K405" s="171"/>
      <c r="L405" s="171"/>
      <c r="M405" s="171"/>
    </row>
    <row r="406" spans="1:13">
      <c r="A406" s="171"/>
      <c r="B406" s="171"/>
      <c r="C406" s="304"/>
      <c r="D406" s="171"/>
      <c r="E406" s="171"/>
      <c r="F406" s="171"/>
      <c r="G406" s="171"/>
      <c r="H406" s="171"/>
      <c r="I406" s="171"/>
      <c r="J406" s="171"/>
      <c r="K406" s="171"/>
      <c r="L406" s="171"/>
      <c r="M406" s="171"/>
    </row>
    <row r="407" spans="1:13">
      <c r="A407" s="171"/>
      <c r="B407" s="171"/>
      <c r="C407" s="304"/>
      <c r="D407" s="171"/>
      <c r="E407" s="171"/>
      <c r="F407" s="171"/>
      <c r="G407" s="171"/>
      <c r="H407" s="171"/>
      <c r="I407" s="171"/>
      <c r="J407" s="171"/>
      <c r="K407" s="171"/>
      <c r="L407" s="171"/>
      <c r="M407" s="171"/>
    </row>
    <row r="408" spans="1:13">
      <c r="A408" s="171"/>
      <c r="B408" s="171"/>
      <c r="C408" s="304"/>
      <c r="D408" s="171"/>
      <c r="E408" s="171"/>
      <c r="F408" s="171"/>
      <c r="G408" s="171"/>
      <c r="H408" s="171"/>
      <c r="I408" s="171"/>
      <c r="J408" s="171"/>
      <c r="K408" s="171"/>
      <c r="L408" s="171"/>
      <c r="M408" s="171"/>
    </row>
    <row r="409" spans="1:13">
      <c r="A409" s="171"/>
      <c r="B409" s="171"/>
      <c r="C409" s="304"/>
      <c r="D409" s="171"/>
      <c r="E409" s="171"/>
      <c r="F409" s="171"/>
      <c r="G409" s="171"/>
      <c r="H409" s="171"/>
      <c r="I409" s="171"/>
      <c r="J409" s="171"/>
      <c r="K409" s="171"/>
      <c r="L409" s="171"/>
      <c r="M409" s="171"/>
    </row>
    <row r="410" spans="1:13">
      <c r="A410" s="171"/>
      <c r="B410" s="171"/>
      <c r="C410" s="304"/>
      <c r="D410" s="171"/>
      <c r="E410" s="171"/>
      <c r="F410" s="171"/>
      <c r="G410" s="171"/>
      <c r="H410" s="171"/>
      <c r="I410" s="171"/>
      <c r="J410" s="171"/>
      <c r="K410" s="171"/>
      <c r="L410" s="171"/>
      <c r="M410" s="171"/>
    </row>
    <row r="411" spans="1:13">
      <c r="A411" s="171"/>
      <c r="B411" s="171"/>
      <c r="C411" s="304"/>
      <c r="D411" s="171"/>
      <c r="E411" s="171"/>
      <c r="F411" s="171"/>
      <c r="G411" s="171"/>
      <c r="H411" s="171"/>
      <c r="I411" s="171"/>
      <c r="J411" s="171"/>
      <c r="K411" s="171"/>
      <c r="L411" s="171"/>
      <c r="M411" s="171"/>
    </row>
    <row r="412" spans="1:13">
      <c r="A412" s="171"/>
      <c r="B412" s="171"/>
      <c r="C412" s="304"/>
      <c r="D412" s="171"/>
      <c r="E412" s="171"/>
      <c r="F412" s="171"/>
      <c r="G412" s="171"/>
      <c r="H412" s="171"/>
      <c r="I412" s="171"/>
      <c r="J412" s="171"/>
      <c r="K412" s="171"/>
      <c r="L412" s="171"/>
      <c r="M412" s="171"/>
    </row>
    <row r="413" spans="1:13">
      <c r="A413" s="171"/>
      <c r="B413" s="171"/>
      <c r="C413" s="304"/>
      <c r="D413" s="171"/>
      <c r="E413" s="171"/>
      <c r="F413" s="171"/>
      <c r="G413" s="171"/>
      <c r="H413" s="171"/>
      <c r="I413" s="171"/>
      <c r="J413" s="171"/>
      <c r="K413" s="171"/>
      <c r="L413" s="171"/>
      <c r="M413" s="171"/>
    </row>
    <row r="414" spans="1:13">
      <c r="A414" s="171"/>
      <c r="B414" s="171"/>
      <c r="C414" s="304"/>
      <c r="D414" s="171"/>
      <c r="E414" s="171"/>
      <c r="F414" s="171"/>
      <c r="G414" s="171"/>
      <c r="H414" s="171"/>
      <c r="I414" s="171"/>
      <c r="J414" s="171"/>
      <c r="K414" s="171"/>
      <c r="L414" s="171"/>
      <c r="M414" s="171"/>
    </row>
    <row r="415" spans="1:13">
      <c r="A415" s="171"/>
      <c r="B415" s="171"/>
      <c r="C415" s="304"/>
      <c r="D415" s="171"/>
      <c r="E415" s="171"/>
      <c r="F415" s="171"/>
      <c r="G415" s="171"/>
      <c r="H415" s="171"/>
      <c r="I415" s="171"/>
      <c r="J415" s="171"/>
      <c r="K415" s="171"/>
      <c r="L415" s="171"/>
      <c r="M415" s="171"/>
    </row>
    <row r="416" spans="1:13">
      <c r="A416" s="171"/>
      <c r="B416" s="171"/>
      <c r="C416" s="304"/>
      <c r="D416" s="171"/>
      <c r="E416" s="171"/>
      <c r="F416" s="171"/>
      <c r="G416" s="171"/>
      <c r="H416" s="171"/>
      <c r="I416" s="171"/>
      <c r="J416" s="171"/>
      <c r="K416" s="171"/>
      <c r="L416" s="171"/>
      <c r="M416" s="171"/>
    </row>
    <row r="417" spans="1:13">
      <c r="A417" s="171"/>
      <c r="B417" s="171"/>
      <c r="C417" s="304"/>
      <c r="D417" s="171"/>
      <c r="E417" s="171"/>
      <c r="F417" s="171"/>
      <c r="G417" s="171"/>
      <c r="H417" s="171"/>
      <c r="I417" s="171"/>
      <c r="J417" s="171"/>
      <c r="K417" s="171"/>
      <c r="L417" s="171"/>
      <c r="M417" s="171"/>
    </row>
    <row r="418" spans="1:13">
      <c r="A418" s="171"/>
      <c r="B418" s="171"/>
      <c r="C418" s="304"/>
      <c r="D418" s="171"/>
      <c r="E418" s="171"/>
      <c r="F418" s="171"/>
      <c r="G418" s="171"/>
      <c r="H418" s="171"/>
      <c r="I418" s="171"/>
      <c r="J418" s="171"/>
      <c r="K418" s="171"/>
      <c r="L418" s="171"/>
      <c r="M418" s="171"/>
    </row>
    <row r="419" spans="1:13">
      <c r="A419" s="171"/>
      <c r="B419" s="171"/>
      <c r="C419" s="304"/>
      <c r="D419" s="171"/>
      <c r="E419" s="171"/>
      <c r="F419" s="171"/>
      <c r="G419" s="171"/>
      <c r="H419" s="171"/>
      <c r="I419" s="171"/>
      <c r="J419" s="171"/>
      <c r="K419" s="171"/>
      <c r="L419" s="171"/>
      <c r="M419" s="171"/>
    </row>
    <row r="420" spans="1:13">
      <c r="A420" s="171"/>
      <c r="B420" s="171"/>
      <c r="C420" s="304"/>
      <c r="D420" s="171"/>
      <c r="E420" s="171"/>
      <c r="F420" s="171"/>
      <c r="G420" s="171"/>
      <c r="H420" s="171"/>
      <c r="I420" s="171"/>
      <c r="J420" s="171"/>
      <c r="K420" s="171"/>
      <c r="L420" s="171"/>
      <c r="M420" s="171"/>
    </row>
    <row r="421" spans="1:13">
      <c r="A421" s="171"/>
      <c r="B421" s="171"/>
      <c r="C421" s="304"/>
      <c r="D421" s="171"/>
      <c r="E421" s="171"/>
      <c r="F421" s="171"/>
      <c r="G421" s="171"/>
      <c r="H421" s="171"/>
      <c r="I421" s="171"/>
      <c r="J421" s="171"/>
      <c r="K421" s="171"/>
      <c r="L421" s="171"/>
      <c r="M421" s="171"/>
    </row>
    <row r="422" spans="1:13">
      <c r="A422" s="171"/>
      <c r="B422" s="171"/>
      <c r="C422" s="304"/>
      <c r="D422" s="171"/>
      <c r="E422" s="171"/>
      <c r="F422" s="171"/>
      <c r="G422" s="171"/>
      <c r="H422" s="171"/>
      <c r="I422" s="171"/>
      <c r="J422" s="171"/>
      <c r="K422" s="171"/>
      <c r="L422" s="171"/>
      <c r="M422" s="171"/>
    </row>
    <row r="423" spans="1:13">
      <c r="A423" s="171"/>
      <c r="B423" s="171"/>
      <c r="C423" s="304"/>
      <c r="D423" s="171"/>
      <c r="E423" s="171"/>
      <c r="F423" s="171"/>
      <c r="G423" s="171"/>
      <c r="H423" s="171"/>
      <c r="I423" s="171"/>
      <c r="J423" s="171"/>
      <c r="K423" s="171"/>
      <c r="L423" s="171"/>
      <c r="M423" s="171"/>
    </row>
    <row r="424" spans="1:13">
      <c r="A424" s="171"/>
      <c r="B424" s="171"/>
      <c r="C424" s="304"/>
      <c r="D424" s="171"/>
      <c r="E424" s="171"/>
      <c r="F424" s="171"/>
      <c r="G424" s="171"/>
      <c r="H424" s="171"/>
      <c r="I424" s="171"/>
      <c r="J424" s="171"/>
      <c r="K424" s="171"/>
      <c r="L424" s="171"/>
      <c r="M424" s="171"/>
    </row>
    <row r="425" spans="1:13">
      <c r="A425" s="171"/>
      <c r="B425" s="171"/>
      <c r="C425" s="304"/>
      <c r="D425" s="171"/>
      <c r="E425" s="171"/>
      <c r="F425" s="171"/>
      <c r="G425" s="171"/>
      <c r="H425" s="171"/>
      <c r="I425" s="171"/>
      <c r="J425" s="171"/>
      <c r="K425" s="171"/>
      <c r="L425" s="171"/>
      <c r="M425" s="171"/>
    </row>
    <row r="426" spans="1:13">
      <c r="A426" s="171"/>
      <c r="B426" s="171"/>
      <c r="C426" s="304"/>
      <c r="D426" s="171"/>
      <c r="E426" s="171"/>
      <c r="F426" s="171"/>
      <c r="G426" s="171"/>
      <c r="H426" s="171"/>
      <c r="I426" s="171"/>
      <c r="J426" s="171"/>
      <c r="K426" s="171"/>
      <c r="L426" s="171"/>
      <c r="M426" s="171"/>
    </row>
    <row r="427" spans="1:13">
      <c r="A427" s="171"/>
      <c r="B427" s="171"/>
      <c r="C427" s="304"/>
      <c r="D427" s="171"/>
      <c r="E427" s="171"/>
      <c r="F427" s="171"/>
      <c r="G427" s="171"/>
      <c r="H427" s="171"/>
      <c r="I427" s="171"/>
      <c r="J427" s="171"/>
      <c r="K427" s="171"/>
      <c r="L427" s="171"/>
      <c r="M427" s="171"/>
    </row>
    <row r="428" spans="1:13">
      <c r="A428" s="171"/>
      <c r="B428" s="171"/>
      <c r="C428" s="304"/>
      <c r="D428" s="171"/>
      <c r="E428" s="171"/>
      <c r="F428" s="171"/>
      <c r="G428" s="171"/>
      <c r="H428" s="171"/>
      <c r="I428" s="171"/>
      <c r="J428" s="171"/>
      <c r="K428" s="171"/>
      <c r="L428" s="171"/>
      <c r="M428" s="171"/>
    </row>
    <row r="429" spans="1:13">
      <c r="A429" s="171"/>
      <c r="B429" s="171"/>
      <c r="C429" s="304"/>
      <c r="D429" s="171"/>
      <c r="E429" s="171"/>
      <c r="F429" s="171"/>
      <c r="G429" s="171"/>
      <c r="H429" s="171"/>
      <c r="I429" s="171"/>
      <c r="J429" s="171"/>
      <c r="K429" s="171"/>
      <c r="L429" s="171"/>
      <c r="M429" s="171"/>
    </row>
    <row r="430" spans="1:13">
      <c r="A430" s="171"/>
      <c r="B430" s="171"/>
      <c r="C430" s="304"/>
      <c r="D430" s="171"/>
      <c r="E430" s="171"/>
      <c r="F430" s="171"/>
      <c r="G430" s="171"/>
      <c r="H430" s="171"/>
      <c r="I430" s="171"/>
      <c r="J430" s="171"/>
      <c r="K430" s="171"/>
      <c r="L430" s="171"/>
      <c r="M430" s="171"/>
    </row>
    <row r="431" spans="1:13">
      <c r="A431" s="171"/>
      <c r="B431" s="171"/>
      <c r="C431" s="304"/>
      <c r="D431" s="171"/>
      <c r="E431" s="171"/>
      <c r="F431" s="171"/>
      <c r="G431" s="171"/>
      <c r="H431" s="171"/>
      <c r="I431" s="171"/>
      <c r="J431" s="171"/>
      <c r="K431" s="171"/>
      <c r="L431" s="171"/>
      <c r="M431" s="171"/>
    </row>
    <row r="432" spans="1:13">
      <c r="A432" s="171"/>
      <c r="B432" s="171"/>
      <c r="C432" s="304"/>
      <c r="D432" s="171"/>
      <c r="E432" s="171"/>
      <c r="F432" s="171"/>
      <c r="G432" s="171"/>
      <c r="H432" s="171"/>
      <c r="I432" s="171"/>
      <c r="J432" s="171"/>
      <c r="K432" s="171"/>
      <c r="L432" s="171"/>
      <c r="M432" s="171"/>
    </row>
    <row r="433" spans="1:13">
      <c r="A433" s="171"/>
      <c r="B433" s="171"/>
      <c r="C433" s="304"/>
      <c r="D433" s="171"/>
      <c r="E433" s="171"/>
      <c r="F433" s="171"/>
      <c r="G433" s="171"/>
      <c r="H433" s="171"/>
      <c r="I433" s="171"/>
      <c r="J433" s="171"/>
      <c r="K433" s="171"/>
      <c r="L433" s="171"/>
      <c r="M433" s="171"/>
    </row>
    <row r="434" spans="1:13">
      <c r="A434" s="171"/>
      <c r="B434" s="171"/>
      <c r="C434" s="304"/>
      <c r="D434" s="171"/>
      <c r="E434" s="171"/>
      <c r="F434" s="171"/>
      <c r="G434" s="171"/>
      <c r="H434" s="171"/>
      <c r="I434" s="171"/>
      <c r="J434" s="171"/>
      <c r="K434" s="171"/>
      <c r="L434" s="171"/>
      <c r="M434" s="171"/>
    </row>
    <row r="435" spans="1:13">
      <c r="A435" s="171"/>
      <c r="B435" s="171"/>
      <c r="C435" s="304"/>
      <c r="D435" s="171"/>
      <c r="E435" s="171"/>
      <c r="F435" s="171"/>
      <c r="G435" s="171"/>
      <c r="H435" s="171"/>
      <c r="I435" s="171"/>
      <c r="J435" s="171"/>
      <c r="K435" s="171"/>
      <c r="L435" s="171"/>
      <c r="M435" s="171"/>
    </row>
    <row r="436" spans="1:13">
      <c r="A436" s="171"/>
      <c r="B436" s="171"/>
      <c r="C436" s="304"/>
      <c r="D436" s="171"/>
      <c r="E436" s="171"/>
      <c r="F436" s="171"/>
      <c r="G436" s="171"/>
      <c r="H436" s="171"/>
      <c r="I436" s="171"/>
      <c r="J436" s="171"/>
      <c r="K436" s="171"/>
      <c r="L436" s="171"/>
      <c r="M436" s="171"/>
    </row>
    <row r="437" spans="1:13">
      <c r="A437" s="171"/>
      <c r="B437" s="171"/>
      <c r="C437" s="304"/>
      <c r="D437" s="171"/>
      <c r="E437" s="171"/>
      <c r="F437" s="171"/>
      <c r="G437" s="171"/>
      <c r="H437" s="171"/>
      <c r="I437" s="171"/>
      <c r="J437" s="171"/>
      <c r="K437" s="171"/>
      <c r="L437" s="171"/>
      <c r="M437" s="171"/>
    </row>
    <row r="438" spans="1:13">
      <c r="A438" s="171"/>
      <c r="B438" s="171"/>
      <c r="C438" s="304"/>
      <c r="D438" s="171"/>
      <c r="E438" s="171"/>
      <c r="F438" s="171"/>
      <c r="G438" s="171"/>
      <c r="H438" s="171"/>
      <c r="I438" s="171"/>
      <c r="J438" s="171"/>
      <c r="K438" s="171"/>
      <c r="L438" s="171"/>
      <c r="M438" s="171"/>
    </row>
    <row r="439" spans="1:13">
      <c r="A439" s="171"/>
      <c r="B439" s="171"/>
      <c r="C439" s="304"/>
      <c r="D439" s="171"/>
      <c r="E439" s="171"/>
      <c r="F439" s="171"/>
      <c r="G439" s="171"/>
      <c r="H439" s="171"/>
      <c r="I439" s="171"/>
      <c r="J439" s="171"/>
      <c r="K439" s="171"/>
      <c r="L439" s="171"/>
      <c r="M439" s="171"/>
    </row>
    <row r="440" spans="1:13">
      <c r="A440" s="171"/>
      <c r="B440" s="171"/>
      <c r="C440" s="304"/>
      <c r="D440" s="171"/>
      <c r="E440" s="171"/>
      <c r="F440" s="171"/>
      <c r="G440" s="171"/>
      <c r="H440" s="171"/>
      <c r="I440" s="171"/>
      <c r="J440" s="171"/>
      <c r="K440" s="171"/>
      <c r="L440" s="171"/>
      <c r="M440" s="171"/>
    </row>
    <row r="441" spans="1:13">
      <c r="A441" s="171"/>
      <c r="B441" s="171"/>
      <c r="C441" s="304"/>
      <c r="D441" s="171"/>
      <c r="E441" s="171"/>
      <c r="F441" s="171"/>
      <c r="G441" s="171"/>
      <c r="H441" s="171"/>
      <c r="I441" s="171"/>
      <c r="J441" s="171"/>
      <c r="K441" s="171"/>
      <c r="L441" s="171"/>
      <c r="M441" s="171"/>
    </row>
    <row r="442" spans="1:13">
      <c r="A442" s="171"/>
      <c r="B442" s="171"/>
      <c r="C442" s="304"/>
      <c r="D442" s="171"/>
      <c r="E442" s="171"/>
      <c r="F442" s="171"/>
      <c r="G442" s="171"/>
      <c r="H442" s="171"/>
      <c r="I442" s="171"/>
      <c r="J442" s="171"/>
      <c r="K442" s="171"/>
      <c r="L442" s="171"/>
      <c r="M442" s="171"/>
    </row>
    <row r="443" spans="1:13">
      <c r="A443" s="171"/>
      <c r="B443" s="171"/>
      <c r="C443" s="304"/>
      <c r="D443" s="171"/>
      <c r="E443" s="171"/>
      <c r="F443" s="171"/>
      <c r="G443" s="171"/>
      <c r="H443" s="171"/>
      <c r="I443" s="171"/>
      <c r="J443" s="171"/>
      <c r="K443" s="171"/>
      <c r="L443" s="171"/>
      <c r="M443" s="171"/>
    </row>
    <row r="444" spans="1:13">
      <c r="A444" s="171"/>
      <c r="B444" s="171"/>
      <c r="C444" s="304"/>
      <c r="D444" s="171"/>
      <c r="E444" s="171"/>
      <c r="F444" s="171"/>
      <c r="G444" s="171"/>
      <c r="H444" s="171"/>
      <c r="I444" s="171"/>
      <c r="J444" s="171"/>
      <c r="K444" s="171"/>
      <c r="L444" s="171"/>
      <c r="M444" s="171"/>
    </row>
    <row r="445" spans="1:13">
      <c r="A445" s="171"/>
      <c r="B445" s="171"/>
      <c r="C445" s="304"/>
      <c r="D445" s="171"/>
      <c r="E445" s="171"/>
      <c r="F445" s="171"/>
      <c r="G445" s="171"/>
      <c r="H445" s="171"/>
      <c r="I445" s="171"/>
      <c r="J445" s="171"/>
      <c r="K445" s="171"/>
      <c r="L445" s="171"/>
      <c r="M445" s="171"/>
    </row>
    <row r="446" spans="1:13">
      <c r="A446" s="171"/>
      <c r="B446" s="171"/>
      <c r="C446" s="304"/>
      <c r="D446" s="171"/>
      <c r="E446" s="171"/>
      <c r="F446" s="171"/>
      <c r="G446" s="171"/>
      <c r="H446" s="171"/>
      <c r="I446" s="171"/>
      <c r="J446" s="171"/>
      <c r="K446" s="171"/>
      <c r="L446" s="171"/>
      <c r="M446" s="171"/>
    </row>
    <row r="447" spans="1:13">
      <c r="A447" s="171"/>
      <c r="B447" s="171"/>
      <c r="C447" s="304"/>
      <c r="D447" s="171"/>
      <c r="E447" s="171"/>
      <c r="F447" s="171"/>
      <c r="G447" s="171"/>
      <c r="H447" s="171"/>
      <c r="I447" s="171"/>
      <c r="J447" s="171"/>
      <c r="K447" s="171"/>
      <c r="L447" s="171"/>
      <c r="M447" s="171"/>
    </row>
    <row r="448" spans="1:13">
      <c r="A448" s="171"/>
      <c r="B448" s="171"/>
      <c r="C448" s="304"/>
      <c r="D448" s="171"/>
      <c r="E448" s="171"/>
      <c r="F448" s="171"/>
      <c r="G448" s="171"/>
      <c r="H448" s="171"/>
      <c r="I448" s="171"/>
      <c r="J448" s="171"/>
      <c r="K448" s="171"/>
      <c r="L448" s="171"/>
      <c r="M448" s="171"/>
    </row>
    <row r="449" spans="1:13">
      <c r="A449" s="171"/>
      <c r="B449" s="171"/>
      <c r="C449" s="304"/>
      <c r="D449" s="171"/>
      <c r="E449" s="171"/>
      <c r="F449" s="171"/>
      <c r="G449" s="171"/>
      <c r="H449" s="171"/>
      <c r="I449" s="171"/>
      <c r="J449" s="171"/>
      <c r="K449" s="171"/>
      <c r="L449" s="171"/>
      <c r="M449" s="171"/>
    </row>
    <row r="450" spans="1:13">
      <c r="A450" s="171"/>
      <c r="B450" s="171"/>
      <c r="C450" s="304"/>
      <c r="D450" s="171"/>
      <c r="E450" s="171"/>
      <c r="F450" s="171"/>
      <c r="G450" s="171"/>
      <c r="H450" s="171"/>
      <c r="I450" s="171"/>
      <c r="J450" s="171"/>
      <c r="K450" s="171"/>
      <c r="L450" s="171"/>
      <c r="M450" s="171"/>
    </row>
    <row r="451" spans="1:13">
      <c r="A451" s="171"/>
      <c r="B451" s="171"/>
      <c r="C451" s="304"/>
      <c r="D451" s="171"/>
      <c r="E451" s="171"/>
      <c r="F451" s="171"/>
      <c r="G451" s="171"/>
      <c r="H451" s="171"/>
      <c r="I451" s="171"/>
      <c r="J451" s="171"/>
      <c r="K451" s="171"/>
      <c r="L451" s="171"/>
      <c r="M451" s="171"/>
    </row>
    <row r="452" spans="1:13">
      <c r="A452" s="171"/>
      <c r="B452" s="171"/>
      <c r="C452" s="304"/>
      <c r="D452" s="171"/>
      <c r="E452" s="171"/>
      <c r="F452" s="171"/>
      <c r="G452" s="171"/>
      <c r="H452" s="171"/>
      <c r="I452" s="171"/>
      <c r="J452" s="171"/>
      <c r="K452" s="171"/>
      <c r="L452" s="171"/>
      <c r="M452" s="171"/>
    </row>
    <row r="453" spans="1:13">
      <c r="A453" s="171"/>
      <c r="B453" s="171"/>
      <c r="C453" s="304"/>
      <c r="D453" s="171"/>
      <c r="E453" s="171"/>
      <c r="F453" s="171"/>
      <c r="G453" s="171"/>
      <c r="H453" s="171"/>
      <c r="I453" s="171"/>
      <c r="J453" s="171"/>
      <c r="K453" s="171"/>
      <c r="L453" s="171"/>
      <c r="M453" s="171"/>
    </row>
    <row r="454" spans="1:13">
      <c r="A454" s="171"/>
      <c r="B454" s="171"/>
      <c r="C454" s="304"/>
      <c r="D454" s="171"/>
      <c r="E454" s="171"/>
      <c r="F454" s="171"/>
      <c r="G454" s="171"/>
      <c r="H454" s="171"/>
      <c r="I454" s="171"/>
      <c r="J454" s="171"/>
      <c r="K454" s="171"/>
      <c r="L454" s="171"/>
      <c r="M454" s="171"/>
    </row>
    <row r="455" spans="1:13">
      <c r="A455" s="171"/>
      <c r="B455" s="171"/>
      <c r="C455" s="304"/>
      <c r="D455" s="171"/>
      <c r="E455" s="171"/>
      <c r="F455" s="171"/>
      <c r="G455" s="171"/>
      <c r="H455" s="171"/>
      <c r="I455" s="171"/>
      <c r="J455" s="171"/>
      <c r="K455" s="171"/>
      <c r="L455" s="171"/>
      <c r="M455" s="171"/>
    </row>
    <row r="456" spans="1:13">
      <c r="A456" s="171"/>
      <c r="B456" s="171"/>
      <c r="C456" s="304"/>
      <c r="D456" s="171"/>
      <c r="E456" s="171"/>
      <c r="F456" s="171"/>
      <c r="G456" s="171"/>
      <c r="H456" s="171"/>
      <c r="I456" s="171"/>
      <c r="J456" s="171"/>
      <c r="K456" s="171"/>
      <c r="L456" s="171"/>
      <c r="M456" s="171"/>
    </row>
    <row r="457" spans="1:13">
      <c r="A457" s="171"/>
      <c r="B457" s="171"/>
      <c r="C457" s="304"/>
      <c r="D457" s="171"/>
      <c r="E457" s="171"/>
      <c r="F457" s="171"/>
      <c r="G457" s="171"/>
      <c r="H457" s="171"/>
      <c r="I457" s="171"/>
      <c r="J457" s="171"/>
      <c r="K457" s="171"/>
      <c r="L457" s="171"/>
      <c r="M457" s="171"/>
    </row>
    <row r="458" spans="1:13">
      <c r="A458" s="171"/>
      <c r="B458" s="171"/>
      <c r="C458" s="304"/>
      <c r="D458" s="171"/>
      <c r="E458" s="171"/>
      <c r="F458" s="171"/>
      <c r="G458" s="171"/>
      <c r="H458" s="171"/>
      <c r="I458" s="171"/>
      <c r="J458" s="171"/>
      <c r="K458" s="171"/>
      <c r="L458" s="171"/>
      <c r="M458" s="171"/>
    </row>
    <row r="459" spans="1:13">
      <c r="A459" s="171"/>
      <c r="B459" s="171"/>
      <c r="C459" s="304"/>
      <c r="D459" s="171"/>
      <c r="E459" s="171"/>
      <c r="F459" s="171"/>
      <c r="G459" s="171"/>
      <c r="H459" s="171"/>
      <c r="I459" s="171"/>
      <c r="J459" s="171"/>
      <c r="K459" s="171"/>
      <c r="L459" s="171"/>
      <c r="M459" s="171"/>
    </row>
    <row r="460" spans="1:13">
      <c r="A460" s="171"/>
      <c r="B460" s="171"/>
      <c r="C460" s="304"/>
      <c r="D460" s="171"/>
      <c r="E460" s="171"/>
      <c r="F460" s="171"/>
      <c r="G460" s="171"/>
      <c r="H460" s="171"/>
      <c r="I460" s="171"/>
      <c r="J460" s="171"/>
      <c r="K460" s="171"/>
      <c r="L460" s="171"/>
      <c r="M460" s="171"/>
    </row>
    <row r="461" spans="1:13">
      <c r="A461" s="171"/>
      <c r="B461" s="171"/>
      <c r="C461" s="304"/>
      <c r="D461" s="171"/>
      <c r="E461" s="171"/>
      <c r="F461" s="171"/>
      <c r="G461" s="171"/>
      <c r="H461" s="171"/>
      <c r="I461" s="171"/>
      <c r="J461" s="171"/>
      <c r="K461" s="171"/>
      <c r="L461" s="171"/>
      <c r="M461" s="171"/>
    </row>
    <row r="462" spans="1:13">
      <c r="A462" s="171"/>
      <c r="B462" s="171"/>
      <c r="C462" s="304"/>
      <c r="D462" s="171"/>
      <c r="E462" s="171"/>
      <c r="F462" s="171"/>
      <c r="G462" s="171"/>
      <c r="H462" s="171"/>
      <c r="I462" s="171"/>
      <c r="J462" s="171"/>
      <c r="K462" s="171"/>
      <c r="L462" s="171"/>
      <c r="M462" s="171"/>
    </row>
    <row r="463" spans="1:13">
      <c r="A463" s="171"/>
      <c r="B463" s="171"/>
      <c r="C463" s="304"/>
      <c r="D463" s="171"/>
      <c r="E463" s="171"/>
      <c r="F463" s="171"/>
      <c r="G463" s="171"/>
      <c r="H463" s="171"/>
      <c r="I463" s="171"/>
      <c r="J463" s="171"/>
      <c r="K463" s="171"/>
      <c r="L463" s="171"/>
      <c r="M463" s="171"/>
    </row>
    <row r="464" spans="1:13">
      <c r="A464" s="171"/>
      <c r="B464" s="171"/>
      <c r="C464" s="304"/>
      <c r="D464" s="171"/>
      <c r="E464" s="171"/>
      <c r="F464" s="171"/>
      <c r="G464" s="171"/>
      <c r="H464" s="171"/>
      <c r="I464" s="171"/>
      <c r="J464" s="171"/>
      <c r="K464" s="171"/>
      <c r="L464" s="171"/>
      <c r="M464" s="171"/>
    </row>
    <row r="465" spans="1:13">
      <c r="A465" s="171"/>
      <c r="B465" s="171"/>
      <c r="C465" s="304"/>
      <c r="D465" s="171"/>
      <c r="E465" s="171"/>
      <c r="F465" s="171"/>
      <c r="G465" s="171"/>
      <c r="H465" s="171"/>
      <c r="I465" s="171"/>
      <c r="J465" s="171"/>
      <c r="K465" s="171"/>
      <c r="L465" s="171"/>
      <c r="M465" s="171"/>
    </row>
    <row r="466" spans="1:13">
      <c r="A466" s="171"/>
      <c r="B466" s="171"/>
      <c r="C466" s="304"/>
      <c r="D466" s="171"/>
      <c r="E466" s="171"/>
      <c r="F466" s="171"/>
      <c r="G466" s="171"/>
      <c r="H466" s="171"/>
      <c r="I466" s="171"/>
      <c r="J466" s="171"/>
      <c r="K466" s="171"/>
      <c r="L466" s="171"/>
      <c r="M466" s="171"/>
    </row>
    <row r="467" spans="1:13">
      <c r="A467" s="171"/>
      <c r="B467" s="171"/>
      <c r="C467" s="304"/>
      <c r="D467" s="171"/>
      <c r="E467" s="171"/>
      <c r="F467" s="171"/>
      <c r="G467" s="171"/>
      <c r="H467" s="171"/>
      <c r="I467" s="171"/>
      <c r="J467" s="171"/>
      <c r="K467" s="171"/>
      <c r="L467" s="171"/>
      <c r="M467" s="171"/>
    </row>
    <row r="468" spans="1:13">
      <c r="A468" s="171"/>
      <c r="B468" s="171"/>
      <c r="C468" s="304"/>
      <c r="D468" s="171"/>
      <c r="E468" s="171"/>
      <c r="F468" s="171"/>
      <c r="G468" s="171"/>
      <c r="H468" s="171"/>
      <c r="I468" s="171"/>
      <c r="J468" s="171"/>
      <c r="K468" s="171"/>
      <c r="L468" s="171"/>
      <c r="M468" s="171"/>
    </row>
    <row r="469" spans="1:13">
      <c r="A469" s="171"/>
      <c r="B469" s="171"/>
      <c r="C469" s="304"/>
      <c r="D469" s="171"/>
      <c r="E469" s="171"/>
      <c r="F469" s="171"/>
      <c r="G469" s="171"/>
      <c r="H469" s="171"/>
      <c r="I469" s="171"/>
      <c r="J469" s="171"/>
      <c r="K469" s="171"/>
      <c r="L469" s="171"/>
      <c r="M469" s="171"/>
    </row>
    <row r="470" spans="1:13">
      <c r="A470" s="171"/>
      <c r="B470" s="171"/>
      <c r="C470" s="304"/>
      <c r="D470" s="171"/>
      <c r="E470" s="171"/>
      <c r="F470" s="171"/>
      <c r="G470" s="171"/>
      <c r="H470" s="171"/>
      <c r="I470" s="171"/>
      <c r="J470" s="171"/>
      <c r="K470" s="171"/>
      <c r="L470" s="171"/>
      <c r="M470" s="171"/>
    </row>
    <row r="471" spans="1:13">
      <c r="A471" s="171"/>
      <c r="B471" s="171"/>
      <c r="C471" s="304"/>
      <c r="D471" s="171"/>
      <c r="E471" s="171"/>
      <c r="F471" s="171"/>
      <c r="G471" s="171"/>
      <c r="H471" s="171"/>
      <c r="I471" s="171"/>
      <c r="J471" s="171"/>
      <c r="K471" s="171"/>
      <c r="L471" s="171"/>
      <c r="M471" s="171"/>
    </row>
    <row r="472" spans="1:13">
      <c r="A472" s="171"/>
      <c r="B472" s="171"/>
      <c r="C472" s="304"/>
      <c r="D472" s="171"/>
      <c r="E472" s="171"/>
      <c r="F472" s="171"/>
      <c r="G472" s="171"/>
      <c r="H472" s="171"/>
      <c r="I472" s="171"/>
      <c r="J472" s="171"/>
      <c r="K472" s="171"/>
      <c r="L472" s="171"/>
      <c r="M472" s="171"/>
    </row>
    <row r="473" spans="1:13">
      <c r="A473" s="171"/>
      <c r="B473" s="171"/>
      <c r="C473" s="304"/>
      <c r="D473" s="171"/>
      <c r="E473" s="171"/>
      <c r="F473" s="171"/>
      <c r="G473" s="171"/>
      <c r="H473" s="171"/>
      <c r="I473" s="171"/>
      <c r="J473" s="171"/>
      <c r="K473" s="171"/>
      <c r="L473" s="171"/>
      <c r="M473" s="171"/>
    </row>
    <row r="474" spans="1:13">
      <c r="A474" s="171"/>
      <c r="B474" s="171"/>
      <c r="C474" s="304"/>
      <c r="D474" s="171"/>
      <c r="E474" s="171"/>
      <c r="F474" s="171"/>
      <c r="G474" s="171"/>
      <c r="H474" s="171"/>
      <c r="I474" s="171"/>
      <c r="J474" s="171"/>
      <c r="K474" s="171"/>
      <c r="L474" s="171"/>
      <c r="M474" s="171"/>
    </row>
    <row r="475" spans="1:13">
      <c r="A475" s="171"/>
      <c r="B475" s="171"/>
      <c r="C475" s="304"/>
      <c r="D475" s="171"/>
      <c r="E475" s="171"/>
      <c r="F475" s="171"/>
      <c r="G475" s="171"/>
      <c r="H475" s="171"/>
      <c r="I475" s="171"/>
      <c r="J475" s="171"/>
      <c r="K475" s="171"/>
      <c r="L475" s="171"/>
      <c r="M475" s="171"/>
    </row>
    <row r="476" spans="1:13">
      <c r="A476" s="171"/>
      <c r="B476" s="171"/>
      <c r="C476" s="304"/>
      <c r="D476" s="171"/>
      <c r="E476" s="171"/>
      <c r="F476" s="171"/>
      <c r="G476" s="171"/>
      <c r="H476" s="171"/>
      <c r="I476" s="171"/>
      <c r="J476" s="171"/>
      <c r="K476" s="171"/>
      <c r="L476" s="171"/>
      <c r="M476" s="171"/>
    </row>
    <row r="477" spans="1:13">
      <c r="A477" s="171"/>
      <c r="B477" s="171"/>
      <c r="C477" s="304"/>
      <c r="D477" s="171"/>
      <c r="E477" s="171"/>
      <c r="F477" s="171"/>
      <c r="G477" s="171"/>
      <c r="H477" s="171"/>
      <c r="I477" s="171"/>
      <c r="J477" s="171"/>
      <c r="K477" s="171"/>
      <c r="L477" s="171"/>
      <c r="M477" s="171"/>
    </row>
    <row r="478" spans="1:13">
      <c r="A478" s="171"/>
      <c r="B478" s="171"/>
      <c r="C478" s="304"/>
      <c r="D478" s="171"/>
      <c r="E478" s="171"/>
      <c r="F478" s="171"/>
      <c r="G478" s="171"/>
      <c r="H478" s="171"/>
      <c r="I478" s="171"/>
      <c r="J478" s="171"/>
      <c r="K478" s="171"/>
      <c r="L478" s="171"/>
      <c r="M478" s="171"/>
    </row>
    <row r="479" spans="1:13">
      <c r="A479" s="171"/>
      <c r="B479" s="171"/>
      <c r="C479" s="304"/>
      <c r="D479" s="171"/>
      <c r="E479" s="171"/>
      <c r="F479" s="171"/>
      <c r="G479" s="171"/>
      <c r="H479" s="171"/>
      <c r="I479" s="171"/>
      <c r="J479" s="171"/>
      <c r="K479" s="171"/>
      <c r="L479" s="171"/>
      <c r="M479" s="171"/>
    </row>
    <row r="480" spans="1:13">
      <c r="A480" s="171"/>
      <c r="B480" s="171"/>
      <c r="C480" s="304"/>
      <c r="D480" s="171"/>
      <c r="E480" s="171"/>
      <c r="F480" s="171"/>
      <c r="G480" s="171"/>
      <c r="H480" s="171"/>
      <c r="I480" s="171"/>
      <c r="J480" s="171"/>
      <c r="K480" s="171"/>
      <c r="L480" s="171"/>
      <c r="M480" s="171"/>
    </row>
    <row r="481" spans="1:13">
      <c r="A481" s="171"/>
      <c r="B481" s="171"/>
      <c r="C481" s="304"/>
      <c r="D481" s="171"/>
      <c r="E481" s="171"/>
      <c r="F481" s="171"/>
      <c r="G481" s="171"/>
      <c r="H481" s="171"/>
      <c r="I481" s="171"/>
      <c r="J481" s="171"/>
      <c r="K481" s="171"/>
      <c r="L481" s="171"/>
      <c r="M481" s="171"/>
    </row>
    <row r="482" spans="1:13">
      <c r="A482" s="171"/>
      <c r="B482" s="171"/>
      <c r="C482" s="304"/>
      <c r="D482" s="171"/>
      <c r="E482" s="171"/>
      <c r="F482" s="171"/>
      <c r="G482" s="171"/>
      <c r="H482" s="171"/>
      <c r="I482" s="171"/>
      <c r="J482" s="171"/>
      <c r="K482" s="171"/>
      <c r="L482" s="171"/>
      <c r="M482" s="171"/>
    </row>
    <row r="483" spans="1:13">
      <c r="A483" s="171"/>
      <c r="B483" s="171"/>
      <c r="C483" s="304"/>
      <c r="D483" s="171"/>
      <c r="E483" s="171"/>
      <c r="F483" s="171"/>
      <c r="G483" s="171"/>
      <c r="H483" s="171"/>
      <c r="I483" s="171"/>
      <c r="J483" s="171"/>
      <c r="K483" s="171"/>
      <c r="L483" s="171"/>
      <c r="M483" s="171"/>
    </row>
    <row r="484" spans="1:13">
      <c r="A484" s="171"/>
      <c r="B484" s="171"/>
      <c r="C484" s="304"/>
      <c r="D484" s="171"/>
      <c r="E484" s="171"/>
      <c r="F484" s="171"/>
      <c r="G484" s="171"/>
      <c r="H484" s="171"/>
      <c r="I484" s="171"/>
      <c r="J484" s="171"/>
      <c r="K484" s="171"/>
      <c r="L484" s="171"/>
      <c r="M484" s="171"/>
    </row>
    <row r="485" spans="1:13">
      <c r="A485" s="171"/>
      <c r="B485" s="171"/>
      <c r="C485" s="304"/>
      <c r="D485" s="171"/>
      <c r="E485" s="171"/>
      <c r="F485" s="171"/>
      <c r="G485" s="171"/>
      <c r="H485" s="171"/>
      <c r="I485" s="171"/>
      <c r="J485" s="171"/>
      <c r="K485" s="171"/>
      <c r="L485" s="171"/>
      <c r="M485" s="171"/>
    </row>
    <row r="486" spans="1:13">
      <c r="A486" s="171"/>
      <c r="B486" s="171"/>
      <c r="C486" s="304"/>
      <c r="D486" s="171"/>
      <c r="E486" s="171"/>
      <c r="F486" s="171"/>
      <c r="G486" s="171"/>
      <c r="H486" s="171"/>
      <c r="I486" s="171"/>
      <c r="J486" s="171"/>
      <c r="K486" s="171"/>
      <c r="L486" s="171"/>
      <c r="M486" s="171"/>
    </row>
    <row r="487" spans="1:13">
      <c r="A487" s="171"/>
      <c r="B487" s="171"/>
      <c r="C487" s="304"/>
      <c r="D487" s="171"/>
      <c r="E487" s="171"/>
      <c r="F487" s="171"/>
      <c r="G487" s="171"/>
      <c r="H487" s="171"/>
      <c r="I487" s="171"/>
      <c r="J487" s="171"/>
      <c r="K487" s="171"/>
      <c r="L487" s="171"/>
      <c r="M487" s="171"/>
    </row>
    <row r="488" spans="1:13">
      <c r="A488" s="171"/>
      <c r="B488" s="171"/>
      <c r="C488" s="304"/>
      <c r="D488" s="171"/>
      <c r="E488" s="171"/>
      <c r="F488" s="171"/>
      <c r="G488" s="171"/>
      <c r="H488" s="171"/>
      <c r="I488" s="171"/>
      <c r="J488" s="171"/>
      <c r="K488" s="171"/>
      <c r="L488" s="171"/>
      <c r="M488" s="171"/>
    </row>
    <row r="489" spans="1:13">
      <c r="A489" s="171"/>
      <c r="B489" s="171"/>
      <c r="C489" s="304"/>
      <c r="D489" s="171"/>
      <c r="E489" s="171"/>
      <c r="F489" s="171"/>
      <c r="G489" s="171"/>
      <c r="H489" s="171"/>
      <c r="I489" s="171"/>
      <c r="J489" s="171"/>
      <c r="K489" s="171"/>
      <c r="L489" s="171"/>
      <c r="M489" s="171"/>
    </row>
    <row r="490" spans="1:13">
      <c r="A490" s="171"/>
      <c r="B490" s="171"/>
      <c r="C490" s="304"/>
      <c r="D490" s="171"/>
      <c r="E490" s="171"/>
      <c r="F490" s="171"/>
      <c r="G490" s="171"/>
      <c r="H490" s="171"/>
      <c r="I490" s="171"/>
      <c r="J490" s="171"/>
      <c r="K490" s="171"/>
      <c r="L490" s="171"/>
      <c r="M490" s="171"/>
    </row>
    <row r="491" spans="1:13">
      <c r="A491" s="171"/>
      <c r="B491" s="171"/>
      <c r="C491" s="304"/>
      <c r="D491" s="171"/>
      <c r="E491" s="171"/>
      <c r="F491" s="171"/>
      <c r="G491" s="171"/>
      <c r="H491" s="171"/>
      <c r="I491" s="171"/>
      <c r="J491" s="171"/>
      <c r="K491" s="171"/>
      <c r="L491" s="171"/>
      <c r="M491" s="171"/>
    </row>
    <row r="492" spans="1:13">
      <c r="A492" s="171"/>
      <c r="B492" s="171"/>
      <c r="C492" s="304"/>
      <c r="D492" s="171"/>
      <c r="E492" s="171"/>
      <c r="F492" s="171"/>
      <c r="G492" s="171"/>
      <c r="H492" s="171"/>
      <c r="I492" s="171"/>
      <c r="J492" s="171"/>
      <c r="K492" s="171"/>
      <c r="L492" s="171"/>
      <c r="M492" s="171"/>
    </row>
    <row r="493" spans="1:13">
      <c r="A493" s="171"/>
      <c r="B493" s="171"/>
      <c r="C493" s="304"/>
      <c r="D493" s="171"/>
      <c r="E493" s="171"/>
      <c r="F493" s="171"/>
      <c r="G493" s="171"/>
      <c r="H493" s="171"/>
      <c r="I493" s="171"/>
      <c r="J493" s="171"/>
      <c r="K493" s="171"/>
      <c r="L493" s="171"/>
      <c r="M493" s="171"/>
    </row>
    <row r="494" spans="1:13">
      <c r="A494" s="171"/>
      <c r="B494" s="171"/>
      <c r="C494" s="304"/>
      <c r="D494" s="171"/>
      <c r="E494" s="171"/>
      <c r="F494" s="171"/>
      <c r="G494" s="171"/>
      <c r="H494" s="171"/>
      <c r="I494" s="171"/>
      <c r="J494" s="171"/>
      <c r="K494" s="171"/>
      <c r="L494" s="171"/>
      <c r="M494" s="171"/>
    </row>
    <row r="495" spans="1:13">
      <c r="A495" s="171"/>
      <c r="B495" s="171"/>
      <c r="C495" s="304"/>
      <c r="D495" s="171"/>
      <c r="E495" s="171"/>
      <c r="F495" s="171"/>
      <c r="G495" s="171"/>
      <c r="H495" s="171"/>
      <c r="I495" s="171"/>
      <c r="J495" s="171"/>
      <c r="K495" s="171"/>
      <c r="L495" s="171"/>
      <c r="M495" s="171"/>
    </row>
    <row r="496" spans="1:13">
      <c r="A496" s="171"/>
      <c r="B496" s="171"/>
      <c r="C496" s="304"/>
      <c r="D496" s="171"/>
      <c r="E496" s="171"/>
      <c r="F496" s="171"/>
      <c r="G496" s="171"/>
      <c r="H496" s="171"/>
      <c r="I496" s="171"/>
      <c r="J496" s="171"/>
      <c r="K496" s="171"/>
      <c r="L496" s="171"/>
      <c r="M496" s="171"/>
    </row>
    <row r="497" spans="1:13">
      <c r="A497" s="171"/>
      <c r="B497" s="171"/>
      <c r="C497" s="304"/>
      <c r="D497" s="171"/>
      <c r="E497" s="171"/>
      <c r="F497" s="171"/>
      <c r="G497" s="171"/>
      <c r="H497" s="171"/>
      <c r="I497" s="171"/>
      <c r="J497" s="171"/>
      <c r="K497" s="171"/>
      <c r="L497" s="171"/>
      <c r="M497" s="171"/>
    </row>
    <row r="498" spans="1:13">
      <c r="A498" s="171"/>
      <c r="B498" s="171"/>
      <c r="C498" s="304"/>
      <c r="D498" s="171"/>
      <c r="E498" s="171"/>
      <c r="F498" s="171"/>
      <c r="G498" s="171"/>
      <c r="H498" s="171"/>
      <c r="I498" s="171"/>
      <c r="J498" s="171"/>
      <c r="K498" s="171"/>
      <c r="L498" s="171"/>
      <c r="M498" s="171"/>
    </row>
    <row r="499" spans="1:13">
      <c r="A499" s="171"/>
      <c r="B499" s="171"/>
      <c r="C499" s="304"/>
      <c r="D499" s="171"/>
      <c r="E499" s="171"/>
      <c r="F499" s="171"/>
      <c r="G499" s="171"/>
      <c r="H499" s="171"/>
      <c r="I499" s="171"/>
      <c r="J499" s="171"/>
      <c r="K499" s="171"/>
      <c r="L499" s="171"/>
      <c r="M499" s="171"/>
    </row>
    <row r="500" spans="1:13">
      <c r="A500" s="171"/>
      <c r="B500" s="171"/>
      <c r="C500" s="304"/>
      <c r="D500" s="171"/>
      <c r="E500" s="171"/>
      <c r="F500" s="171"/>
      <c r="G500" s="171"/>
      <c r="H500" s="171"/>
      <c r="I500" s="171"/>
      <c r="J500" s="171"/>
      <c r="K500" s="171"/>
      <c r="L500" s="171"/>
      <c r="M500" s="171"/>
    </row>
    <row r="501" spans="1:13">
      <c r="A501" s="171"/>
      <c r="B501" s="171"/>
      <c r="C501" s="304"/>
      <c r="D501" s="171"/>
      <c r="E501" s="171"/>
      <c r="F501" s="171"/>
      <c r="G501" s="171"/>
      <c r="H501" s="171"/>
      <c r="I501" s="171"/>
      <c r="J501" s="171"/>
      <c r="K501" s="171"/>
      <c r="L501" s="171"/>
      <c r="M501" s="171"/>
    </row>
    <row r="502" spans="1:13">
      <c r="A502" s="171"/>
      <c r="B502" s="171"/>
      <c r="C502" s="304"/>
      <c r="D502" s="171"/>
      <c r="E502" s="171"/>
      <c r="F502" s="171"/>
      <c r="G502" s="171"/>
      <c r="H502" s="171"/>
      <c r="I502" s="171"/>
      <c r="J502" s="171"/>
      <c r="K502" s="171"/>
      <c r="L502" s="171"/>
      <c r="M502" s="171"/>
    </row>
    <row r="503" spans="1:13">
      <c r="A503" s="171"/>
      <c r="B503" s="171"/>
      <c r="C503" s="304"/>
      <c r="D503" s="171"/>
      <c r="E503" s="171"/>
      <c r="F503" s="171"/>
      <c r="G503" s="171"/>
      <c r="H503" s="171"/>
      <c r="I503" s="171"/>
      <c r="J503" s="171"/>
      <c r="K503" s="171"/>
      <c r="L503" s="171"/>
      <c r="M503" s="171"/>
    </row>
    <row r="504" spans="1:13">
      <c r="A504" s="171"/>
      <c r="B504" s="171"/>
      <c r="C504" s="304"/>
      <c r="D504" s="171"/>
      <c r="E504" s="171"/>
      <c r="F504" s="171"/>
      <c r="G504" s="171"/>
      <c r="H504" s="171"/>
      <c r="I504" s="171"/>
      <c r="J504" s="171"/>
      <c r="K504" s="171"/>
      <c r="L504" s="171"/>
      <c r="M504" s="171"/>
    </row>
    <row r="505" spans="1:13">
      <c r="A505" s="171"/>
      <c r="B505" s="171"/>
      <c r="C505" s="304"/>
      <c r="D505" s="171"/>
      <c r="E505" s="171"/>
      <c r="F505" s="171"/>
      <c r="G505" s="171"/>
      <c r="H505" s="171"/>
      <c r="I505" s="171"/>
      <c r="J505" s="171"/>
      <c r="K505" s="171"/>
      <c r="L505" s="171"/>
      <c r="M505" s="171"/>
    </row>
    <row r="506" spans="1:13">
      <c r="A506" s="171"/>
      <c r="B506" s="171"/>
      <c r="C506" s="304"/>
      <c r="D506" s="171"/>
      <c r="E506" s="171"/>
      <c r="F506" s="171"/>
      <c r="G506" s="171"/>
      <c r="H506" s="171"/>
      <c r="I506" s="171"/>
      <c r="J506" s="171"/>
      <c r="K506" s="171"/>
      <c r="L506" s="171"/>
      <c r="M506" s="171"/>
    </row>
    <row r="507" spans="1:13">
      <c r="A507" s="171"/>
      <c r="B507" s="171"/>
      <c r="C507" s="304"/>
      <c r="D507" s="171"/>
      <c r="E507" s="171"/>
      <c r="F507" s="171"/>
      <c r="G507" s="171"/>
      <c r="H507" s="171"/>
      <c r="I507" s="171"/>
      <c r="J507" s="171"/>
      <c r="K507" s="171"/>
      <c r="L507" s="171"/>
      <c r="M507" s="171"/>
    </row>
    <row r="508" spans="1:13">
      <c r="A508" s="171"/>
      <c r="B508" s="171"/>
      <c r="C508" s="304"/>
      <c r="D508" s="171"/>
      <c r="E508" s="171"/>
      <c r="F508" s="171"/>
      <c r="G508" s="171"/>
      <c r="H508" s="171"/>
      <c r="I508" s="171"/>
      <c r="J508" s="171"/>
      <c r="K508" s="171"/>
      <c r="L508" s="171"/>
      <c r="M508" s="171"/>
    </row>
    <row r="509" spans="1:13">
      <c r="A509" s="171"/>
      <c r="B509" s="171"/>
      <c r="C509" s="304"/>
      <c r="D509" s="171"/>
      <c r="E509" s="171"/>
      <c r="F509" s="171"/>
      <c r="G509" s="171"/>
      <c r="H509" s="171"/>
      <c r="I509" s="171"/>
      <c r="J509" s="171"/>
      <c r="K509" s="171"/>
      <c r="L509" s="171"/>
      <c r="M509" s="171"/>
    </row>
    <row r="510" spans="1:13">
      <c r="A510" s="171"/>
      <c r="B510" s="171"/>
      <c r="C510" s="304"/>
      <c r="D510" s="171"/>
      <c r="E510" s="171"/>
      <c r="F510" s="171"/>
      <c r="G510" s="171"/>
      <c r="H510" s="171"/>
      <c r="I510" s="171"/>
      <c r="J510" s="171"/>
      <c r="K510" s="171"/>
      <c r="L510" s="171"/>
      <c r="M510" s="171"/>
    </row>
    <row r="511" spans="1:13">
      <c r="A511" s="171"/>
      <c r="B511" s="171"/>
      <c r="C511" s="304"/>
      <c r="D511" s="171"/>
      <c r="E511" s="171"/>
      <c r="F511" s="171"/>
      <c r="G511" s="171"/>
      <c r="H511" s="171"/>
      <c r="I511" s="171"/>
      <c r="J511" s="171"/>
      <c r="K511" s="171"/>
      <c r="L511" s="171"/>
      <c r="M511" s="171"/>
    </row>
    <row r="512" spans="1:13">
      <c r="A512" s="171"/>
      <c r="B512" s="171"/>
      <c r="C512" s="304"/>
      <c r="D512" s="171"/>
      <c r="E512" s="171"/>
      <c r="F512" s="171"/>
      <c r="G512" s="171"/>
      <c r="H512" s="171"/>
      <c r="I512" s="171"/>
      <c r="J512" s="171"/>
      <c r="K512" s="171"/>
      <c r="L512" s="171"/>
      <c r="M512" s="171"/>
    </row>
    <row r="513" spans="1:13">
      <c r="A513" s="171"/>
      <c r="B513" s="171"/>
      <c r="C513" s="304"/>
      <c r="D513" s="171"/>
      <c r="E513" s="171"/>
      <c r="F513" s="171"/>
      <c r="G513" s="171"/>
      <c r="H513" s="171"/>
      <c r="I513" s="171"/>
      <c r="J513" s="171"/>
      <c r="K513" s="171"/>
      <c r="L513" s="171"/>
      <c r="M513" s="171"/>
    </row>
    <row r="514" spans="1:13">
      <c r="A514" s="171"/>
      <c r="B514" s="171"/>
      <c r="C514" s="304"/>
      <c r="D514" s="171"/>
      <c r="E514" s="171"/>
      <c r="F514" s="171"/>
      <c r="G514" s="171"/>
      <c r="H514" s="171"/>
      <c r="I514" s="171"/>
      <c r="J514" s="171"/>
      <c r="K514" s="171"/>
      <c r="L514" s="171"/>
      <c r="M514" s="171"/>
    </row>
    <row r="515" spans="1:13">
      <c r="A515" s="171"/>
      <c r="B515" s="171"/>
      <c r="C515" s="304"/>
      <c r="D515" s="171"/>
      <c r="E515" s="171"/>
      <c r="F515" s="171"/>
      <c r="G515" s="171"/>
      <c r="H515" s="171"/>
      <c r="I515" s="171"/>
      <c r="J515" s="171"/>
      <c r="K515" s="171"/>
      <c r="L515" s="171"/>
      <c r="M515" s="171"/>
    </row>
    <row r="516" spans="1:13">
      <c r="A516" s="171"/>
      <c r="B516" s="171"/>
      <c r="C516" s="304"/>
      <c r="D516" s="171"/>
      <c r="E516" s="171"/>
      <c r="F516" s="171"/>
      <c r="G516" s="171"/>
      <c r="H516" s="171"/>
      <c r="I516" s="171"/>
      <c r="J516" s="171"/>
      <c r="K516" s="171"/>
      <c r="L516" s="171"/>
      <c r="M516" s="171"/>
    </row>
    <row r="517" spans="1:13">
      <c r="A517" s="171"/>
      <c r="B517" s="171"/>
      <c r="C517" s="304"/>
      <c r="D517" s="171"/>
      <c r="E517" s="171"/>
      <c r="F517" s="171"/>
      <c r="G517" s="171"/>
      <c r="H517" s="171"/>
      <c r="I517" s="171"/>
      <c r="J517" s="171"/>
      <c r="K517" s="171"/>
      <c r="L517" s="171"/>
      <c r="M517" s="171"/>
    </row>
    <row r="518" spans="1:13">
      <c r="A518" s="171"/>
      <c r="B518" s="171"/>
      <c r="C518" s="304"/>
      <c r="D518" s="171"/>
      <c r="E518" s="171"/>
      <c r="F518" s="171"/>
      <c r="G518" s="171"/>
      <c r="H518" s="171"/>
      <c r="I518" s="171"/>
      <c r="J518" s="171"/>
      <c r="K518" s="171"/>
      <c r="L518" s="171"/>
      <c r="M518" s="171"/>
    </row>
    <row r="519" spans="1:13">
      <c r="A519" s="171"/>
      <c r="B519" s="171"/>
      <c r="C519" s="304"/>
      <c r="D519" s="171"/>
      <c r="E519" s="171"/>
      <c r="F519" s="171"/>
      <c r="G519" s="171"/>
      <c r="H519" s="171"/>
      <c r="I519" s="171"/>
      <c r="J519" s="171"/>
      <c r="K519" s="171"/>
      <c r="L519" s="171"/>
      <c r="M519" s="171"/>
    </row>
    <row r="520" spans="1:13">
      <c r="A520" s="171"/>
      <c r="B520" s="171"/>
      <c r="C520" s="304"/>
      <c r="D520" s="171"/>
      <c r="E520" s="171"/>
      <c r="F520" s="171"/>
      <c r="G520" s="171"/>
      <c r="H520" s="171"/>
      <c r="I520" s="171"/>
      <c r="J520" s="171"/>
      <c r="K520" s="171"/>
      <c r="L520" s="171"/>
      <c r="M520" s="171"/>
    </row>
    <row r="521" spans="1:13">
      <c r="A521" s="171"/>
      <c r="B521" s="171"/>
      <c r="C521" s="304"/>
      <c r="D521" s="171"/>
      <c r="E521" s="171"/>
      <c r="F521" s="171"/>
      <c r="G521" s="171"/>
      <c r="H521" s="171"/>
      <c r="I521" s="171"/>
      <c r="J521" s="171"/>
      <c r="K521" s="171"/>
      <c r="L521" s="171"/>
      <c r="M521" s="171"/>
    </row>
    <row r="522" spans="1:13">
      <c r="A522" s="171"/>
      <c r="B522" s="171"/>
      <c r="C522" s="304"/>
      <c r="D522" s="171"/>
      <c r="E522" s="171"/>
      <c r="F522" s="171"/>
      <c r="G522" s="171"/>
      <c r="H522" s="171"/>
      <c r="I522" s="171"/>
      <c r="J522" s="171"/>
      <c r="K522" s="171"/>
      <c r="L522" s="171"/>
      <c r="M522" s="171"/>
    </row>
    <row r="523" spans="1:13">
      <c r="A523" s="171"/>
      <c r="B523" s="171"/>
      <c r="C523" s="304"/>
      <c r="D523" s="171"/>
      <c r="E523" s="171"/>
      <c r="F523" s="171"/>
      <c r="G523" s="171"/>
      <c r="H523" s="171"/>
      <c r="I523" s="171"/>
      <c r="J523" s="171"/>
      <c r="K523" s="171"/>
      <c r="L523" s="171"/>
      <c r="M523" s="171"/>
    </row>
    <row r="524" spans="1:13">
      <c r="A524" s="171"/>
      <c r="B524" s="171"/>
      <c r="C524" s="304"/>
      <c r="D524" s="171"/>
      <c r="E524" s="171"/>
      <c r="F524" s="171"/>
      <c r="G524" s="171"/>
      <c r="H524" s="171"/>
      <c r="I524" s="171"/>
      <c r="J524" s="171"/>
      <c r="K524" s="171"/>
      <c r="L524" s="171"/>
      <c r="M524" s="171"/>
    </row>
    <row r="525" spans="1:13">
      <c r="A525" s="171"/>
      <c r="B525" s="171"/>
      <c r="C525" s="304"/>
      <c r="D525" s="171"/>
      <c r="E525" s="171"/>
      <c r="F525" s="171"/>
      <c r="G525" s="171"/>
      <c r="H525" s="171"/>
      <c r="I525" s="171"/>
      <c r="J525" s="171"/>
      <c r="K525" s="171"/>
      <c r="L525" s="171"/>
      <c r="M525" s="171"/>
    </row>
    <row r="526" spans="1:13">
      <c r="A526" s="171"/>
      <c r="B526" s="171"/>
      <c r="C526" s="304"/>
      <c r="D526" s="171"/>
      <c r="E526" s="171"/>
      <c r="F526" s="171"/>
      <c r="G526" s="171"/>
      <c r="H526" s="171"/>
      <c r="I526" s="171"/>
      <c r="J526" s="171"/>
      <c r="K526" s="171"/>
      <c r="L526" s="171"/>
      <c r="M526" s="171"/>
    </row>
    <row r="527" spans="1:13">
      <c r="A527" s="171"/>
      <c r="B527" s="171"/>
      <c r="C527" s="304"/>
      <c r="D527" s="171"/>
      <c r="E527" s="171"/>
      <c r="F527" s="171"/>
      <c r="G527" s="171"/>
      <c r="H527" s="171"/>
      <c r="I527" s="171"/>
      <c r="J527" s="171"/>
      <c r="K527" s="171"/>
      <c r="L527" s="171"/>
      <c r="M527" s="171"/>
    </row>
    <row r="528" spans="1:13">
      <c r="A528" s="171"/>
      <c r="B528" s="171"/>
      <c r="C528" s="304"/>
      <c r="D528" s="171"/>
      <c r="E528" s="171"/>
      <c r="F528" s="171"/>
      <c r="G528" s="171"/>
      <c r="H528" s="171"/>
      <c r="I528" s="171"/>
      <c r="J528" s="171"/>
      <c r="K528" s="171"/>
      <c r="L528" s="171"/>
      <c r="M528" s="171"/>
    </row>
    <row r="529" spans="1:13">
      <c r="A529" s="171"/>
      <c r="B529" s="171"/>
      <c r="C529" s="304"/>
      <c r="D529" s="171"/>
      <c r="E529" s="171"/>
      <c r="F529" s="171"/>
      <c r="G529" s="171"/>
      <c r="H529" s="171"/>
      <c r="I529" s="171"/>
      <c r="J529" s="171"/>
      <c r="K529" s="171"/>
      <c r="L529" s="171"/>
      <c r="M529" s="171"/>
    </row>
    <row r="530" spans="1:13">
      <c r="A530" s="171"/>
      <c r="B530" s="171"/>
      <c r="C530" s="304"/>
      <c r="D530" s="171"/>
      <c r="E530" s="171"/>
      <c r="F530" s="171"/>
      <c r="G530" s="171"/>
      <c r="H530" s="171"/>
      <c r="I530" s="171"/>
      <c r="J530" s="171"/>
      <c r="K530" s="171"/>
      <c r="L530" s="171"/>
      <c r="M530" s="171"/>
    </row>
    <row r="531" spans="1:13">
      <c r="A531" s="171"/>
      <c r="B531" s="171"/>
      <c r="C531" s="304"/>
      <c r="D531" s="171"/>
      <c r="E531" s="171"/>
      <c r="F531" s="171"/>
      <c r="G531" s="171"/>
      <c r="H531" s="171"/>
      <c r="I531" s="171"/>
      <c r="J531" s="171"/>
      <c r="K531" s="171"/>
      <c r="L531" s="171"/>
      <c r="M531" s="171"/>
    </row>
    <row r="532" spans="1:13">
      <c r="A532" s="171"/>
      <c r="B532" s="171"/>
      <c r="C532" s="304"/>
      <c r="D532" s="171"/>
      <c r="E532" s="171"/>
      <c r="F532" s="171"/>
      <c r="G532" s="171"/>
      <c r="H532" s="171"/>
      <c r="I532" s="171"/>
      <c r="J532" s="171"/>
      <c r="K532" s="171"/>
      <c r="L532" s="171"/>
      <c r="M532" s="171"/>
    </row>
    <row r="533" spans="1:13">
      <c r="A533" s="171"/>
      <c r="B533" s="171"/>
      <c r="C533" s="304"/>
      <c r="D533" s="171"/>
      <c r="E533" s="171"/>
      <c r="F533" s="171"/>
      <c r="G533" s="171"/>
      <c r="H533" s="171"/>
      <c r="I533" s="171"/>
      <c r="J533" s="171"/>
      <c r="K533" s="171"/>
      <c r="L533" s="171"/>
      <c r="M533" s="171"/>
    </row>
    <row r="534" spans="1:13">
      <c r="A534" s="171"/>
      <c r="B534" s="171"/>
      <c r="C534" s="304"/>
      <c r="D534" s="171"/>
      <c r="E534" s="171"/>
      <c r="F534" s="171"/>
      <c r="G534" s="171"/>
      <c r="H534" s="171"/>
      <c r="I534" s="171"/>
      <c r="J534" s="171"/>
      <c r="K534" s="171"/>
      <c r="L534" s="171"/>
      <c r="M534" s="171"/>
    </row>
    <row r="535" spans="1:13">
      <c r="A535" s="171"/>
      <c r="B535" s="171"/>
      <c r="C535" s="304"/>
      <c r="D535" s="171"/>
      <c r="E535" s="171"/>
      <c r="F535" s="171"/>
      <c r="G535" s="171"/>
      <c r="H535" s="171"/>
      <c r="I535" s="171"/>
      <c r="J535" s="171"/>
      <c r="K535" s="171"/>
      <c r="L535" s="171"/>
      <c r="M535" s="171"/>
    </row>
    <row r="536" spans="1:13">
      <c r="A536" s="171"/>
      <c r="B536" s="171"/>
      <c r="C536" s="304"/>
      <c r="D536" s="171"/>
      <c r="E536" s="171"/>
      <c r="F536" s="171"/>
      <c r="G536" s="171"/>
      <c r="H536" s="171"/>
      <c r="I536" s="171"/>
      <c r="J536" s="171"/>
      <c r="K536" s="171"/>
      <c r="L536" s="171"/>
      <c r="M536" s="171"/>
    </row>
    <row r="537" spans="1:13">
      <c r="A537" s="171"/>
      <c r="B537" s="171"/>
      <c r="C537" s="304"/>
      <c r="D537" s="171"/>
      <c r="E537" s="171"/>
      <c r="F537" s="171"/>
      <c r="G537" s="171"/>
      <c r="H537" s="171"/>
      <c r="I537" s="171"/>
      <c r="J537" s="171"/>
      <c r="K537" s="171"/>
      <c r="L537" s="171"/>
      <c r="M537" s="171"/>
    </row>
    <row r="538" spans="1:13">
      <c r="A538" s="171"/>
      <c r="B538" s="171"/>
      <c r="C538" s="304"/>
      <c r="D538" s="171"/>
      <c r="E538" s="171"/>
      <c r="F538" s="171"/>
      <c r="G538" s="171"/>
      <c r="H538" s="171"/>
      <c r="I538" s="171"/>
      <c r="J538" s="171"/>
      <c r="K538" s="171"/>
      <c r="L538" s="171"/>
      <c r="M538" s="171"/>
    </row>
    <row r="539" spans="1:13">
      <c r="A539" s="171"/>
      <c r="B539" s="171"/>
      <c r="C539" s="304"/>
      <c r="D539" s="171"/>
      <c r="E539" s="171"/>
      <c r="F539" s="171"/>
      <c r="G539" s="171"/>
      <c r="H539" s="171"/>
      <c r="I539" s="171"/>
      <c r="J539" s="171"/>
      <c r="K539" s="171"/>
      <c r="L539" s="171"/>
      <c r="M539" s="171"/>
    </row>
    <row r="540" spans="1:13">
      <c r="A540" s="171"/>
      <c r="B540" s="171"/>
      <c r="C540" s="304"/>
      <c r="D540" s="171"/>
      <c r="E540" s="171"/>
      <c r="F540" s="171"/>
      <c r="G540" s="171"/>
      <c r="H540" s="171"/>
      <c r="I540" s="171"/>
      <c r="J540" s="171"/>
      <c r="K540" s="171"/>
      <c r="L540" s="171"/>
      <c r="M540" s="171"/>
    </row>
    <row r="541" spans="1:13">
      <c r="A541" s="171"/>
      <c r="B541" s="171"/>
      <c r="C541" s="304"/>
      <c r="D541" s="171"/>
      <c r="E541" s="171"/>
      <c r="F541" s="171"/>
      <c r="G541" s="171"/>
      <c r="H541" s="171"/>
      <c r="I541" s="171"/>
      <c r="J541" s="171"/>
      <c r="K541" s="171"/>
      <c r="L541" s="171"/>
      <c r="M541" s="171"/>
    </row>
    <row r="542" spans="1:13">
      <c r="A542" s="171"/>
      <c r="B542" s="171"/>
      <c r="C542" s="304"/>
      <c r="D542" s="171"/>
      <c r="E542" s="171"/>
      <c r="F542" s="171"/>
      <c r="G542" s="171"/>
      <c r="H542" s="171"/>
      <c r="I542" s="171"/>
      <c r="J542" s="171"/>
      <c r="K542" s="171"/>
      <c r="L542" s="171"/>
      <c r="M542" s="171"/>
    </row>
    <row r="543" spans="1:13">
      <c r="A543" s="171"/>
      <c r="B543" s="171"/>
      <c r="C543" s="304"/>
      <c r="D543" s="171"/>
      <c r="E543" s="171"/>
      <c r="F543" s="171"/>
      <c r="G543" s="171"/>
      <c r="H543" s="171"/>
      <c r="I543" s="171"/>
      <c r="J543" s="171"/>
      <c r="K543" s="171"/>
      <c r="L543" s="171"/>
      <c r="M543" s="171"/>
    </row>
    <row r="544" spans="1:13">
      <c r="A544" s="171"/>
      <c r="B544" s="171"/>
      <c r="C544" s="304"/>
      <c r="D544" s="171"/>
      <c r="E544" s="171"/>
      <c r="F544" s="171"/>
      <c r="G544" s="171"/>
      <c r="H544" s="171"/>
      <c r="I544" s="171"/>
      <c r="J544" s="171"/>
      <c r="K544" s="171"/>
      <c r="L544" s="171"/>
      <c r="M544" s="171"/>
    </row>
    <row r="545" spans="1:13">
      <c r="A545" s="171"/>
      <c r="B545" s="171"/>
      <c r="C545" s="304"/>
      <c r="D545" s="171"/>
      <c r="E545" s="171"/>
      <c r="F545" s="171"/>
      <c r="G545" s="171"/>
      <c r="H545" s="171"/>
      <c r="I545" s="171"/>
      <c r="J545" s="171"/>
      <c r="K545" s="171"/>
      <c r="L545" s="171"/>
      <c r="M545" s="171"/>
    </row>
    <row r="546" spans="1:13">
      <c r="A546" s="171"/>
      <c r="B546" s="171"/>
      <c r="C546" s="304"/>
      <c r="D546" s="171"/>
      <c r="E546" s="171"/>
      <c r="F546" s="171"/>
      <c r="G546" s="171"/>
      <c r="H546" s="171"/>
      <c r="I546" s="171"/>
      <c r="J546" s="171"/>
      <c r="K546" s="171"/>
      <c r="L546" s="171"/>
      <c r="M546" s="171"/>
    </row>
    <row r="547" spans="1:13">
      <c r="A547" s="171"/>
      <c r="B547" s="171"/>
      <c r="C547" s="304"/>
      <c r="D547" s="171"/>
      <c r="E547" s="171"/>
      <c r="F547" s="171"/>
      <c r="G547" s="171"/>
      <c r="H547" s="171"/>
      <c r="I547" s="171"/>
      <c r="J547" s="171"/>
      <c r="K547" s="171"/>
      <c r="L547" s="171"/>
      <c r="M547" s="171"/>
    </row>
    <row r="548" spans="1:13">
      <c r="A548" s="171"/>
      <c r="B548" s="171"/>
      <c r="C548" s="304"/>
      <c r="D548" s="171"/>
      <c r="E548" s="171"/>
      <c r="F548" s="171"/>
      <c r="G548" s="171"/>
      <c r="H548" s="171"/>
      <c r="I548" s="171"/>
      <c r="J548" s="171"/>
      <c r="K548" s="171"/>
      <c r="L548" s="171"/>
      <c r="M548" s="171"/>
    </row>
    <row r="549" spans="1:13">
      <c r="A549" s="171"/>
      <c r="B549" s="171"/>
      <c r="C549" s="304"/>
      <c r="D549" s="171"/>
      <c r="E549" s="171"/>
      <c r="F549" s="171"/>
      <c r="G549" s="171"/>
      <c r="H549" s="171"/>
      <c r="I549" s="171"/>
      <c r="J549" s="171"/>
      <c r="K549" s="171"/>
      <c r="L549" s="171"/>
      <c r="M549" s="171"/>
    </row>
    <row r="550" spans="1:13">
      <c r="A550" s="171"/>
      <c r="B550" s="171"/>
      <c r="C550" s="304"/>
      <c r="D550" s="171"/>
      <c r="E550" s="171"/>
      <c r="F550" s="171"/>
      <c r="G550" s="171"/>
      <c r="H550" s="171"/>
      <c r="I550" s="171"/>
      <c r="J550" s="171"/>
      <c r="K550" s="171"/>
      <c r="L550" s="171"/>
      <c r="M550" s="171"/>
    </row>
    <row r="551" spans="1:13">
      <c r="A551" s="171"/>
      <c r="B551" s="171"/>
      <c r="C551" s="304"/>
      <c r="D551" s="171"/>
      <c r="E551" s="171"/>
      <c r="F551" s="171"/>
      <c r="G551" s="171"/>
      <c r="H551" s="171"/>
      <c r="I551" s="171"/>
      <c r="J551" s="171"/>
      <c r="K551" s="171"/>
      <c r="L551" s="171"/>
      <c r="M551" s="171"/>
    </row>
    <row r="552" spans="1:13">
      <c r="A552" s="171"/>
      <c r="B552" s="171"/>
      <c r="C552" s="304"/>
      <c r="D552" s="171"/>
      <c r="E552" s="171"/>
      <c r="F552" s="171"/>
      <c r="G552" s="171"/>
      <c r="H552" s="171"/>
      <c r="I552" s="171"/>
      <c r="J552" s="171"/>
      <c r="K552" s="171"/>
      <c r="L552" s="171"/>
      <c r="M552" s="171"/>
    </row>
    <row r="553" spans="1:13">
      <c r="A553" s="171"/>
      <c r="B553" s="171"/>
      <c r="C553" s="304"/>
      <c r="D553" s="171"/>
      <c r="E553" s="171"/>
      <c r="F553" s="171"/>
      <c r="G553" s="171"/>
      <c r="H553" s="171"/>
      <c r="I553" s="171"/>
      <c r="J553" s="171"/>
      <c r="K553" s="171"/>
      <c r="L553" s="171"/>
      <c r="M553" s="171"/>
    </row>
    <row r="554" spans="1:13">
      <c r="A554" s="171"/>
      <c r="B554" s="171"/>
      <c r="C554" s="304"/>
      <c r="D554" s="171"/>
      <c r="E554" s="171"/>
      <c r="F554" s="171"/>
      <c r="G554" s="171"/>
      <c r="H554" s="171"/>
      <c r="I554" s="171"/>
      <c r="J554" s="171"/>
      <c r="K554" s="171"/>
      <c r="L554" s="171"/>
      <c r="M554" s="171"/>
    </row>
    <row r="555" spans="1:13">
      <c r="A555" s="171"/>
      <c r="B555" s="171"/>
      <c r="C555" s="304"/>
      <c r="D555" s="171"/>
      <c r="E555" s="171"/>
      <c r="F555" s="171"/>
      <c r="G555" s="171"/>
      <c r="H555" s="171"/>
      <c r="I555" s="171"/>
      <c r="J555" s="171"/>
      <c r="K555" s="171"/>
      <c r="L555" s="171"/>
      <c r="M555" s="171"/>
    </row>
    <row r="556" spans="1:13">
      <c r="A556" s="171"/>
      <c r="B556" s="171"/>
      <c r="C556" s="304"/>
      <c r="D556" s="171"/>
      <c r="E556" s="171"/>
      <c r="F556" s="171"/>
      <c r="G556" s="171"/>
      <c r="H556" s="171"/>
      <c r="I556" s="171"/>
      <c r="J556" s="171"/>
      <c r="K556" s="171"/>
      <c r="L556" s="171"/>
      <c r="M556" s="171"/>
    </row>
    <row r="557" spans="1:13">
      <c r="A557" s="171"/>
      <c r="B557" s="171"/>
      <c r="C557" s="304"/>
      <c r="D557" s="171"/>
      <c r="E557" s="171"/>
      <c r="F557" s="171"/>
      <c r="G557" s="171"/>
      <c r="H557" s="171"/>
      <c r="I557" s="171"/>
      <c r="J557" s="171"/>
      <c r="K557" s="171"/>
      <c r="L557" s="171"/>
      <c r="M557" s="171"/>
    </row>
  </sheetData>
  <mergeCells count="22">
    <mergeCell ref="D211:L211"/>
    <mergeCell ref="L7:L8"/>
    <mergeCell ref="D139:L139"/>
    <mergeCell ref="D175:L175"/>
    <mergeCell ref="D192:L192"/>
    <mergeCell ref="D195:L195"/>
    <mergeCell ref="D247:L247"/>
    <mergeCell ref="M7:M8"/>
    <mergeCell ref="A1:M1"/>
    <mergeCell ref="A2:M2"/>
    <mergeCell ref="A3:M3"/>
    <mergeCell ref="A4:M4"/>
    <mergeCell ref="A5:M5"/>
    <mergeCell ref="A7:B7"/>
    <mergeCell ref="C7:C8"/>
    <mergeCell ref="D7:F7"/>
    <mergeCell ref="G7:G8"/>
    <mergeCell ref="H7:H8"/>
    <mergeCell ref="D234:L234"/>
    <mergeCell ref="I7:I8"/>
    <mergeCell ref="J7:J8"/>
    <mergeCell ref="K7:K8"/>
  </mergeCells>
  <pageMargins left="0.7" right="0.7" top="0.75" bottom="0.75" header="0.3" footer="0.3"/>
  <pageSetup scale="45" fitToHeight="0" orientation="portrait" horizontalDpi="1200" verticalDpi="1200" r:id="rId1"/>
  <rowBreaks count="4" manualBreakCount="4">
    <brk id="34" max="12" man="1"/>
    <brk id="65" max="12" man="1"/>
    <brk id="138" max="12" man="1"/>
    <brk id="191" max="12"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0"/>
    <pageSetUpPr fitToPage="1"/>
  </sheetPr>
  <dimension ref="A1:J24"/>
  <sheetViews>
    <sheetView showGridLines="0" view="pageBreakPreview" topLeftCell="A3" zoomScale="90" zoomScaleNormal="90" zoomScaleSheetLayoutView="90" workbookViewId="0">
      <selection activeCell="E18" sqref="E18"/>
    </sheetView>
  </sheetViews>
  <sheetFormatPr defaultColWidth="11.56640625" defaultRowHeight="15"/>
  <cols>
    <col min="1" max="1" width="7.53125" bestFit="1" customWidth="1"/>
    <col min="2" max="2" width="65.375" customWidth="1"/>
    <col min="3" max="3" width="6.72265625" bestFit="1" customWidth="1"/>
    <col min="4" max="4" width="11.02734375" customWidth="1"/>
    <col min="5" max="5" width="16.94921875" customWidth="1"/>
    <col min="6" max="6" width="24.48046875" customWidth="1"/>
    <col min="7" max="7" width="19.1015625" customWidth="1"/>
    <col min="8" max="8" width="15.87109375" bestFit="1" customWidth="1"/>
    <col min="9" max="9" width="11.97265625" bestFit="1" customWidth="1"/>
  </cols>
  <sheetData>
    <row r="1" spans="1:10" ht="15.75" thickBot="1"/>
    <row r="2" spans="1:10" ht="64.5" customHeight="1">
      <c r="A2" s="387" t="str">
        <f>+'[38]PPTO GRAL'!$A$2:$E$2</f>
        <v xml:space="preserve"> CONSTRUCCION DE TANQUES EN EL SECTOR AGUILAR, MUNICIPIO DE BURITICÁ, ANTIOQUIA</v>
      </c>
      <c r="B2" s="388"/>
      <c r="C2" s="388"/>
      <c r="D2" s="388"/>
      <c r="E2" s="388"/>
      <c r="F2" s="308"/>
      <c r="G2" s="136"/>
      <c r="H2" s="136"/>
      <c r="I2" s="136"/>
      <c r="J2" s="136"/>
    </row>
    <row r="3" spans="1:10">
      <c r="A3" s="390" t="s">
        <v>3804</v>
      </c>
      <c r="B3" s="391"/>
      <c r="C3" s="391"/>
      <c r="D3" s="391"/>
      <c r="E3" s="391"/>
      <c r="F3" s="392"/>
      <c r="G3" s="136"/>
      <c r="H3" s="136"/>
      <c r="I3" s="136"/>
      <c r="J3" s="136"/>
    </row>
    <row r="4" spans="1:10" ht="15" customHeight="1" thickBot="1">
      <c r="A4" s="393" t="s">
        <v>3821</v>
      </c>
      <c r="B4" s="394"/>
      <c r="C4" s="394"/>
      <c r="D4" s="394"/>
      <c r="E4" s="394"/>
      <c r="F4" s="395"/>
      <c r="G4" s="136"/>
      <c r="H4" s="136"/>
      <c r="I4" s="136"/>
      <c r="J4" s="136"/>
    </row>
    <row r="5" spans="1:10" ht="15.75" thickBot="1">
      <c r="A5" s="363" t="s">
        <v>1</v>
      </c>
      <c r="B5" s="364"/>
      <c r="C5" s="364"/>
      <c r="D5" s="364"/>
      <c r="E5" s="364"/>
      <c r="F5" s="365"/>
      <c r="H5" s="148"/>
      <c r="J5" s="136"/>
    </row>
    <row r="6" spans="1:10" ht="50.25" customHeight="1" thickBot="1">
      <c r="A6" s="404" t="s">
        <v>3839</v>
      </c>
      <c r="B6" s="405"/>
      <c r="C6" s="405"/>
      <c r="D6" s="405"/>
      <c r="E6" s="405"/>
      <c r="F6" s="405"/>
      <c r="J6" s="136"/>
    </row>
    <row r="7" spans="1:10">
      <c r="A7" s="400" t="s">
        <v>62</v>
      </c>
      <c r="B7" s="402" t="s">
        <v>2</v>
      </c>
      <c r="C7" s="402" t="s">
        <v>3</v>
      </c>
      <c r="D7" s="402" t="s">
        <v>4</v>
      </c>
      <c r="E7" s="396" t="s">
        <v>5</v>
      </c>
      <c r="F7" s="398" t="s">
        <v>75</v>
      </c>
      <c r="J7" s="136"/>
    </row>
    <row r="8" spans="1:10">
      <c r="A8" s="401"/>
      <c r="B8" s="403"/>
      <c r="C8" s="403"/>
      <c r="D8" s="403"/>
      <c r="E8" s="397"/>
      <c r="F8" s="399"/>
      <c r="J8" s="136"/>
    </row>
    <row r="9" spans="1:10">
      <c r="A9" s="140">
        <v>2</v>
      </c>
      <c r="B9" s="133" t="s">
        <v>3853</v>
      </c>
      <c r="C9" s="134"/>
      <c r="D9" s="134"/>
      <c r="E9" s="135"/>
      <c r="F9" s="141">
        <f>SUM(F10:F18)</f>
        <v>100000000.27</v>
      </c>
      <c r="G9" s="49"/>
      <c r="J9" s="136"/>
    </row>
    <row r="10" spans="1:10" ht="30" customHeight="1">
      <c r="A10" s="142">
        <v>2.1</v>
      </c>
      <c r="B10" s="98" t="s">
        <v>3833</v>
      </c>
      <c r="C10" s="99" t="s">
        <v>96</v>
      </c>
      <c r="D10" s="123">
        <f>'CANTIDADES OBRA'!M139</f>
        <v>233.29</v>
      </c>
      <c r="E10" s="100">
        <f>APU!J9</f>
        <v>45741</v>
      </c>
      <c r="F10" s="143">
        <f t="shared" ref="F10:F15" si="0">ROUND(+E10*D10,2)</f>
        <v>10670917.890000001</v>
      </c>
      <c r="G10" s="49"/>
      <c r="J10" s="136"/>
    </row>
    <row r="11" spans="1:10">
      <c r="A11" s="142">
        <v>2.2999999999999998</v>
      </c>
      <c r="B11" s="248" t="s">
        <v>3814</v>
      </c>
      <c r="C11" s="99" t="s">
        <v>96</v>
      </c>
      <c r="D11" s="123">
        <f>'CANTIDADES OBRA'!M192</f>
        <v>3.02</v>
      </c>
      <c r="E11" s="100">
        <f>APU!J259</f>
        <v>601449</v>
      </c>
      <c r="F11" s="143">
        <f>ROUND(+E11*D11,2)</f>
        <v>1816375.98</v>
      </c>
      <c r="G11" s="49"/>
      <c r="J11" s="136"/>
    </row>
    <row r="12" spans="1:10" ht="30.75" customHeight="1">
      <c r="A12" s="142">
        <v>2.8</v>
      </c>
      <c r="B12" s="98" t="s">
        <v>3809</v>
      </c>
      <c r="C12" s="99" t="s">
        <v>96</v>
      </c>
      <c r="D12" s="123">
        <f>'CANTIDADES OBRA'!M175</f>
        <v>32.4</v>
      </c>
      <c r="E12" s="100">
        <f>APU!J228</f>
        <v>1121583</v>
      </c>
      <c r="F12" s="143">
        <f t="shared" si="0"/>
        <v>36339289.200000003</v>
      </c>
      <c r="G12" s="49"/>
      <c r="J12" s="136"/>
    </row>
    <row r="13" spans="1:10" ht="30.75" customHeight="1">
      <c r="A13" s="142">
        <v>2.9</v>
      </c>
      <c r="B13" s="248" t="s">
        <v>3847</v>
      </c>
      <c r="C13" s="99" t="s">
        <v>6</v>
      </c>
      <c r="D13" s="123">
        <f>+'CANTIDADES OBRA'!M76</f>
        <v>93.600000000000009</v>
      </c>
      <c r="E13" s="100">
        <f>+APU!J147</f>
        <v>39499</v>
      </c>
      <c r="F13" s="143">
        <f t="shared" si="0"/>
        <v>3697106.4</v>
      </c>
      <c r="G13" s="49"/>
      <c r="J13" s="136"/>
    </row>
    <row r="14" spans="1:10">
      <c r="A14" s="316">
        <v>2.1</v>
      </c>
      <c r="B14" s="248" t="str">
        <f>+'CANTIDADES OBRA'!B195</f>
        <v>TAPAS PARA REGISTRO</v>
      </c>
      <c r="C14" s="315" t="s">
        <v>3</v>
      </c>
      <c r="D14" s="123">
        <f>+'CANTIDADES OBRA'!M195</f>
        <v>3</v>
      </c>
      <c r="E14" s="100">
        <f>APU!J201</f>
        <v>363090</v>
      </c>
      <c r="F14" s="143">
        <f t="shared" si="0"/>
        <v>1089270</v>
      </c>
      <c r="G14" s="49"/>
      <c r="J14" s="136"/>
    </row>
    <row r="15" spans="1:10">
      <c r="A15" s="142">
        <v>2.11</v>
      </c>
      <c r="B15" s="98" t="s">
        <v>3834</v>
      </c>
      <c r="C15" s="99" t="s">
        <v>8</v>
      </c>
      <c r="D15" s="123">
        <f>+'CANTIDADES OBRA'!M119</f>
        <v>2928</v>
      </c>
      <c r="E15" s="100">
        <f>+APU!J62</f>
        <v>8200</v>
      </c>
      <c r="F15" s="143">
        <f t="shared" si="0"/>
        <v>24009600</v>
      </c>
      <c r="G15" s="49"/>
      <c r="J15" s="136"/>
    </row>
    <row r="16" spans="1:10">
      <c r="A16" s="317" t="s">
        <v>3837</v>
      </c>
      <c r="B16" s="98" t="s">
        <v>3849</v>
      </c>
      <c r="C16" s="99" t="s">
        <v>3430</v>
      </c>
      <c r="D16" s="123">
        <f>+'CANTIDADES OBRA'!M247</f>
        <v>57.6</v>
      </c>
      <c r="E16" s="100">
        <f>+APU!J324</f>
        <v>129368</v>
      </c>
      <c r="F16" s="143">
        <f>ROUND(+E16*D16,2)</f>
        <v>7451596.7999999998</v>
      </c>
      <c r="G16" s="49"/>
      <c r="J16" s="136"/>
    </row>
    <row r="17" spans="1:10">
      <c r="A17" s="323">
        <v>2.13</v>
      </c>
      <c r="B17" s="98" t="s">
        <v>3840</v>
      </c>
      <c r="C17" s="99" t="s">
        <v>3841</v>
      </c>
      <c r="D17" s="123">
        <f>+'CANTIDADES OBRA'!M234</f>
        <v>1</v>
      </c>
      <c r="E17" s="100">
        <f>+APU!J89</f>
        <v>8493984</v>
      </c>
      <c r="F17" s="143">
        <f>ROUND(+E17*D17,2)</f>
        <v>8493984</v>
      </c>
      <c r="G17" s="49"/>
      <c r="J17" s="136"/>
    </row>
    <row r="18" spans="1:10">
      <c r="A18" s="323" t="s">
        <v>3850</v>
      </c>
      <c r="B18" s="98" t="s">
        <v>3851</v>
      </c>
      <c r="C18" s="99" t="s">
        <v>3841</v>
      </c>
      <c r="D18" s="123">
        <v>1</v>
      </c>
      <c r="E18" s="100">
        <f>+APU!J173</f>
        <v>6431860</v>
      </c>
      <c r="F18" s="143">
        <f>ROUND(+E18*D18,2)</f>
        <v>6431860</v>
      </c>
      <c r="G18" s="49"/>
      <c r="J18" s="136"/>
    </row>
    <row r="19" spans="1:10">
      <c r="A19" s="255"/>
      <c r="B19" s="256"/>
      <c r="C19" s="389" t="s">
        <v>108</v>
      </c>
      <c r="D19" s="389"/>
      <c r="E19" s="389"/>
      <c r="F19" s="326">
        <f>+F9</f>
        <v>100000000.27</v>
      </c>
      <c r="G19" s="49"/>
      <c r="J19" s="136"/>
    </row>
    <row r="20" spans="1:10">
      <c r="A20" s="144"/>
      <c r="B20" s="102"/>
      <c r="C20" s="406" t="s">
        <v>106</v>
      </c>
      <c r="D20" s="406"/>
      <c r="E20" s="321">
        <v>0.25</v>
      </c>
      <c r="F20" s="328">
        <f>ROUND(F19*E20,1)</f>
        <v>25000000.100000001</v>
      </c>
      <c r="G20" s="136"/>
      <c r="H20" s="136"/>
      <c r="I20" s="136"/>
      <c r="J20" s="136"/>
    </row>
    <row r="21" spans="1:10">
      <c r="A21" s="144"/>
      <c r="B21" s="102"/>
      <c r="C21" s="406" t="s">
        <v>61</v>
      </c>
      <c r="D21" s="406"/>
      <c r="E21" s="322">
        <v>0.05</v>
      </c>
      <c r="F21" s="145">
        <f>ROUND(F19*E21,1)</f>
        <v>5000000</v>
      </c>
      <c r="G21" s="136"/>
      <c r="H21" s="136"/>
      <c r="I21" s="136"/>
      <c r="J21" s="136"/>
    </row>
    <row r="22" spans="1:10" ht="15.75" thickBot="1">
      <c r="A22" s="146"/>
      <c r="B22" s="147"/>
      <c r="C22" s="386" t="s">
        <v>107</v>
      </c>
      <c r="D22" s="386"/>
      <c r="E22" s="386"/>
      <c r="F22" s="327">
        <f>+F19+F20+F21</f>
        <v>130000000.37</v>
      </c>
      <c r="G22" s="137"/>
      <c r="H22" s="136"/>
      <c r="I22" s="136"/>
      <c r="J22" s="136"/>
    </row>
    <row r="24" spans="1:10">
      <c r="F24" s="49"/>
    </row>
  </sheetData>
  <mergeCells count="15">
    <mergeCell ref="C22:E22"/>
    <mergeCell ref="A2:E2"/>
    <mergeCell ref="C19:E19"/>
    <mergeCell ref="A3:F3"/>
    <mergeCell ref="A4:F4"/>
    <mergeCell ref="A5:F5"/>
    <mergeCell ref="E7:E8"/>
    <mergeCell ref="F7:F8"/>
    <mergeCell ref="A7:A8"/>
    <mergeCell ref="B7:B8"/>
    <mergeCell ref="C7:C8"/>
    <mergeCell ref="D7:D8"/>
    <mergeCell ref="A6:F6"/>
    <mergeCell ref="C20:D20"/>
    <mergeCell ref="C21:D21"/>
  </mergeCells>
  <pageMargins left="0.7" right="0.7" top="0.75" bottom="0.75" header="0.3" footer="0.3"/>
  <pageSetup scale="94" orientation="landscape" horizontalDpi="1200" verticalDpi="120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theme="3"/>
  </sheetPr>
  <dimension ref="B1:M349"/>
  <sheetViews>
    <sheetView showGridLines="0" tabSelected="1" view="pageBreakPreview" topLeftCell="A168" zoomScale="90" zoomScaleNormal="100" zoomScaleSheetLayoutView="90" workbookViewId="0">
      <selection activeCell="J173" sqref="J173"/>
    </sheetView>
  </sheetViews>
  <sheetFormatPr defaultColWidth="11.56640625" defaultRowHeight="15"/>
  <cols>
    <col min="2" max="2" width="9.14453125" customWidth="1"/>
    <col min="3" max="3" width="11.703125" customWidth="1"/>
    <col min="4" max="4" width="14.390625" bestFit="1" customWidth="1"/>
    <col min="5" max="5" width="30.9375" customWidth="1"/>
    <col min="6" max="6" width="14.390625" customWidth="1"/>
    <col min="7" max="7" width="16.0078125" customWidth="1"/>
    <col min="8" max="8" width="14.9296875" bestFit="1" customWidth="1"/>
    <col min="9" max="9" width="12.64453125" bestFit="1" customWidth="1"/>
    <col min="10" max="10" width="15.87109375" bestFit="1" customWidth="1"/>
    <col min="11" max="11" width="11.97265625" bestFit="1" customWidth="1"/>
  </cols>
  <sheetData>
    <row r="1" spans="2:10" ht="30" customHeight="1">
      <c r="B1" s="358" t="s">
        <v>0</v>
      </c>
      <c r="C1" s="358"/>
      <c r="D1" s="358"/>
      <c r="E1" s="358"/>
      <c r="F1" s="358"/>
      <c r="G1" s="358"/>
      <c r="H1" s="358"/>
      <c r="I1" s="358"/>
      <c r="J1" s="358"/>
    </row>
    <row r="2" spans="2:10" ht="30" customHeight="1">
      <c r="B2" s="358" t="s">
        <v>3832</v>
      </c>
      <c r="C2" s="358"/>
      <c r="D2" s="358"/>
      <c r="E2" s="358"/>
      <c r="F2" s="358"/>
      <c r="G2" s="358"/>
      <c r="H2" s="358"/>
      <c r="I2" s="358"/>
      <c r="J2" s="358"/>
    </row>
    <row r="3" spans="2:10" ht="30" customHeight="1" thickBot="1">
      <c r="B3" s="359" t="s">
        <v>3821</v>
      </c>
      <c r="C3" s="359"/>
      <c r="D3" s="359"/>
      <c r="E3" s="359"/>
      <c r="F3" s="359"/>
      <c r="G3" s="359"/>
      <c r="H3" s="359"/>
      <c r="I3" s="359"/>
      <c r="J3" s="359"/>
    </row>
    <row r="4" spans="2:10" ht="15.75" thickBot="1">
      <c r="B4" s="360"/>
      <c r="C4" s="361"/>
      <c r="D4" s="361"/>
      <c r="E4" s="361"/>
      <c r="F4" s="361"/>
      <c r="G4" s="361"/>
      <c r="H4" s="361"/>
      <c r="I4" s="361"/>
      <c r="J4" s="362"/>
    </row>
    <row r="5" spans="2:10" ht="15.75" thickBot="1">
      <c r="B5" s="363" t="s">
        <v>52</v>
      </c>
      <c r="C5" s="364"/>
      <c r="D5" s="364"/>
      <c r="E5" s="364"/>
      <c r="F5" s="364"/>
      <c r="G5" s="364"/>
      <c r="H5" s="364"/>
      <c r="I5" s="364"/>
      <c r="J5" s="365"/>
    </row>
    <row r="6" spans="2:10" ht="15.75" thickBot="1">
      <c r="B6" s="366"/>
      <c r="C6" s="366"/>
      <c r="D6" s="366"/>
      <c r="E6" s="366"/>
      <c r="F6" s="366"/>
      <c r="G6" s="366"/>
      <c r="H6" s="366"/>
      <c r="I6" s="366"/>
      <c r="J6" s="366"/>
    </row>
    <row r="7" spans="2:10" ht="15.75" thickBot="1"/>
    <row r="8" spans="2:10">
      <c r="B8" s="50" t="s">
        <v>22</v>
      </c>
      <c r="C8" s="346" t="s">
        <v>54</v>
      </c>
      <c r="D8" s="347"/>
      <c r="E8" s="347"/>
      <c r="F8" s="347"/>
      <c r="G8" s="347"/>
      <c r="H8" s="348"/>
      <c r="I8" s="51" t="s">
        <v>23</v>
      </c>
      <c r="J8" s="52" t="s">
        <v>34</v>
      </c>
    </row>
    <row r="9" spans="2:10" ht="15.75" thickBot="1">
      <c r="B9" s="53">
        <f>+'PPTO GRAL'!A10</f>
        <v>2.1</v>
      </c>
      <c r="C9" s="355" t="str">
        <f>+'PPTO GRAL'!B10</f>
        <v>Excavación manual a cielo abierto material comun/conglomerado 0.0 a 3.0 metros</v>
      </c>
      <c r="D9" s="356"/>
      <c r="E9" s="356"/>
      <c r="F9" s="356"/>
      <c r="G9" s="356"/>
      <c r="H9" s="357"/>
      <c r="I9" s="54" t="str">
        <f>+'PPTO GRAL'!C10</f>
        <v>m³</v>
      </c>
      <c r="J9" s="55">
        <f>+J33</f>
        <v>45741</v>
      </c>
    </row>
    <row r="10" spans="2:10">
      <c r="B10" s="2"/>
      <c r="C10" s="3"/>
      <c r="D10" s="3"/>
      <c r="E10" s="4"/>
      <c r="F10" s="4"/>
      <c r="G10" s="4"/>
      <c r="H10" s="4"/>
      <c r="I10" s="5"/>
      <c r="J10" s="6"/>
    </row>
    <row r="11" spans="2:10" ht="15.75" thickBot="1">
      <c r="B11" s="2" t="s">
        <v>55</v>
      </c>
      <c r="C11" s="3"/>
      <c r="D11" s="3"/>
      <c r="E11" s="3"/>
      <c r="F11" s="4"/>
      <c r="G11" s="4"/>
      <c r="H11" s="4"/>
      <c r="I11" s="4"/>
      <c r="J11" s="11"/>
    </row>
    <row r="12" spans="2:10">
      <c r="B12" s="329" t="s">
        <v>2</v>
      </c>
      <c r="C12" s="330"/>
      <c r="D12" s="330"/>
      <c r="E12" s="330"/>
      <c r="F12" s="330"/>
      <c r="G12" s="203" t="s">
        <v>48</v>
      </c>
      <c r="H12" s="203" t="s">
        <v>30</v>
      </c>
      <c r="I12" s="203" t="s">
        <v>24</v>
      </c>
      <c r="J12" s="37" t="s">
        <v>25</v>
      </c>
    </row>
    <row r="13" spans="2:10">
      <c r="B13" s="204" t="s">
        <v>3561</v>
      </c>
      <c r="C13" s="331" t="s">
        <v>246</v>
      </c>
      <c r="D13" s="332"/>
      <c r="E13" s="332"/>
      <c r="F13" s="333"/>
      <c r="G13" s="219" t="str">
        <f>VLOOKUP(B13,EQ!$B$8:$E$137,3,FALSE)</f>
        <v>und</v>
      </c>
      <c r="H13" s="118">
        <f>VLOOKUP(B13,EQ!$B$8:$E$137,4,FALSE)</f>
        <v>3478</v>
      </c>
      <c r="I13" s="118">
        <v>0.42</v>
      </c>
      <c r="J13" s="33">
        <f>H13*I13</f>
        <v>1460.76</v>
      </c>
    </row>
    <row r="14" spans="2:10">
      <c r="B14" s="204" t="s">
        <v>3449</v>
      </c>
      <c r="C14" s="331" t="s">
        <v>3825</v>
      </c>
      <c r="D14" s="332"/>
      <c r="E14" s="332"/>
      <c r="F14" s="333"/>
      <c r="G14" s="219" t="str">
        <f>VLOOKUP(B14,EQ!$B$8:$E$137,3,FALSE)</f>
        <v>hr</v>
      </c>
      <c r="H14" s="118">
        <v>189000</v>
      </c>
      <c r="I14" s="118">
        <v>0.12</v>
      </c>
      <c r="J14" s="33">
        <f t="shared" ref="J14" si="0">H14*I14</f>
        <v>22680</v>
      </c>
    </row>
    <row r="15" spans="2:10" ht="15.75" thickBot="1">
      <c r="B15" s="334"/>
      <c r="C15" s="335"/>
      <c r="D15" s="335"/>
      <c r="E15" s="335"/>
      <c r="F15" s="335"/>
      <c r="G15" s="119"/>
      <c r="H15" s="22"/>
      <c r="I15" s="120"/>
      <c r="J15" s="121"/>
    </row>
    <row r="16" spans="2:10" ht="15.75" thickBot="1">
      <c r="B16" s="8"/>
      <c r="C16" s="4"/>
      <c r="D16" s="4"/>
      <c r="E16" s="4"/>
      <c r="F16" s="4"/>
      <c r="G16" s="4"/>
      <c r="H16" s="9"/>
      <c r="I16" s="10" t="s">
        <v>26</v>
      </c>
      <c r="J16" s="21">
        <f>SUM(J13:J15)</f>
        <v>24140.76</v>
      </c>
    </row>
    <row r="17" spans="2:10" ht="15.75" thickBot="1">
      <c r="B17" s="2" t="s">
        <v>27</v>
      </c>
      <c r="C17" s="3"/>
      <c r="D17" s="3"/>
      <c r="E17" s="3"/>
      <c r="F17" s="4"/>
      <c r="G17" s="4"/>
      <c r="H17" s="9"/>
      <c r="I17" s="9"/>
      <c r="J17" s="11"/>
    </row>
    <row r="18" spans="2:10">
      <c r="B18" s="336" t="s">
        <v>2</v>
      </c>
      <c r="C18" s="337"/>
      <c r="D18" s="337"/>
      <c r="E18" s="337"/>
      <c r="F18" s="338"/>
      <c r="G18" s="151" t="s">
        <v>48</v>
      </c>
      <c r="H18" s="203" t="s">
        <v>30</v>
      </c>
      <c r="I18" s="203" t="s">
        <v>24</v>
      </c>
      <c r="J18" s="36" t="s">
        <v>25</v>
      </c>
    </row>
    <row r="19" spans="2:10">
      <c r="B19" s="218"/>
      <c r="C19" s="331"/>
      <c r="D19" s="332"/>
      <c r="E19" s="332"/>
      <c r="F19" s="333"/>
      <c r="G19" s="219"/>
      <c r="H19" s="118"/>
      <c r="I19" s="118"/>
      <c r="J19" s="33"/>
    </row>
    <row r="20" spans="2:10" ht="15.75" thickBot="1">
      <c r="B20" s="208"/>
      <c r="C20" s="339"/>
      <c r="D20" s="340"/>
      <c r="E20" s="340"/>
      <c r="F20" s="341"/>
      <c r="G20" s="217"/>
      <c r="H20" s="120"/>
      <c r="I20" s="120"/>
      <c r="J20" s="121"/>
    </row>
    <row r="21" spans="2:10" ht="15.75" thickBot="1">
      <c r="B21" s="8"/>
      <c r="C21" s="4"/>
      <c r="D21" s="4"/>
      <c r="E21" s="4"/>
      <c r="F21" s="4"/>
      <c r="G21" s="4"/>
      <c r="H21" s="9"/>
      <c r="I21" s="10" t="s">
        <v>26</v>
      </c>
      <c r="J21" s="21">
        <f>SUM(J19:J20)</f>
        <v>0</v>
      </c>
    </row>
    <row r="22" spans="2:10" ht="15.75" thickBot="1">
      <c r="B22" s="2" t="s">
        <v>28</v>
      </c>
      <c r="C22" s="3"/>
      <c r="D22" s="3"/>
      <c r="E22" s="3"/>
      <c r="F22" s="4"/>
      <c r="G22" s="4"/>
      <c r="H22" s="4"/>
      <c r="I22" s="4"/>
      <c r="J22" s="11"/>
    </row>
    <row r="23" spans="2:10">
      <c r="B23" s="336" t="s">
        <v>29</v>
      </c>
      <c r="C23" s="337"/>
      <c r="D23" s="337"/>
      <c r="E23" s="337"/>
      <c r="F23" s="338"/>
      <c r="G23" s="203" t="s">
        <v>48</v>
      </c>
      <c r="H23" s="203" t="s">
        <v>30</v>
      </c>
      <c r="I23" s="203" t="s">
        <v>24</v>
      </c>
      <c r="J23" s="36" t="s">
        <v>25</v>
      </c>
    </row>
    <row r="24" spans="2:10" ht="15.75" thickBot="1">
      <c r="B24" s="342"/>
      <c r="C24" s="340"/>
      <c r="D24" s="340"/>
      <c r="E24" s="340"/>
      <c r="F24" s="341"/>
      <c r="G24" s="58"/>
      <c r="H24" s="12"/>
      <c r="I24" s="12"/>
      <c r="J24" s="23">
        <f>H24*I24*G24</f>
        <v>0</v>
      </c>
    </row>
    <row r="25" spans="2:10" ht="15.75" thickBot="1">
      <c r="B25" s="8"/>
      <c r="C25" s="4"/>
      <c r="D25" s="4"/>
      <c r="E25" s="4"/>
      <c r="F25" s="4"/>
      <c r="G25" s="4"/>
      <c r="H25" s="4"/>
      <c r="I25" s="10" t="s">
        <v>26</v>
      </c>
      <c r="J25" s="21">
        <f>SUM(J24:J24)</f>
        <v>0</v>
      </c>
    </row>
    <row r="26" spans="2:10" ht="15.75" thickBot="1">
      <c r="B26" s="2" t="s">
        <v>31</v>
      </c>
      <c r="C26" s="3"/>
      <c r="D26" s="3"/>
      <c r="E26" s="3"/>
      <c r="F26" s="4"/>
      <c r="G26" s="4"/>
      <c r="H26" s="4"/>
      <c r="I26" s="4"/>
      <c r="J26" s="11"/>
    </row>
    <row r="27" spans="2:10">
      <c r="B27" s="329" t="s">
        <v>32</v>
      </c>
      <c r="C27" s="330"/>
      <c r="D27" s="330"/>
      <c r="E27" s="330"/>
      <c r="F27" s="330"/>
      <c r="G27" s="203" t="s">
        <v>48</v>
      </c>
      <c r="H27" s="203" t="s">
        <v>30</v>
      </c>
      <c r="I27" s="203" t="s">
        <v>24</v>
      </c>
      <c r="J27" s="37" t="s">
        <v>25</v>
      </c>
    </row>
    <row r="28" spans="2:10">
      <c r="B28" s="204" t="s">
        <v>3672</v>
      </c>
      <c r="C28" s="331" t="s">
        <v>3824</v>
      </c>
      <c r="D28" s="332"/>
      <c r="E28" s="332"/>
      <c r="F28" s="333"/>
      <c r="G28" s="207" t="s">
        <v>50</v>
      </c>
      <c r="H28" s="118">
        <v>18000</v>
      </c>
      <c r="I28" s="118">
        <v>1.2</v>
      </c>
      <c r="J28" s="33">
        <f>H28*I28</f>
        <v>21600</v>
      </c>
    </row>
    <row r="29" spans="2:10">
      <c r="B29" s="204"/>
      <c r="C29" s="331"/>
      <c r="D29" s="332"/>
      <c r="E29" s="332"/>
      <c r="F29" s="333"/>
      <c r="G29" s="219"/>
      <c r="H29" s="118"/>
      <c r="I29" s="118"/>
      <c r="J29" s="33"/>
    </row>
    <row r="30" spans="2:10" ht="15.75" thickBot="1">
      <c r="B30" s="208"/>
      <c r="C30" s="335"/>
      <c r="D30" s="335"/>
      <c r="E30" s="335"/>
      <c r="F30" s="335"/>
      <c r="G30" s="209"/>
      <c r="H30" s="210"/>
      <c r="I30" s="210"/>
      <c r="J30" s="121"/>
    </row>
    <row r="31" spans="2:10" ht="15.75" thickBot="1">
      <c r="B31" s="8"/>
      <c r="C31" s="4"/>
      <c r="D31" s="4"/>
      <c r="E31" s="4"/>
      <c r="F31" s="9"/>
      <c r="G31" s="9"/>
      <c r="H31" s="9"/>
      <c r="I31" s="10" t="s">
        <v>26</v>
      </c>
      <c r="J31" s="21">
        <f>SUM(J28:J30)</f>
        <v>21600</v>
      </c>
    </row>
    <row r="32" spans="2:10" ht="15.75" thickBot="1">
      <c r="B32" s="8"/>
      <c r="C32" s="4"/>
      <c r="D32" s="4"/>
      <c r="E32" s="4"/>
      <c r="F32" s="9"/>
      <c r="G32" s="9"/>
      <c r="H32" s="9"/>
      <c r="I32" s="9"/>
      <c r="J32" s="24"/>
    </row>
    <row r="33" spans="2:10" ht="15.75" thickBot="1">
      <c r="B33" s="13"/>
      <c r="C33" s="7"/>
      <c r="D33" s="7"/>
      <c r="E33" s="7"/>
      <c r="F33" s="14"/>
      <c r="G33" s="213" t="s">
        <v>33</v>
      </c>
      <c r="H33" s="214"/>
      <c r="I33" s="215"/>
      <c r="J33" s="56">
        <f>ROUND(J16+J21+J25+J31,0)</f>
        <v>45741</v>
      </c>
    </row>
    <row r="34" spans="2:10" ht="15.75" thickBot="1"/>
    <row r="35" spans="2:10">
      <c r="B35" s="336" t="s">
        <v>2</v>
      </c>
      <c r="C35" s="337"/>
      <c r="D35" s="337"/>
      <c r="E35" s="337"/>
      <c r="F35" s="338"/>
      <c r="G35" s="203" t="s">
        <v>48</v>
      </c>
      <c r="H35" s="203" t="s">
        <v>30</v>
      </c>
      <c r="I35" s="203" t="s">
        <v>24</v>
      </c>
      <c r="J35" s="37" t="s">
        <v>25</v>
      </c>
    </row>
    <row r="36" spans="2:10">
      <c r="B36" s="204" t="s">
        <v>3449</v>
      </c>
      <c r="C36" s="331" t="s">
        <v>135</v>
      </c>
      <c r="D36" s="332"/>
      <c r="E36" s="332"/>
      <c r="F36" s="333"/>
      <c r="G36" s="219" t="str">
        <f>VLOOKUP(B36,EQ!$B$8:$E$137,3,FALSE)</f>
        <v>hr</v>
      </c>
      <c r="H36" s="118">
        <f>VLOOKUP(B36,EQ!$B$8:$E$137,4,FALSE)</f>
        <v>245612</v>
      </c>
      <c r="I36" s="118">
        <v>0.03</v>
      </c>
      <c r="J36" s="33">
        <f t="shared" ref="J36:J40" si="1">H36*I36</f>
        <v>7368.36</v>
      </c>
    </row>
    <row r="37" spans="2:10">
      <c r="B37" s="204" t="s">
        <v>3453</v>
      </c>
      <c r="C37" s="331" t="s">
        <v>139</v>
      </c>
      <c r="D37" s="332"/>
      <c r="E37" s="332"/>
      <c r="F37" s="333"/>
      <c r="G37" s="219" t="str">
        <f>VLOOKUP(B37,EQ!$B$8:$E$137,3,FALSE)</f>
        <v>hr</v>
      </c>
      <c r="H37" s="118">
        <f>VLOOKUP(B37,EQ!$B$8:$E$137,4,FALSE)</f>
        <v>135579</v>
      </c>
      <c r="I37" s="118">
        <v>0.04</v>
      </c>
      <c r="J37" s="33">
        <f t="shared" ref="J37:J38" si="2">H37*I37</f>
        <v>5423.16</v>
      </c>
    </row>
    <row r="38" spans="2:10">
      <c r="B38" s="204" t="s">
        <v>3459</v>
      </c>
      <c r="C38" s="331" t="s">
        <v>145</v>
      </c>
      <c r="D38" s="332"/>
      <c r="E38" s="332"/>
      <c r="F38" s="333"/>
      <c r="G38" s="219" t="str">
        <f>VLOOKUP(B38,EQ!$B$8:$E$137,3,FALSE)</f>
        <v>vje</v>
      </c>
      <c r="H38" s="118">
        <f>VLOOKUP(B38,EQ!$B$8:$E$137,4,FALSE)</f>
        <v>105262</v>
      </c>
      <c r="I38" s="118">
        <v>0.06</v>
      </c>
      <c r="J38" s="33">
        <f t="shared" si="2"/>
        <v>6315.7199999999993</v>
      </c>
    </row>
    <row r="39" spans="2:10">
      <c r="B39" s="204" t="s">
        <v>3434</v>
      </c>
      <c r="C39" s="331" t="s">
        <v>120</v>
      </c>
      <c r="D39" s="332"/>
      <c r="E39" s="332"/>
      <c r="F39" s="333"/>
      <c r="G39" s="219" t="str">
        <f>VLOOKUP(B39,EQ!$B$8:$E$137,3,FALSE)</f>
        <v>hr</v>
      </c>
      <c r="H39" s="118">
        <f>VLOOKUP(B39,EQ!$B$8:$E$137,4,FALSE)</f>
        <v>71777</v>
      </c>
      <c r="I39" s="118">
        <v>7.0000000000000007E-2</v>
      </c>
      <c r="J39" s="33">
        <f t="shared" ref="J39" si="3">H39*I39</f>
        <v>5024.3900000000003</v>
      </c>
    </row>
    <row r="40" spans="2:10">
      <c r="B40" s="204" t="s">
        <v>3561</v>
      </c>
      <c r="C40" s="331" t="s">
        <v>246</v>
      </c>
      <c r="D40" s="332"/>
      <c r="E40" s="332"/>
      <c r="F40" s="333"/>
      <c r="G40" s="219" t="str">
        <f>VLOOKUP(B40,EQ!$B$8:$E$137,3,FALSE)</f>
        <v>und</v>
      </c>
      <c r="H40" s="118">
        <f>VLOOKUP(B40,EQ!$B$8:$E$137,4,FALSE)</f>
        <v>3478</v>
      </c>
      <c r="I40" s="118">
        <v>0.11</v>
      </c>
      <c r="J40" s="33">
        <f t="shared" si="1"/>
        <v>382.58</v>
      </c>
    </row>
    <row r="41" spans="2:10" ht="15.75" thickBot="1">
      <c r="B41" s="342"/>
      <c r="C41" s="340"/>
      <c r="D41" s="340"/>
      <c r="E41" s="340"/>
      <c r="F41" s="341"/>
      <c r="G41" s="119"/>
      <c r="H41" s="22"/>
      <c r="I41" s="120"/>
      <c r="J41" s="121"/>
    </row>
    <row r="42" spans="2:10" ht="15.75" thickBot="1">
      <c r="B42" s="8"/>
      <c r="C42" s="4"/>
      <c r="D42" s="4"/>
      <c r="E42" s="4"/>
      <c r="F42" s="4"/>
      <c r="G42" s="4"/>
      <c r="H42" s="9"/>
      <c r="I42" s="10" t="s">
        <v>26</v>
      </c>
      <c r="J42" s="21">
        <f>SUM(J36:J41)</f>
        <v>24514.21</v>
      </c>
    </row>
    <row r="43" spans="2:10" ht="15.75" thickBot="1">
      <c r="B43" s="2" t="s">
        <v>27</v>
      </c>
      <c r="C43" s="3"/>
      <c r="D43" s="3"/>
      <c r="E43" s="3"/>
      <c r="F43" s="4"/>
      <c r="G43" s="4"/>
      <c r="H43" s="9"/>
      <c r="I43" s="9"/>
      <c r="J43" s="11"/>
    </row>
    <row r="44" spans="2:10">
      <c r="B44" s="336" t="s">
        <v>2</v>
      </c>
      <c r="C44" s="337"/>
      <c r="D44" s="337"/>
      <c r="E44" s="337"/>
      <c r="F44" s="338"/>
      <c r="G44" s="151" t="s">
        <v>48</v>
      </c>
      <c r="H44" s="203" t="s">
        <v>30</v>
      </c>
      <c r="I44" s="203" t="s">
        <v>24</v>
      </c>
      <c r="J44" s="36" t="s">
        <v>25</v>
      </c>
    </row>
    <row r="45" spans="2:10">
      <c r="B45" s="218"/>
      <c r="C45" s="331"/>
      <c r="D45" s="332"/>
      <c r="E45" s="332"/>
      <c r="F45" s="333"/>
      <c r="G45" s="219"/>
      <c r="H45" s="118"/>
      <c r="I45" s="118"/>
      <c r="J45" s="33"/>
    </row>
    <row r="46" spans="2:10" ht="15.75" thickBot="1">
      <c r="B46" s="208"/>
      <c r="C46" s="339"/>
      <c r="D46" s="340"/>
      <c r="E46" s="340"/>
      <c r="F46" s="341"/>
      <c r="G46" s="217"/>
      <c r="H46" s="120"/>
      <c r="I46" s="120"/>
      <c r="J46" s="121"/>
    </row>
    <row r="47" spans="2:10" ht="15.75" thickBot="1">
      <c r="B47" s="8"/>
      <c r="C47" s="4"/>
      <c r="D47" s="4"/>
      <c r="E47" s="4"/>
      <c r="F47" s="4"/>
      <c r="G47" s="4"/>
      <c r="H47" s="9"/>
      <c r="I47" s="10" t="s">
        <v>26</v>
      </c>
      <c r="J47" s="21">
        <f>SUM(J45:J46)</f>
        <v>0</v>
      </c>
    </row>
    <row r="48" spans="2:10" ht="15.75" thickBot="1">
      <c r="B48" s="2" t="s">
        <v>28</v>
      </c>
      <c r="C48" s="3"/>
      <c r="D48" s="3"/>
      <c r="E48" s="3"/>
      <c r="F48" s="4"/>
      <c r="G48" s="4"/>
      <c r="H48" s="4"/>
      <c r="I48" s="4"/>
      <c r="J48" s="11"/>
    </row>
    <row r="49" spans="2:10">
      <c r="B49" s="336" t="s">
        <v>29</v>
      </c>
      <c r="C49" s="337"/>
      <c r="D49" s="337"/>
      <c r="E49" s="337"/>
      <c r="F49" s="338"/>
      <c r="G49" s="203" t="s">
        <v>48</v>
      </c>
      <c r="H49" s="203" t="s">
        <v>30</v>
      </c>
      <c r="I49" s="203" t="s">
        <v>24</v>
      </c>
      <c r="J49" s="36" t="s">
        <v>25</v>
      </c>
    </row>
    <row r="50" spans="2:10" ht="15.75" thickBot="1">
      <c r="B50" s="342"/>
      <c r="C50" s="340"/>
      <c r="D50" s="340"/>
      <c r="E50" s="340"/>
      <c r="F50" s="341"/>
      <c r="G50" s="58"/>
      <c r="H50" s="12"/>
      <c r="I50" s="12"/>
      <c r="J50" s="23">
        <f>H50*I50*G50</f>
        <v>0</v>
      </c>
    </row>
    <row r="51" spans="2:10" ht="15.75" thickBot="1">
      <c r="B51" s="8"/>
      <c r="C51" s="4"/>
      <c r="D51" s="4"/>
      <c r="E51" s="4"/>
      <c r="F51" s="4"/>
      <c r="G51" s="4"/>
      <c r="H51" s="4"/>
      <c r="I51" s="10" t="s">
        <v>26</v>
      </c>
      <c r="J51" s="21">
        <f>SUM(J50:J50)</f>
        <v>0</v>
      </c>
    </row>
    <row r="52" spans="2:10" ht="15.75" thickBot="1">
      <c r="B52" s="2" t="s">
        <v>31</v>
      </c>
      <c r="C52" s="3"/>
      <c r="D52" s="3"/>
      <c r="E52" s="3"/>
      <c r="F52" s="4"/>
      <c r="G52" s="4"/>
      <c r="H52" s="4"/>
      <c r="I52" s="4"/>
      <c r="J52" s="11"/>
    </row>
    <row r="53" spans="2:10">
      <c r="B53" s="336" t="s">
        <v>32</v>
      </c>
      <c r="C53" s="337"/>
      <c r="D53" s="337"/>
      <c r="E53" s="337"/>
      <c r="F53" s="338"/>
      <c r="G53" s="203" t="s">
        <v>48</v>
      </c>
      <c r="H53" s="203" t="s">
        <v>30</v>
      </c>
      <c r="I53" s="203" t="s">
        <v>24</v>
      </c>
      <c r="J53" s="37" t="s">
        <v>25</v>
      </c>
    </row>
    <row r="54" spans="2:10">
      <c r="B54" s="247" t="s">
        <v>3637</v>
      </c>
      <c r="C54" s="331" t="s">
        <v>3595</v>
      </c>
      <c r="D54" s="332"/>
      <c r="E54" s="332"/>
      <c r="F54" s="333"/>
      <c r="G54" s="207" t="s">
        <v>50</v>
      </c>
      <c r="H54" s="118">
        <v>18000</v>
      </c>
      <c r="I54" s="118">
        <v>0.1</v>
      </c>
      <c r="J54" s="33">
        <f>H54*I54</f>
        <v>1800</v>
      </c>
    </row>
    <row r="55" spans="2:10">
      <c r="B55" s="247" t="s">
        <v>3694</v>
      </c>
      <c r="C55" s="331" t="s">
        <v>3695</v>
      </c>
      <c r="D55" s="332"/>
      <c r="E55" s="332"/>
      <c r="F55" s="333"/>
      <c r="G55" s="219" t="str">
        <f>VLOOKUP(B55,MAT!$B$8:$E$1650,3,FALSE)</f>
        <v>und</v>
      </c>
      <c r="H55" s="118">
        <f>VLOOKUP(B55,MAT!$B$8:$E$1650,4,FALSE)</f>
        <v>1542</v>
      </c>
      <c r="I55" s="118">
        <v>0.11</v>
      </c>
      <c r="J55" s="33">
        <f t="shared" ref="J55" si="4">H55*I55</f>
        <v>169.62</v>
      </c>
    </row>
    <row r="56" spans="2:10" ht="15.75" thickBot="1">
      <c r="B56" s="208"/>
      <c r="C56" s="339"/>
      <c r="D56" s="340"/>
      <c r="E56" s="340"/>
      <c r="F56" s="341"/>
      <c r="G56" s="209"/>
      <c r="H56" s="210"/>
      <c r="I56" s="210"/>
      <c r="J56" s="121"/>
    </row>
    <row r="57" spans="2:10" ht="15.75" thickBot="1">
      <c r="B57" s="8"/>
      <c r="C57" s="4"/>
      <c r="D57" s="4"/>
      <c r="E57" s="4"/>
      <c r="F57" s="9"/>
      <c r="G57" s="9"/>
      <c r="H57" s="9"/>
      <c r="I57" s="10" t="s">
        <v>26</v>
      </c>
      <c r="J57" s="21">
        <f>SUM(J54:J56)</f>
        <v>1969.62</v>
      </c>
    </row>
    <row r="58" spans="2:10" ht="15.75" thickBot="1">
      <c r="B58" s="8"/>
      <c r="C58" s="4"/>
      <c r="D58" s="4"/>
      <c r="E58" s="4"/>
      <c r="F58" s="9"/>
      <c r="G58" s="9"/>
      <c r="H58" s="9"/>
      <c r="I58" s="9"/>
      <c r="J58" s="24"/>
    </row>
    <row r="59" spans="2:10" ht="15.75" thickBot="1">
      <c r="B59" s="13"/>
      <c r="C59" s="7"/>
      <c r="D59" s="7"/>
      <c r="E59" s="7"/>
      <c r="F59" s="14"/>
      <c r="G59" s="213" t="s">
        <v>33</v>
      </c>
      <c r="H59" s="214"/>
      <c r="I59" s="215"/>
      <c r="J59" s="56">
        <f>ROUND(J42+J47+J51+J57,0)</f>
        <v>26484</v>
      </c>
    </row>
    <row r="60" spans="2:10" ht="15.75" thickBot="1"/>
    <row r="61" spans="2:10">
      <c r="B61" s="50" t="s">
        <v>22</v>
      </c>
      <c r="C61" s="346" t="s">
        <v>54</v>
      </c>
      <c r="D61" s="347"/>
      <c r="E61" s="347"/>
      <c r="F61" s="347"/>
      <c r="G61" s="347"/>
      <c r="H61" s="348"/>
      <c r="I61" s="51" t="s">
        <v>23</v>
      </c>
      <c r="J61" s="52" t="s">
        <v>34</v>
      </c>
    </row>
    <row r="62" spans="2:10" ht="33.75" customHeight="1" thickBot="1">
      <c r="B62" s="53" t="e">
        <f>'PPTO GRAL'!#REF!</f>
        <v>#REF!</v>
      </c>
      <c r="C62" s="355" t="s">
        <v>3835</v>
      </c>
      <c r="D62" s="356"/>
      <c r="E62" s="356"/>
      <c r="F62" s="356"/>
      <c r="G62" s="356"/>
      <c r="H62" s="357"/>
      <c r="I62" s="54" t="e">
        <f>'PPTO GRAL'!#REF!</f>
        <v>#REF!</v>
      </c>
      <c r="J62" s="55">
        <v>8200</v>
      </c>
    </row>
    <row r="63" spans="2:10">
      <c r="B63" s="2"/>
      <c r="C63" s="3"/>
      <c r="D63" s="3"/>
      <c r="E63" s="4"/>
      <c r="F63" s="4"/>
      <c r="G63" s="4"/>
      <c r="H63" s="4"/>
      <c r="I63" s="5"/>
      <c r="J63" s="6"/>
    </row>
    <row r="64" spans="2:10" ht="15.75" thickBot="1">
      <c r="B64" s="2" t="s">
        <v>55</v>
      </c>
      <c r="C64" s="3"/>
      <c r="D64" s="3"/>
      <c r="E64" s="3"/>
      <c r="F64" s="4"/>
      <c r="G64" s="4"/>
      <c r="H64" s="4"/>
      <c r="I64" s="4"/>
      <c r="J64" s="11"/>
    </row>
    <row r="65" spans="2:10">
      <c r="B65" s="329" t="s">
        <v>2</v>
      </c>
      <c r="C65" s="330"/>
      <c r="D65" s="330"/>
      <c r="E65" s="330"/>
      <c r="F65" s="330"/>
      <c r="G65" s="203" t="s">
        <v>48</v>
      </c>
      <c r="H65" s="203" t="s">
        <v>30</v>
      </c>
      <c r="I65" s="203" t="s">
        <v>24</v>
      </c>
      <c r="J65" s="37" t="s">
        <v>25</v>
      </c>
    </row>
    <row r="66" spans="2:10">
      <c r="B66" s="204" t="s">
        <v>3561</v>
      </c>
      <c r="C66" s="331" t="s">
        <v>246</v>
      </c>
      <c r="D66" s="332"/>
      <c r="E66" s="332"/>
      <c r="F66" s="333"/>
      <c r="G66" s="219" t="str">
        <f>VLOOKUP(B66,EQ!$B$8:$E$137,3,FALSE)</f>
        <v>und</v>
      </c>
      <c r="H66" s="118">
        <f>VLOOKUP(B66,EQ!$B$8:$E$137,4,FALSE)</f>
        <v>3478</v>
      </c>
      <c r="I66" s="118">
        <v>1.4</v>
      </c>
      <c r="J66" s="33">
        <f>H66*I66</f>
        <v>4869.2</v>
      </c>
    </row>
    <row r="67" spans="2:10">
      <c r="B67" s="204" t="s">
        <v>3478</v>
      </c>
      <c r="C67" s="331" t="s">
        <v>164</v>
      </c>
      <c r="D67" s="332"/>
      <c r="E67" s="332"/>
      <c r="F67" s="333"/>
      <c r="G67" s="219" t="str">
        <f>VLOOKUP(B67,EQ!$B$8:$E$137,3,FALSE)</f>
        <v>dia</v>
      </c>
      <c r="H67" s="118">
        <f>VLOOKUP(B67,EQ!$B$8:$E$137,4,FALSE)</f>
        <v>49909</v>
      </c>
      <c r="I67" s="118">
        <v>0.15</v>
      </c>
      <c r="J67" s="33">
        <f t="shared" ref="J67" si="5">H67*I67</f>
        <v>7486.3499999999995</v>
      </c>
    </row>
    <row r="68" spans="2:10" ht="15.75" thickBot="1">
      <c r="B68" s="334"/>
      <c r="C68" s="335"/>
      <c r="D68" s="335"/>
      <c r="E68" s="335"/>
      <c r="F68" s="335"/>
      <c r="G68" s="119"/>
      <c r="H68" s="22"/>
      <c r="I68" s="120"/>
      <c r="J68" s="121"/>
    </row>
    <row r="69" spans="2:10" ht="15.75" thickBot="1">
      <c r="B69" s="8"/>
      <c r="C69" s="4"/>
      <c r="D69" s="4"/>
      <c r="E69" s="4"/>
      <c r="F69" s="4"/>
      <c r="G69" s="4"/>
      <c r="H69" s="9"/>
      <c r="I69" s="10" t="s">
        <v>26</v>
      </c>
      <c r="J69" s="21">
        <f>SUM(J66:J68)</f>
        <v>12355.55</v>
      </c>
    </row>
    <row r="70" spans="2:10" ht="15.75" thickBot="1">
      <c r="B70" s="2" t="s">
        <v>27</v>
      </c>
      <c r="C70" s="3"/>
      <c r="D70" s="3"/>
      <c r="E70" s="3"/>
      <c r="F70" s="4"/>
      <c r="G70" s="4"/>
      <c r="H70" s="9"/>
      <c r="I70" s="9"/>
      <c r="J70" s="11"/>
    </row>
    <row r="71" spans="2:10">
      <c r="B71" s="336" t="s">
        <v>2</v>
      </c>
      <c r="C71" s="337"/>
      <c r="D71" s="337"/>
      <c r="E71" s="337"/>
      <c r="F71" s="338"/>
      <c r="G71" s="151" t="s">
        <v>48</v>
      </c>
      <c r="H71" s="203" t="s">
        <v>30</v>
      </c>
      <c r="I71" s="203" t="s">
        <v>24</v>
      </c>
      <c r="J71" s="36" t="s">
        <v>25</v>
      </c>
    </row>
    <row r="72" spans="2:10" ht="15" customHeight="1">
      <c r="B72" s="204" t="s">
        <v>1874</v>
      </c>
      <c r="C72" s="343" t="s">
        <v>3800</v>
      </c>
      <c r="D72" s="344"/>
      <c r="E72" s="344"/>
      <c r="F72" s="345"/>
      <c r="G72" s="219" t="str">
        <f>VLOOKUP(B72,MAT!$B$8:$E$1650,3,FALSE)</f>
        <v>m3</v>
      </c>
      <c r="H72" s="118">
        <v>102300</v>
      </c>
      <c r="I72" s="118">
        <v>1</v>
      </c>
      <c r="J72" s="33">
        <f>H72*I72</f>
        <v>102300</v>
      </c>
    </row>
    <row r="73" spans="2:10" ht="15.75" thickBot="1">
      <c r="B73" s="208"/>
      <c r="C73" s="339"/>
      <c r="D73" s="340"/>
      <c r="E73" s="340"/>
      <c r="F73" s="341"/>
      <c r="G73" s="217"/>
      <c r="H73" s="120"/>
      <c r="I73" s="120"/>
      <c r="J73" s="121"/>
    </row>
    <row r="74" spans="2:10" ht="15.75" thickBot="1">
      <c r="B74" s="8"/>
      <c r="C74" s="4"/>
      <c r="D74" s="4"/>
      <c r="E74" s="4"/>
      <c r="F74" s="4"/>
      <c r="G74" s="4"/>
      <c r="H74" s="9"/>
      <c r="I74" s="10" t="s">
        <v>26</v>
      </c>
      <c r="J74" s="21">
        <f>SUM(J72:J73)</f>
        <v>102300</v>
      </c>
    </row>
    <row r="75" spans="2:10" ht="15.75" thickBot="1">
      <c r="B75" s="2" t="s">
        <v>28</v>
      </c>
      <c r="C75" s="3"/>
      <c r="D75" s="3"/>
      <c r="E75" s="3"/>
      <c r="F75" s="4"/>
      <c r="G75" s="4"/>
      <c r="H75" s="4"/>
      <c r="I75" s="4"/>
      <c r="J75" s="11"/>
    </row>
    <row r="76" spans="2:10">
      <c r="B76" s="336" t="s">
        <v>29</v>
      </c>
      <c r="C76" s="337"/>
      <c r="D76" s="337"/>
      <c r="E76" s="337"/>
      <c r="F76" s="338"/>
      <c r="G76" s="203" t="s">
        <v>14</v>
      </c>
      <c r="H76" s="203" t="s">
        <v>30</v>
      </c>
      <c r="I76" s="203" t="s">
        <v>24</v>
      </c>
      <c r="J76" s="36" t="s">
        <v>25</v>
      </c>
    </row>
    <row r="77" spans="2:10" ht="15.75" thickBot="1">
      <c r="B77" s="342" t="s">
        <v>3820</v>
      </c>
      <c r="C77" s="340"/>
      <c r="D77" s="340"/>
      <c r="E77" s="340"/>
      <c r="F77" s="341"/>
      <c r="G77" s="58">
        <f>1</f>
        <v>1</v>
      </c>
      <c r="H77" s="12">
        <f>0.05*H72</f>
        <v>5115</v>
      </c>
      <c r="I77" s="12">
        <f>I72</f>
        <v>1</v>
      </c>
      <c r="J77" s="23">
        <f>H77*I77*G77</f>
        <v>5115</v>
      </c>
    </row>
    <row r="78" spans="2:10" ht="15.75" thickBot="1">
      <c r="B78" s="8"/>
      <c r="C78" s="4"/>
      <c r="D78" s="4"/>
      <c r="E78" s="4"/>
      <c r="F78" s="4"/>
      <c r="G78" s="4"/>
      <c r="H78" s="4"/>
      <c r="I78" s="10" t="s">
        <v>26</v>
      </c>
      <c r="J78" s="21">
        <f>SUM(J77:J77)</f>
        <v>5115</v>
      </c>
    </row>
    <row r="79" spans="2:10" ht="15.75" thickBot="1">
      <c r="B79" s="2" t="s">
        <v>31</v>
      </c>
      <c r="C79" s="3"/>
      <c r="D79" s="3"/>
      <c r="E79" s="3"/>
      <c r="F79" s="4"/>
      <c r="G79" s="4"/>
      <c r="H79" s="4"/>
      <c r="I79" s="4"/>
      <c r="J79" s="11"/>
    </row>
    <row r="80" spans="2:10">
      <c r="B80" s="329" t="s">
        <v>32</v>
      </c>
      <c r="C80" s="330"/>
      <c r="D80" s="330"/>
      <c r="E80" s="330"/>
      <c r="F80" s="330"/>
      <c r="G80" s="203" t="s">
        <v>48</v>
      </c>
      <c r="H80" s="203" t="s">
        <v>30</v>
      </c>
      <c r="I80" s="203" t="s">
        <v>24</v>
      </c>
      <c r="J80" s="37" t="s">
        <v>25</v>
      </c>
    </row>
    <row r="81" spans="2:10">
      <c r="B81" s="204" t="s">
        <v>3665</v>
      </c>
      <c r="C81" s="331" t="s">
        <v>3609</v>
      </c>
      <c r="D81" s="332"/>
      <c r="E81" s="332"/>
      <c r="F81" s="333"/>
      <c r="G81" s="207" t="s">
        <v>50</v>
      </c>
      <c r="H81" s="118">
        <v>18000</v>
      </c>
      <c r="I81" s="118">
        <v>0.2</v>
      </c>
      <c r="J81" s="33">
        <f>H81*I81</f>
        <v>3600</v>
      </c>
    </row>
    <row r="82" spans="2:10">
      <c r="B82" s="204" t="s">
        <v>3694</v>
      </c>
      <c r="C82" s="331" t="s">
        <v>3695</v>
      </c>
      <c r="D82" s="332"/>
      <c r="E82" s="332"/>
      <c r="F82" s="333"/>
      <c r="G82" s="219" t="str">
        <f>VLOOKUP(B82,MAT!$B$8:$E$1650,3,FALSE)</f>
        <v>und</v>
      </c>
      <c r="H82" s="118">
        <f>VLOOKUP(B82,MAT!$B$8:$E$1650,4,FALSE)</f>
        <v>1542</v>
      </c>
      <c r="I82" s="118">
        <v>0.05</v>
      </c>
      <c r="J82" s="33">
        <f t="shared" ref="J82" si="6">H82*I82</f>
        <v>77.100000000000009</v>
      </c>
    </row>
    <row r="83" spans="2:10" ht="15.75" thickBot="1">
      <c r="B83" s="208"/>
      <c r="C83" s="335"/>
      <c r="D83" s="335"/>
      <c r="E83" s="335"/>
      <c r="F83" s="335"/>
      <c r="G83" s="209"/>
      <c r="H83" s="210"/>
      <c r="I83" s="210"/>
      <c r="J83" s="121"/>
    </row>
    <row r="84" spans="2:10" ht="15.75" thickBot="1">
      <c r="B84" s="8"/>
      <c r="C84" s="4"/>
      <c r="D84" s="4"/>
      <c r="E84" s="4"/>
      <c r="F84" s="9"/>
      <c r="G84" s="9"/>
      <c r="H84" s="9"/>
      <c r="I84" s="10" t="s">
        <v>26</v>
      </c>
      <c r="J84" s="21">
        <f>SUM(J81:J83)</f>
        <v>3677.1</v>
      </c>
    </row>
    <row r="85" spans="2:10" ht="15.75" thickBot="1">
      <c r="B85" s="8"/>
      <c r="C85" s="4"/>
      <c r="D85" s="4"/>
      <c r="E85" s="4"/>
      <c r="F85" s="9"/>
      <c r="G85" s="9"/>
      <c r="H85" s="9"/>
      <c r="I85" s="9"/>
      <c r="J85" s="24"/>
    </row>
    <row r="86" spans="2:10" ht="15.75" thickBot="1">
      <c r="B86" s="13"/>
      <c r="C86" s="7"/>
      <c r="D86" s="7"/>
      <c r="E86" s="7"/>
      <c r="F86" s="14"/>
      <c r="G86" s="213" t="s">
        <v>33</v>
      </c>
      <c r="H86" s="214"/>
      <c r="I86" s="215"/>
      <c r="J86" s="56">
        <f>ROUND(J69+J74+J78+J84,0)</f>
        <v>123448</v>
      </c>
    </row>
    <row r="87" spans="2:10" ht="15.75" thickBot="1"/>
    <row r="88" spans="2:10">
      <c r="B88" s="50" t="s">
        <v>22</v>
      </c>
      <c r="C88" s="346" t="s">
        <v>54</v>
      </c>
      <c r="D88" s="347"/>
      <c r="E88" s="347"/>
      <c r="F88" s="347"/>
      <c r="G88" s="347"/>
      <c r="H88" s="348"/>
      <c r="I88" s="51" t="s">
        <v>23</v>
      </c>
      <c r="J88" s="52" t="s">
        <v>34</v>
      </c>
    </row>
    <row r="89" spans="2:10" ht="29.25" customHeight="1" thickBot="1">
      <c r="B89" s="318">
        <f>+'PPTO GRAL'!A17</f>
        <v>2.13</v>
      </c>
      <c r="C89" s="349" t="str">
        <f>+'PPTO GRAL'!B17</f>
        <v>Obras complementarias</v>
      </c>
      <c r="D89" s="350"/>
      <c r="E89" s="350"/>
      <c r="F89" s="350"/>
      <c r="G89" s="350"/>
      <c r="H89" s="351"/>
      <c r="I89" s="54" t="str">
        <f>+'PPTO GRAL'!C17</f>
        <v>gl</v>
      </c>
      <c r="J89" s="320">
        <f>J112</f>
        <v>8493984</v>
      </c>
    </row>
    <row r="90" spans="2:10">
      <c r="B90" s="2"/>
      <c r="C90" s="3"/>
      <c r="D90" s="3"/>
      <c r="E90" s="4"/>
      <c r="F90" s="4"/>
      <c r="G90" s="4"/>
      <c r="H90" s="4"/>
      <c r="I90" s="5"/>
      <c r="J90" s="6"/>
    </row>
    <row r="91" spans="2:10" ht="15.75" thickBot="1">
      <c r="B91" s="2" t="s">
        <v>55</v>
      </c>
      <c r="C91" s="3"/>
      <c r="D91" s="3"/>
      <c r="E91" s="3"/>
      <c r="F91" s="4"/>
      <c r="G91" s="4"/>
      <c r="H91" s="4"/>
      <c r="I91" s="4"/>
      <c r="J91" s="11"/>
    </row>
    <row r="92" spans="2:10">
      <c r="B92" s="329" t="s">
        <v>2</v>
      </c>
      <c r="C92" s="330"/>
      <c r="D92" s="330"/>
      <c r="E92" s="330"/>
      <c r="F92" s="330"/>
      <c r="G92" s="203" t="s">
        <v>48</v>
      </c>
      <c r="H92" s="203" t="s">
        <v>30</v>
      </c>
      <c r="I92" s="203" t="s">
        <v>24</v>
      </c>
      <c r="J92" s="37" t="s">
        <v>25</v>
      </c>
    </row>
    <row r="93" spans="2:10">
      <c r="B93" s="204" t="s">
        <v>3561</v>
      </c>
      <c r="C93" s="331" t="s">
        <v>246</v>
      </c>
      <c r="D93" s="332"/>
      <c r="E93" s="332"/>
      <c r="F93" s="333"/>
      <c r="G93" s="219" t="str">
        <f>VLOOKUP(B93,EQ!$B$8:$E$137,3,FALSE)</f>
        <v>und</v>
      </c>
      <c r="H93" s="118">
        <f>VLOOKUP(B93,EQ!$B$8:$E$137,4,FALSE)</f>
        <v>3478</v>
      </c>
      <c r="I93" s="118">
        <v>0.8</v>
      </c>
      <c r="J93" s="33">
        <f>H93*I93</f>
        <v>2782.4</v>
      </c>
    </row>
    <row r="94" spans="2:10" ht="15.75" thickBot="1">
      <c r="B94" s="334"/>
      <c r="C94" s="335"/>
      <c r="D94" s="335"/>
      <c r="E94" s="335"/>
      <c r="F94" s="335"/>
      <c r="G94" s="119"/>
      <c r="H94" s="22"/>
      <c r="I94" s="120"/>
      <c r="J94" s="121"/>
    </row>
    <row r="95" spans="2:10" ht="15.75" thickBot="1">
      <c r="B95" s="8"/>
      <c r="C95" s="4"/>
      <c r="D95" s="4"/>
      <c r="E95" s="4"/>
      <c r="F95" s="4"/>
      <c r="G95" s="4"/>
      <c r="H95" s="9"/>
      <c r="I95" s="10" t="s">
        <v>26</v>
      </c>
      <c r="J95" s="21">
        <f>SUM(J93:J94)</f>
        <v>2782.4</v>
      </c>
    </row>
    <row r="96" spans="2:10" ht="15.75" thickBot="1">
      <c r="B96" s="2" t="s">
        <v>27</v>
      </c>
      <c r="C96" s="3"/>
      <c r="D96" s="3"/>
      <c r="E96" s="3"/>
      <c r="F96" s="4"/>
      <c r="G96" s="4"/>
      <c r="H96" s="9"/>
      <c r="I96" s="9"/>
      <c r="J96" s="11"/>
    </row>
    <row r="97" spans="2:13">
      <c r="B97" s="336" t="s">
        <v>2</v>
      </c>
      <c r="C97" s="337"/>
      <c r="D97" s="337"/>
      <c r="E97" s="337"/>
      <c r="F97" s="338"/>
      <c r="G97" s="151" t="s">
        <v>48</v>
      </c>
      <c r="H97" s="203" t="s">
        <v>30</v>
      </c>
      <c r="I97" s="203" t="s">
        <v>24</v>
      </c>
      <c r="J97" s="36" t="s">
        <v>25</v>
      </c>
    </row>
    <row r="98" spans="2:13" ht="21" customHeight="1">
      <c r="B98" s="204"/>
      <c r="C98" s="343" t="s">
        <v>3842</v>
      </c>
      <c r="D98" s="344"/>
      <c r="E98" s="344"/>
      <c r="F98" s="345"/>
      <c r="G98" s="219" t="s">
        <v>3843</v>
      </c>
      <c r="H98" s="118">
        <v>8311201.6538443677</v>
      </c>
      <c r="I98" s="118">
        <v>1</v>
      </c>
      <c r="J98" s="33">
        <f>+H98*I98</f>
        <v>8311201.6538443677</v>
      </c>
      <c r="K98" s="224"/>
      <c r="L98" s="224"/>
      <c r="M98" s="205"/>
    </row>
    <row r="99" spans="2:13" ht="15.75" thickBot="1">
      <c r="B99" s="208"/>
      <c r="C99" s="339"/>
      <c r="D99" s="340"/>
      <c r="E99" s="340"/>
      <c r="F99" s="341"/>
      <c r="G99" s="217"/>
      <c r="H99" s="120"/>
      <c r="I99" s="120"/>
      <c r="J99" s="121"/>
    </row>
    <row r="100" spans="2:13" ht="15.75" thickBot="1">
      <c r="B100" s="8"/>
      <c r="C100" s="4"/>
      <c r="D100" s="4"/>
      <c r="E100" s="4"/>
      <c r="F100" s="4"/>
      <c r="G100" s="4"/>
      <c r="H100" s="9"/>
      <c r="I100" s="10" t="s">
        <v>26</v>
      </c>
      <c r="J100" s="21">
        <f>SUM(J98:J99)</f>
        <v>8311201.6538443677</v>
      </c>
    </row>
    <row r="101" spans="2:13" ht="15.75" thickBot="1">
      <c r="B101" s="2" t="s">
        <v>28</v>
      </c>
      <c r="C101" s="3"/>
      <c r="D101" s="3"/>
      <c r="E101" s="3"/>
      <c r="F101" s="4"/>
      <c r="G101" s="4"/>
      <c r="H101" s="4"/>
      <c r="I101" s="4"/>
      <c r="J101" s="11"/>
    </row>
    <row r="102" spans="2:13">
      <c r="B102" s="336" t="s">
        <v>29</v>
      </c>
      <c r="C102" s="337"/>
      <c r="D102" s="337"/>
      <c r="E102" s="337"/>
      <c r="F102" s="338"/>
      <c r="G102" s="203" t="s">
        <v>48</v>
      </c>
      <c r="H102" s="203" t="s">
        <v>30</v>
      </c>
      <c r="I102" s="203" t="s">
        <v>24</v>
      </c>
      <c r="J102" s="36" t="s">
        <v>25</v>
      </c>
    </row>
    <row r="103" spans="2:13" ht="15.75" thickBot="1">
      <c r="B103" s="342"/>
      <c r="C103" s="340"/>
      <c r="D103" s="340"/>
      <c r="E103" s="340"/>
      <c r="F103" s="341"/>
      <c r="G103" s="58"/>
      <c r="H103" s="12"/>
      <c r="I103" s="12"/>
      <c r="J103" s="23">
        <f>H103*I103*G103</f>
        <v>0</v>
      </c>
    </row>
    <row r="104" spans="2:13" ht="15.75" thickBot="1">
      <c r="B104" s="8"/>
      <c r="C104" s="4"/>
      <c r="D104" s="4"/>
      <c r="E104" s="4"/>
      <c r="F104" s="4"/>
      <c r="G104" s="4"/>
      <c r="H104" s="4"/>
      <c r="I104" s="10" t="s">
        <v>26</v>
      </c>
      <c r="J104" s="21">
        <f>SUM(J103:J103)</f>
        <v>0</v>
      </c>
    </row>
    <row r="105" spans="2:13" ht="15.75" thickBot="1">
      <c r="B105" s="2" t="s">
        <v>31</v>
      </c>
      <c r="C105" s="3"/>
      <c r="D105" s="3"/>
      <c r="E105" s="3"/>
      <c r="F105" s="4"/>
      <c r="G105" s="4"/>
      <c r="H105" s="4"/>
      <c r="I105" s="4"/>
      <c r="J105" s="11"/>
    </row>
    <row r="106" spans="2:13">
      <c r="B106" s="329" t="s">
        <v>32</v>
      </c>
      <c r="C106" s="330"/>
      <c r="D106" s="330"/>
      <c r="E106" s="330"/>
      <c r="F106" s="330"/>
      <c r="G106" s="203" t="s">
        <v>48</v>
      </c>
      <c r="H106" s="203" t="s">
        <v>30</v>
      </c>
      <c r="I106" s="203" t="s">
        <v>24</v>
      </c>
      <c r="J106" s="37" t="s">
        <v>25</v>
      </c>
    </row>
    <row r="107" spans="2:13">
      <c r="B107" s="206" t="s">
        <v>3672</v>
      </c>
      <c r="C107" s="331" t="s">
        <v>3616</v>
      </c>
      <c r="D107" s="332"/>
      <c r="E107" s="332"/>
      <c r="F107" s="333"/>
      <c r="G107" s="207" t="s">
        <v>50</v>
      </c>
      <c r="H107" s="118">
        <v>18000</v>
      </c>
      <c r="I107" s="118">
        <v>10</v>
      </c>
      <c r="J107" s="33">
        <f>H107*I107</f>
        <v>180000</v>
      </c>
    </row>
    <row r="108" spans="2:13">
      <c r="B108" s="206"/>
      <c r="C108" s="331"/>
      <c r="D108" s="332"/>
      <c r="E108" s="332"/>
      <c r="F108" s="333"/>
      <c r="G108" s="219"/>
      <c r="H108" s="118"/>
      <c r="I108" s="118"/>
      <c r="J108" s="33"/>
    </row>
    <row r="109" spans="2:13" ht="15.75" thickBot="1">
      <c r="B109" s="208"/>
      <c r="C109" s="335"/>
      <c r="D109" s="335"/>
      <c r="E109" s="335"/>
      <c r="F109" s="335"/>
      <c r="G109" s="209"/>
      <c r="H109" s="210"/>
      <c r="I109" s="210"/>
      <c r="J109" s="121"/>
    </row>
    <row r="110" spans="2:13" ht="15.75" thickBot="1">
      <c r="B110" s="8"/>
      <c r="C110" s="4"/>
      <c r="D110" s="4"/>
      <c r="E110" s="4"/>
      <c r="F110" s="9"/>
      <c r="G110" s="9"/>
      <c r="H110" s="9"/>
      <c r="I110" s="10" t="s">
        <v>26</v>
      </c>
      <c r="J110" s="21">
        <f>SUM(J107:J109)</f>
        <v>180000</v>
      </c>
    </row>
    <row r="111" spans="2:13" ht="15.75" thickBot="1">
      <c r="B111" s="8"/>
      <c r="C111" s="4"/>
      <c r="D111" s="4"/>
      <c r="E111" s="4"/>
      <c r="F111" s="9"/>
      <c r="G111" s="9"/>
      <c r="H111" s="9"/>
      <c r="I111" s="9"/>
      <c r="J111" s="24"/>
    </row>
    <row r="112" spans="2:13" ht="15.75" thickBot="1">
      <c r="B112" s="13"/>
      <c r="C112" s="7"/>
      <c r="D112" s="7"/>
      <c r="E112" s="7"/>
      <c r="F112" s="14"/>
      <c r="G112" s="213" t="s">
        <v>33</v>
      </c>
      <c r="H112" s="214"/>
      <c r="I112" s="215"/>
      <c r="J112" s="56">
        <f>ROUND(J95+J100+J104+J110,0)</f>
        <v>8493984</v>
      </c>
    </row>
    <row r="113" spans="2:10" ht="15.75" thickBot="1"/>
    <row r="114" spans="2:10">
      <c r="B114" s="50" t="s">
        <v>22</v>
      </c>
      <c r="C114" s="346" t="s">
        <v>54</v>
      </c>
      <c r="D114" s="347"/>
      <c r="E114" s="347"/>
      <c r="F114" s="347"/>
      <c r="G114" s="347"/>
      <c r="H114" s="348"/>
      <c r="I114" s="51" t="s">
        <v>23</v>
      </c>
      <c r="J114" s="52" t="s">
        <v>34</v>
      </c>
    </row>
    <row r="115" spans="2:10" ht="15.75" thickBot="1">
      <c r="B115" s="53" t="e">
        <f>'PPTO GRAL'!#REF!</f>
        <v>#REF!</v>
      </c>
      <c r="C115" s="355" t="e">
        <f>'PPTO GRAL'!#REF!</f>
        <v>#REF!</v>
      </c>
      <c r="D115" s="356"/>
      <c r="E115" s="356"/>
      <c r="F115" s="356"/>
      <c r="G115" s="356"/>
      <c r="H115" s="357"/>
      <c r="I115" s="54" t="e">
        <f>'PPTO GRAL'!#REF!</f>
        <v>#REF!</v>
      </c>
      <c r="J115" s="55">
        <f>J144</f>
        <v>946170</v>
      </c>
    </row>
    <row r="116" spans="2:10">
      <c r="B116" s="2"/>
      <c r="C116" s="3"/>
      <c r="D116" s="3"/>
      <c r="E116" s="4"/>
      <c r="F116" s="4"/>
      <c r="G116" s="4"/>
      <c r="H116" s="4"/>
      <c r="I116" s="5"/>
      <c r="J116" s="6"/>
    </row>
    <row r="117" spans="2:10" ht="15.75" thickBot="1">
      <c r="B117" s="2" t="s">
        <v>55</v>
      </c>
      <c r="C117" s="3"/>
      <c r="D117" s="3"/>
      <c r="E117" s="3"/>
      <c r="F117" s="4"/>
      <c r="G117" s="4"/>
      <c r="H117" s="4"/>
      <c r="I117" s="4"/>
      <c r="J117" s="11"/>
    </row>
    <row r="118" spans="2:10">
      <c r="B118" s="329" t="s">
        <v>2</v>
      </c>
      <c r="C118" s="330"/>
      <c r="D118" s="330"/>
      <c r="E118" s="330"/>
      <c r="F118" s="330"/>
      <c r="G118" s="203" t="s">
        <v>48</v>
      </c>
      <c r="H118" s="203" t="s">
        <v>30</v>
      </c>
      <c r="I118" s="203" t="s">
        <v>24</v>
      </c>
      <c r="J118" s="37" t="s">
        <v>25</v>
      </c>
    </row>
    <row r="119" spans="2:10">
      <c r="B119" s="204" t="s">
        <v>3561</v>
      </c>
      <c r="C119" s="331" t="s">
        <v>246</v>
      </c>
      <c r="D119" s="332"/>
      <c r="E119" s="332"/>
      <c r="F119" s="333"/>
      <c r="G119" s="219" t="str">
        <f>VLOOKUP(B119,EQ!$B$8:$E$137,3,FALSE)</f>
        <v>und</v>
      </c>
      <c r="H119" s="118">
        <f>VLOOKUP(B119,EQ!$B$8:$E$137,4,FALSE)</f>
        <v>3478</v>
      </c>
      <c r="I119" s="225">
        <v>0.4</v>
      </c>
      <c r="J119" s="33">
        <f>H119*I119</f>
        <v>1391.2</v>
      </c>
    </row>
    <row r="120" spans="2:10">
      <c r="B120" s="204" t="s">
        <v>3443</v>
      </c>
      <c r="C120" s="331" t="s">
        <v>129</v>
      </c>
      <c r="D120" s="332"/>
      <c r="E120" s="332"/>
      <c r="F120" s="333"/>
      <c r="G120" s="219" t="str">
        <f>VLOOKUP(B120,EQ!$B$8:$E$137,3,FALSE)</f>
        <v>dia</v>
      </c>
      <c r="H120" s="118">
        <f>VLOOKUP(B120,EQ!$B$8:$E$137,4,FALSE)</f>
        <v>151238</v>
      </c>
      <c r="I120" s="225">
        <v>0.09</v>
      </c>
      <c r="J120" s="33">
        <f>H120*I120</f>
        <v>13611.42</v>
      </c>
    </row>
    <row r="121" spans="2:10">
      <c r="B121" s="204" t="s">
        <v>3452</v>
      </c>
      <c r="C121" s="331" t="s">
        <v>3805</v>
      </c>
      <c r="D121" s="332"/>
      <c r="E121" s="332"/>
      <c r="F121" s="333"/>
      <c r="G121" s="219" t="str">
        <f>VLOOKUP(B121,EQ!$B$8:$E$137,3,FALSE)</f>
        <v>dia</v>
      </c>
      <c r="H121" s="118">
        <f>VLOOKUP(B121,EQ!$B$8:$E$137,4,FALSE)</f>
        <v>59879</v>
      </c>
      <c r="I121" s="225">
        <v>0.15</v>
      </c>
      <c r="J121" s="33">
        <f>H121*I121</f>
        <v>8981.85</v>
      </c>
    </row>
    <row r="122" spans="2:10" ht="15.75" thickBot="1">
      <c r="B122" s="334"/>
      <c r="C122" s="335"/>
      <c r="D122" s="335"/>
      <c r="E122" s="335"/>
      <c r="F122" s="335"/>
      <c r="G122" s="119"/>
      <c r="H122" s="22"/>
      <c r="I122" s="120"/>
      <c r="J122" s="121"/>
    </row>
    <row r="123" spans="2:10" ht="15.75" thickBot="1">
      <c r="B123" s="8"/>
      <c r="C123" s="4"/>
      <c r="D123" s="4"/>
      <c r="E123" s="4"/>
      <c r="F123" s="4"/>
      <c r="G123" s="4"/>
      <c r="H123" s="9"/>
      <c r="I123" s="10" t="s">
        <v>26</v>
      </c>
      <c r="J123" s="21">
        <f>SUM(J119:J122)</f>
        <v>23984.47</v>
      </c>
    </row>
    <row r="124" spans="2:10" ht="15.75" thickBot="1">
      <c r="B124" s="2" t="s">
        <v>27</v>
      </c>
      <c r="C124" s="3"/>
      <c r="D124" s="3"/>
      <c r="E124" s="3"/>
      <c r="F124" s="4"/>
      <c r="G124" s="4"/>
      <c r="H124" s="9"/>
      <c r="I124" s="9"/>
      <c r="J124" s="11"/>
    </row>
    <row r="125" spans="2:10">
      <c r="B125" s="336" t="s">
        <v>2</v>
      </c>
      <c r="C125" s="337"/>
      <c r="D125" s="337"/>
      <c r="E125" s="337"/>
      <c r="F125" s="338"/>
      <c r="G125" s="151" t="s">
        <v>48</v>
      </c>
      <c r="H125" s="203" t="s">
        <v>30</v>
      </c>
      <c r="I125" s="203" t="s">
        <v>24</v>
      </c>
      <c r="J125" s="36" t="s">
        <v>25</v>
      </c>
    </row>
    <row r="126" spans="2:10" ht="19.5" customHeight="1">
      <c r="B126" s="204" t="s">
        <v>2787</v>
      </c>
      <c r="C126" s="343" t="s">
        <v>1224</v>
      </c>
      <c r="D126" s="344"/>
      <c r="E126" s="344"/>
      <c r="F126" s="345"/>
      <c r="G126" s="219" t="str">
        <f>VLOOKUP(B126,MAT!$B$8:$E$1650,3,FALSE)</f>
        <v>m</v>
      </c>
      <c r="H126" s="118">
        <f>VLOOKUP(B126,MAT!$B$8:$E$1650,4,FALSE)</f>
        <v>3771</v>
      </c>
      <c r="I126" s="118">
        <v>6</v>
      </c>
      <c r="J126" s="33">
        <f>H126*I126</f>
        <v>22626</v>
      </c>
    </row>
    <row r="127" spans="2:10" ht="19.5" customHeight="1">
      <c r="B127" s="204" t="s">
        <v>2809</v>
      </c>
      <c r="C127" s="343" t="s">
        <v>1246</v>
      </c>
      <c r="D127" s="344"/>
      <c r="E127" s="344"/>
      <c r="F127" s="345"/>
      <c r="G127" s="219" t="str">
        <f>VLOOKUP(B127,MAT!$B$8:$E$1650,3,FALSE)</f>
        <v>und</v>
      </c>
      <c r="H127" s="118">
        <f>VLOOKUP(B127,MAT!$B$8:$E$1650,4,FALSE)</f>
        <v>15935</v>
      </c>
      <c r="I127" s="118">
        <v>0.9</v>
      </c>
      <c r="J127" s="33">
        <f>H127*I127</f>
        <v>14341.5</v>
      </c>
    </row>
    <row r="128" spans="2:10" ht="19.5" customHeight="1">
      <c r="B128" s="204" t="s">
        <v>2256</v>
      </c>
      <c r="C128" s="343" t="s">
        <v>693</v>
      </c>
      <c r="D128" s="344"/>
      <c r="E128" s="344"/>
      <c r="F128" s="345"/>
      <c r="G128" s="219" t="str">
        <f>VLOOKUP(B128,MAT!$B$8:$E$1650,3,FALSE)</f>
        <v>lb</v>
      </c>
      <c r="H128" s="118">
        <f>VLOOKUP(B128,MAT!$B$8:$E$1650,4,FALSE)</f>
        <v>4169</v>
      </c>
      <c r="I128" s="118">
        <v>0.1</v>
      </c>
      <c r="J128" s="33">
        <f>H128*I128</f>
        <v>416.90000000000003</v>
      </c>
    </row>
    <row r="129" spans="2:10" ht="19.5" customHeight="1">
      <c r="B129" s="204" t="s">
        <v>3403</v>
      </c>
      <c r="C129" s="343" t="s">
        <v>254</v>
      </c>
      <c r="D129" s="344"/>
      <c r="E129" s="344"/>
      <c r="F129" s="345"/>
      <c r="G129" s="219" t="str">
        <f>VLOOKUP(B129,MAT!$B$8:$E$1650,3,FALSE)</f>
        <v>m3</v>
      </c>
      <c r="H129" s="118">
        <f>VLOOKUP(B129,MAT!$B$8:$E$1650,4,FALSE)</f>
        <v>823599</v>
      </c>
      <c r="I129" s="118">
        <v>1.03</v>
      </c>
      <c r="J129" s="33">
        <f>H129*I129</f>
        <v>848306.97</v>
      </c>
    </row>
    <row r="130" spans="2:10" ht="15.75" thickBot="1">
      <c r="B130" s="208"/>
      <c r="C130" s="339"/>
      <c r="D130" s="340"/>
      <c r="E130" s="340"/>
      <c r="F130" s="341"/>
      <c r="G130" s="217"/>
      <c r="H130" s="120"/>
      <c r="I130" s="120"/>
      <c r="J130" s="121"/>
    </row>
    <row r="131" spans="2:10" ht="15.75" thickBot="1">
      <c r="B131" s="8"/>
      <c r="C131" s="4"/>
      <c r="D131" s="4"/>
      <c r="E131" s="4"/>
      <c r="F131" s="4"/>
      <c r="G131" s="4"/>
      <c r="H131" s="9"/>
      <c r="I131" s="10" t="s">
        <v>26</v>
      </c>
      <c r="J131" s="21">
        <f>SUM(J126:J130)</f>
        <v>885691.37</v>
      </c>
    </row>
    <row r="132" spans="2:10" ht="15.75" thickBot="1">
      <c r="B132" s="2" t="s">
        <v>28</v>
      </c>
      <c r="C132" s="3"/>
      <c r="D132" s="3"/>
      <c r="E132" s="3"/>
      <c r="F132" s="4"/>
      <c r="G132" s="4"/>
      <c r="H132" s="4"/>
      <c r="I132" s="4"/>
      <c r="J132" s="11"/>
    </row>
    <row r="133" spans="2:10">
      <c r="B133" s="336" t="s">
        <v>29</v>
      </c>
      <c r="C133" s="337"/>
      <c r="D133" s="337"/>
      <c r="E133" s="337"/>
      <c r="F133" s="338"/>
      <c r="G133" s="203" t="s">
        <v>48</v>
      </c>
      <c r="H133" s="203" t="s">
        <v>30</v>
      </c>
      <c r="I133" s="203" t="s">
        <v>24</v>
      </c>
      <c r="J133" s="36" t="s">
        <v>25</v>
      </c>
    </row>
    <row r="134" spans="2:10" ht="15.75" thickBot="1">
      <c r="B134" s="342" t="s">
        <v>3820</v>
      </c>
      <c r="C134" s="340"/>
      <c r="D134" s="340"/>
      <c r="E134" s="340"/>
      <c r="F134" s="341"/>
      <c r="G134" s="58">
        <f>1</f>
        <v>1</v>
      </c>
      <c r="H134" s="313">
        <f>SUM(H126:H129)*0.01</f>
        <v>8474.74</v>
      </c>
      <c r="I134" s="12">
        <f>SUM(I126:I129)*0.2</f>
        <v>1.6059999999999999</v>
      </c>
      <c r="J134" s="23">
        <f>H134*I134*G134</f>
        <v>13610.432439999999</v>
      </c>
    </row>
    <row r="135" spans="2:10" ht="15.75" thickBot="1">
      <c r="B135" s="8"/>
      <c r="C135" s="4"/>
      <c r="D135" s="4"/>
      <c r="E135" s="4"/>
      <c r="F135" s="4"/>
      <c r="G135" s="4"/>
      <c r="H135" s="4"/>
      <c r="I135" s="10" t="s">
        <v>26</v>
      </c>
      <c r="J135" s="21">
        <f>SUM(J134:J134)</f>
        <v>13610.432439999999</v>
      </c>
    </row>
    <row r="136" spans="2:10" ht="15.75" thickBot="1">
      <c r="B136" s="2" t="s">
        <v>31</v>
      </c>
      <c r="C136" s="3"/>
      <c r="D136" s="3"/>
      <c r="E136" s="3"/>
      <c r="F136" s="4"/>
      <c r="G136" s="4"/>
      <c r="H136" s="4"/>
      <c r="I136" s="4"/>
      <c r="J136" s="11"/>
    </row>
    <row r="137" spans="2:10">
      <c r="B137" s="329" t="s">
        <v>32</v>
      </c>
      <c r="C137" s="330"/>
      <c r="D137" s="330"/>
      <c r="E137" s="330"/>
      <c r="F137" s="330"/>
      <c r="G137" s="203" t="s">
        <v>48</v>
      </c>
      <c r="H137" s="203" t="s">
        <v>30</v>
      </c>
      <c r="I137" s="203" t="s">
        <v>24</v>
      </c>
      <c r="J137" s="37" t="s">
        <v>25</v>
      </c>
    </row>
    <row r="138" spans="2:10">
      <c r="B138" s="206" t="s">
        <v>3686</v>
      </c>
      <c r="C138" s="331" t="s">
        <v>3823</v>
      </c>
      <c r="D138" s="332"/>
      <c r="E138" s="332"/>
      <c r="F138" s="333"/>
      <c r="G138" s="207" t="s">
        <v>50</v>
      </c>
      <c r="H138" s="118">
        <v>18000</v>
      </c>
      <c r="I138" s="118">
        <v>1.1000000000000001</v>
      </c>
      <c r="J138" s="33">
        <f>H138*I138</f>
        <v>19800</v>
      </c>
    </row>
    <row r="139" spans="2:10">
      <c r="B139" s="206" t="s">
        <v>3694</v>
      </c>
      <c r="C139" s="331" t="s">
        <v>3695</v>
      </c>
      <c r="D139" s="332"/>
      <c r="E139" s="332"/>
      <c r="F139" s="333"/>
      <c r="G139" s="219" t="str">
        <f>VLOOKUP(B139,MAT!$B$8:$E$1650,3,FALSE)</f>
        <v>und</v>
      </c>
      <c r="H139" s="118">
        <f>VLOOKUP(B139,MAT!$B$8:$E$1650,4,FALSE)</f>
        <v>1542</v>
      </c>
      <c r="I139" s="118">
        <v>2</v>
      </c>
      <c r="J139" s="33">
        <f t="shared" ref="J139" si="7">H139*I139</f>
        <v>3084</v>
      </c>
    </row>
    <row r="140" spans="2:10">
      <c r="B140" s="206"/>
      <c r="C140" s="331"/>
      <c r="D140" s="332"/>
      <c r="E140" s="332"/>
      <c r="F140" s="333"/>
      <c r="G140" s="223"/>
      <c r="H140" s="216"/>
      <c r="I140" s="216"/>
      <c r="J140" s="196"/>
    </row>
    <row r="141" spans="2:10" ht="15.75" thickBot="1">
      <c r="B141" s="208"/>
      <c r="C141" s="335"/>
      <c r="D141" s="335"/>
      <c r="E141" s="335"/>
      <c r="F141" s="335"/>
      <c r="G141" s="209"/>
      <c r="H141" s="210"/>
      <c r="I141" s="210"/>
      <c r="J141" s="121"/>
    </row>
    <row r="142" spans="2:10" ht="15.75" thickBot="1">
      <c r="B142" s="8"/>
      <c r="C142" s="4"/>
      <c r="D142" s="4"/>
      <c r="E142" s="4"/>
      <c r="F142" s="9"/>
      <c r="G142" s="9"/>
      <c r="H142" s="9"/>
      <c r="I142" s="10" t="s">
        <v>26</v>
      </c>
      <c r="J142" s="21">
        <f>SUM(J138:J141)</f>
        <v>22884</v>
      </c>
    </row>
    <row r="143" spans="2:10" ht="15.75" thickBot="1">
      <c r="B143" s="8"/>
      <c r="C143" s="4"/>
      <c r="D143" s="4"/>
      <c r="E143" s="4"/>
      <c r="F143" s="9"/>
      <c r="G143" s="9"/>
      <c r="H143" s="9"/>
      <c r="I143" s="9"/>
      <c r="J143" s="24"/>
    </row>
    <row r="144" spans="2:10" ht="15.75" thickBot="1">
      <c r="B144" s="13"/>
      <c r="C144" s="7"/>
      <c r="D144" s="7"/>
      <c r="E144" s="7"/>
      <c r="F144" s="14"/>
      <c r="G144" s="213" t="s">
        <v>33</v>
      </c>
      <c r="H144" s="214"/>
      <c r="I144" s="215"/>
      <c r="J144" s="56">
        <f>ROUND(J123+J131+J135+J142,0)</f>
        <v>946170</v>
      </c>
    </row>
    <row r="145" spans="2:10" ht="15.75" thickBot="1"/>
    <row r="146" spans="2:10">
      <c r="B146" s="50" t="s">
        <v>22</v>
      </c>
      <c r="C146" s="346" t="s">
        <v>54</v>
      </c>
      <c r="D146" s="347"/>
      <c r="E146" s="347"/>
      <c r="F146" s="347"/>
      <c r="G146" s="347"/>
      <c r="H146" s="348"/>
      <c r="I146" s="51" t="s">
        <v>23</v>
      </c>
      <c r="J146" s="52" t="s">
        <v>34</v>
      </c>
    </row>
    <row r="147" spans="2:10" ht="15.75" thickBot="1">
      <c r="B147" s="318">
        <f>+'CANTIDADES OBRA'!A76</f>
        <v>2.9</v>
      </c>
      <c r="C147" s="349" t="str">
        <f>+'PPTO GRAL'!B13</f>
        <v>Revoque de tanques</v>
      </c>
      <c r="D147" s="350"/>
      <c r="E147" s="350"/>
      <c r="F147" s="350"/>
      <c r="G147" s="350"/>
      <c r="H147" s="351"/>
      <c r="I147" s="319" t="str">
        <f>+'PPTO GRAL'!C13</f>
        <v>m2</v>
      </c>
      <c r="J147" s="320">
        <f>J170</f>
        <v>39499</v>
      </c>
    </row>
    <row r="148" spans="2:10">
      <c r="B148" s="2"/>
      <c r="C148" s="3"/>
      <c r="D148" s="3"/>
      <c r="E148" s="4"/>
      <c r="F148" s="4"/>
      <c r="G148" s="4"/>
      <c r="H148" s="4"/>
      <c r="I148" s="5"/>
      <c r="J148" s="6"/>
    </row>
    <row r="149" spans="2:10" ht="15.75" thickBot="1">
      <c r="B149" s="2" t="s">
        <v>55</v>
      </c>
      <c r="C149" s="3"/>
      <c r="D149" s="3"/>
      <c r="E149" s="3"/>
      <c r="F149" s="4"/>
      <c r="G149" s="4"/>
      <c r="H149" s="4"/>
      <c r="I149" s="4"/>
      <c r="J149" s="11"/>
    </row>
    <row r="150" spans="2:10">
      <c r="B150" s="329" t="s">
        <v>2</v>
      </c>
      <c r="C150" s="330"/>
      <c r="D150" s="330"/>
      <c r="E150" s="330"/>
      <c r="F150" s="330"/>
      <c r="G150" s="203" t="s">
        <v>48</v>
      </c>
      <c r="H150" s="203" t="s">
        <v>30</v>
      </c>
      <c r="I150" s="203" t="s">
        <v>24</v>
      </c>
      <c r="J150" s="37" t="s">
        <v>25</v>
      </c>
    </row>
    <row r="151" spans="2:10">
      <c r="B151" s="204" t="s">
        <v>3561</v>
      </c>
      <c r="C151" s="331" t="s">
        <v>246</v>
      </c>
      <c r="D151" s="332"/>
      <c r="E151" s="332"/>
      <c r="F151" s="333"/>
      <c r="G151" s="219" t="str">
        <f>VLOOKUP(B151,EQ!$B$8:$E$137,3,FALSE)</f>
        <v>und</v>
      </c>
      <c r="H151" s="118">
        <f>VLOOKUP(B151,EQ!$B$8:$E$137,4,FALSE)</f>
        <v>3478</v>
      </c>
      <c r="I151" s="225">
        <v>0.6</v>
      </c>
      <c r="J151" s="33">
        <f>H151*I151</f>
        <v>2086.7999999999997</v>
      </c>
    </row>
    <row r="152" spans="2:10" ht="15.75" thickBot="1">
      <c r="B152" s="334"/>
      <c r="C152" s="335"/>
      <c r="D152" s="335"/>
      <c r="E152" s="335"/>
      <c r="F152" s="335"/>
      <c r="G152" s="119"/>
      <c r="H152" s="22"/>
      <c r="I152" s="120"/>
      <c r="J152" s="121"/>
    </row>
    <row r="153" spans="2:10" ht="15.75" thickBot="1">
      <c r="B153" s="8"/>
      <c r="C153" s="4"/>
      <c r="D153" s="4"/>
      <c r="E153" s="4"/>
      <c r="F153" s="4"/>
      <c r="G153" s="4"/>
      <c r="H153" s="9"/>
      <c r="I153" s="10" t="s">
        <v>26</v>
      </c>
      <c r="J153" s="21">
        <f>SUM(J151:J152)</f>
        <v>2086.7999999999997</v>
      </c>
    </row>
    <row r="154" spans="2:10" ht="15.75" thickBot="1">
      <c r="B154" s="2" t="s">
        <v>27</v>
      </c>
      <c r="C154" s="3"/>
      <c r="D154" s="3"/>
      <c r="E154" s="3"/>
      <c r="F154" s="4"/>
      <c r="G154" s="4"/>
      <c r="H154" s="9"/>
      <c r="I154" s="9"/>
      <c r="J154" s="11"/>
    </row>
    <row r="155" spans="2:10">
      <c r="B155" s="336" t="s">
        <v>2</v>
      </c>
      <c r="C155" s="337"/>
      <c r="D155" s="337"/>
      <c r="E155" s="337"/>
      <c r="F155" s="338"/>
      <c r="G155" s="151" t="s">
        <v>48</v>
      </c>
      <c r="H155" s="203" t="s">
        <v>30</v>
      </c>
      <c r="I155" s="203" t="s">
        <v>24</v>
      </c>
      <c r="J155" s="36" t="s">
        <v>25</v>
      </c>
    </row>
    <row r="156" spans="2:10" ht="18" customHeight="1">
      <c r="B156" s="204" t="s">
        <v>3403</v>
      </c>
      <c r="C156" s="343" t="s">
        <v>3848</v>
      </c>
      <c r="D156" s="344"/>
      <c r="E156" s="344"/>
      <c r="F156" s="345"/>
      <c r="G156" s="219" t="s">
        <v>6</v>
      </c>
      <c r="H156" s="118">
        <v>476300</v>
      </c>
      <c r="I156" s="118">
        <v>0.03</v>
      </c>
      <c r="J156" s="33">
        <f>H156*I156</f>
        <v>14289</v>
      </c>
    </row>
    <row r="157" spans="2:10" ht="15.75" thickBot="1">
      <c r="B157" s="208"/>
      <c r="C157" s="339"/>
      <c r="D157" s="340"/>
      <c r="E157" s="340"/>
      <c r="F157" s="341"/>
      <c r="G157" s="217"/>
      <c r="H157" s="120"/>
      <c r="I157" s="120"/>
      <c r="J157" s="121"/>
    </row>
    <row r="158" spans="2:10" ht="15.75" thickBot="1">
      <c r="B158" s="8"/>
      <c r="C158" s="4"/>
      <c r="D158" s="4"/>
      <c r="E158" s="4"/>
      <c r="F158" s="4"/>
      <c r="G158" s="4"/>
      <c r="H158" s="9"/>
      <c r="I158" s="10" t="s">
        <v>26</v>
      </c>
      <c r="J158" s="21">
        <f>SUM(J156:J157)</f>
        <v>14289</v>
      </c>
    </row>
    <row r="159" spans="2:10" ht="15.75" thickBot="1">
      <c r="B159" s="2" t="s">
        <v>28</v>
      </c>
      <c r="C159" s="3"/>
      <c r="D159" s="3"/>
      <c r="E159" s="3"/>
      <c r="F159" s="4"/>
      <c r="G159" s="4"/>
      <c r="H159" s="4"/>
      <c r="I159" s="4"/>
      <c r="J159" s="11"/>
    </row>
    <row r="160" spans="2:10">
      <c r="B160" s="336" t="s">
        <v>29</v>
      </c>
      <c r="C160" s="337"/>
      <c r="D160" s="337"/>
      <c r="E160" s="337"/>
      <c r="F160" s="338"/>
      <c r="G160" s="203" t="s">
        <v>48</v>
      </c>
      <c r="H160" s="203" t="s">
        <v>30</v>
      </c>
      <c r="I160" s="203" t="s">
        <v>24</v>
      </c>
      <c r="J160" s="36" t="s">
        <v>25</v>
      </c>
    </row>
    <row r="161" spans="2:10" ht="15.75" thickBot="1">
      <c r="B161" s="342" t="s">
        <v>3820</v>
      </c>
      <c r="C161" s="340"/>
      <c r="D161" s="340"/>
      <c r="E161" s="340"/>
      <c r="F161" s="341"/>
      <c r="G161" s="58">
        <f>1</f>
        <v>1</v>
      </c>
      <c r="H161" s="313">
        <f>SUM(H156:H156)*0.01</f>
        <v>4763</v>
      </c>
      <c r="I161" s="12">
        <v>1</v>
      </c>
      <c r="J161" s="23">
        <f>H161*I161*G161</f>
        <v>4763</v>
      </c>
    </row>
    <row r="162" spans="2:10" ht="15.75" thickBot="1">
      <c r="B162" s="8"/>
      <c r="C162" s="4"/>
      <c r="D162" s="4"/>
      <c r="E162" s="4"/>
      <c r="F162" s="4"/>
      <c r="G162" s="4"/>
      <c r="H162" s="4"/>
      <c r="I162" s="10" t="s">
        <v>26</v>
      </c>
      <c r="J162" s="21">
        <f>SUM(J161:J161)</f>
        <v>4763</v>
      </c>
    </row>
    <row r="163" spans="2:10" ht="15.75" thickBot="1">
      <c r="B163" s="2" t="s">
        <v>31</v>
      </c>
      <c r="C163" s="3"/>
      <c r="D163" s="3"/>
      <c r="E163" s="3"/>
      <c r="F163" s="4"/>
      <c r="G163" s="4"/>
      <c r="H163" s="4"/>
      <c r="I163" s="4"/>
      <c r="J163" s="11"/>
    </row>
    <row r="164" spans="2:10">
      <c r="B164" s="329" t="s">
        <v>32</v>
      </c>
      <c r="C164" s="330"/>
      <c r="D164" s="330"/>
      <c r="E164" s="330"/>
      <c r="F164" s="330"/>
      <c r="G164" s="203" t="s">
        <v>48</v>
      </c>
      <c r="H164" s="203" t="s">
        <v>30</v>
      </c>
      <c r="I164" s="203" t="s">
        <v>24</v>
      </c>
      <c r="J164" s="37" t="s">
        <v>25</v>
      </c>
    </row>
    <row r="165" spans="2:10">
      <c r="B165" s="206" t="s">
        <v>3672</v>
      </c>
      <c r="C165" s="331" t="s">
        <v>3824</v>
      </c>
      <c r="D165" s="332"/>
      <c r="E165" s="332"/>
      <c r="F165" s="333"/>
      <c r="G165" s="207" t="s">
        <v>50</v>
      </c>
      <c r="H165" s="118">
        <v>18000</v>
      </c>
      <c r="I165" s="118">
        <v>1.02</v>
      </c>
      <c r="J165" s="33">
        <f>H165*I165</f>
        <v>18360</v>
      </c>
    </row>
    <row r="166" spans="2:10">
      <c r="B166" s="206"/>
      <c r="C166" s="331"/>
      <c r="D166" s="332"/>
      <c r="E166" s="332"/>
      <c r="F166" s="333"/>
      <c r="G166" s="223"/>
      <c r="H166" s="216"/>
      <c r="I166" s="216"/>
      <c r="J166" s="196"/>
    </row>
    <row r="167" spans="2:10" ht="15.75" thickBot="1">
      <c r="B167" s="208"/>
      <c r="C167" s="335"/>
      <c r="D167" s="335"/>
      <c r="E167" s="335"/>
      <c r="F167" s="335"/>
      <c r="G167" s="209"/>
      <c r="H167" s="210"/>
      <c r="I167" s="210"/>
      <c r="J167" s="121"/>
    </row>
    <row r="168" spans="2:10" ht="15.75" thickBot="1">
      <c r="B168" s="8"/>
      <c r="C168" s="4"/>
      <c r="D168" s="4"/>
      <c r="E168" s="4"/>
      <c r="F168" s="9"/>
      <c r="G168" s="9"/>
      <c r="H168" s="9"/>
      <c r="I168" s="10" t="s">
        <v>26</v>
      </c>
      <c r="J168" s="21">
        <f>SUM(J165:J167)</f>
        <v>18360</v>
      </c>
    </row>
    <row r="169" spans="2:10" ht="15.75" thickBot="1">
      <c r="B169" s="8"/>
      <c r="C169" s="4"/>
      <c r="D169" s="4"/>
      <c r="E169" s="4"/>
      <c r="F169" s="9"/>
      <c r="G169" s="9"/>
      <c r="H169" s="9"/>
      <c r="I169" s="9"/>
      <c r="J169" s="24"/>
    </row>
    <row r="170" spans="2:10" ht="15.75" thickBot="1">
      <c r="B170" s="13"/>
      <c r="C170" s="7"/>
      <c r="D170" s="7"/>
      <c r="E170" s="7"/>
      <c r="F170" s="14"/>
      <c r="G170" s="213" t="s">
        <v>33</v>
      </c>
      <c r="H170" s="214"/>
      <c r="I170" s="215"/>
      <c r="J170" s="56">
        <f>ROUND(J153+J158+J162+J168,0)</f>
        <v>39499</v>
      </c>
    </row>
    <row r="171" spans="2:10" ht="15.75" thickBot="1"/>
    <row r="172" spans="2:10">
      <c r="B172" s="50" t="s">
        <v>22</v>
      </c>
      <c r="C172" s="346" t="s">
        <v>54</v>
      </c>
      <c r="D172" s="347"/>
      <c r="E172" s="347"/>
      <c r="F172" s="347"/>
      <c r="G172" s="347"/>
      <c r="H172" s="348"/>
      <c r="I172" s="51" t="s">
        <v>23</v>
      </c>
      <c r="J172" s="52" t="s">
        <v>34</v>
      </c>
    </row>
    <row r="173" spans="2:10" ht="15.75" customHeight="1" thickBot="1">
      <c r="B173" s="53" t="str">
        <f>+'PPTO GRAL'!A18</f>
        <v>2,1,4</v>
      </c>
      <c r="C173" s="355" t="str">
        <f>+'PPTO GRAL'!B18</f>
        <v>Actividades hidraulicas</v>
      </c>
      <c r="D173" s="356"/>
      <c r="E173" s="356"/>
      <c r="F173" s="356"/>
      <c r="G173" s="356"/>
      <c r="H173" s="357"/>
      <c r="I173" s="54" t="str">
        <f>+'PPTO GRAL'!C18</f>
        <v>gl</v>
      </c>
      <c r="J173" s="55">
        <f>J198</f>
        <v>6431860</v>
      </c>
    </row>
    <row r="174" spans="2:10">
      <c r="B174" s="2"/>
      <c r="C174" s="3"/>
      <c r="D174" s="3"/>
      <c r="E174" s="4"/>
      <c r="F174" s="4"/>
      <c r="G174" s="4"/>
      <c r="H174" s="4"/>
      <c r="I174" s="5"/>
      <c r="J174" s="6"/>
    </row>
    <row r="175" spans="2:10" ht="15.75" thickBot="1">
      <c r="B175" s="2" t="s">
        <v>55</v>
      </c>
      <c r="C175" s="3"/>
      <c r="D175" s="3"/>
      <c r="E175" s="3"/>
      <c r="F175" s="4"/>
      <c r="G175" s="4"/>
      <c r="H175" s="4"/>
      <c r="I175" s="4"/>
      <c r="J175" s="11"/>
    </row>
    <row r="176" spans="2:10">
      <c r="B176" s="329" t="s">
        <v>2</v>
      </c>
      <c r="C176" s="330"/>
      <c r="D176" s="330"/>
      <c r="E176" s="330"/>
      <c r="F176" s="330"/>
      <c r="G176" s="203" t="s">
        <v>48</v>
      </c>
      <c r="H176" s="203" t="s">
        <v>30</v>
      </c>
      <c r="I176" s="203" t="s">
        <v>24</v>
      </c>
      <c r="J176" s="37" t="s">
        <v>25</v>
      </c>
    </row>
    <row r="177" spans="2:10">
      <c r="B177" s="204" t="s">
        <v>3561</v>
      </c>
      <c r="C177" s="331" t="s">
        <v>246</v>
      </c>
      <c r="D177" s="332"/>
      <c r="E177" s="332"/>
      <c r="F177" s="333"/>
      <c r="G177" s="219" t="str">
        <f>VLOOKUP(B177,EQ!$B$8:$E$137,3,FALSE)</f>
        <v>und</v>
      </c>
      <c r="H177" s="118">
        <f>VLOOKUP(B177,EQ!$B$8:$E$137,4,FALSE)</f>
        <v>3478</v>
      </c>
      <c r="I177" s="225">
        <v>1</v>
      </c>
      <c r="J177" s="33">
        <f>H177*I177</f>
        <v>3478</v>
      </c>
    </row>
    <row r="178" spans="2:10">
      <c r="B178" s="204" t="s">
        <v>3443</v>
      </c>
      <c r="C178" s="331" t="s">
        <v>129</v>
      </c>
      <c r="D178" s="332"/>
      <c r="E178" s="332"/>
      <c r="F178" s="333"/>
      <c r="G178" s="219" t="str">
        <f>VLOOKUP(B178,EQ!$B$8:$E$137,3,FALSE)</f>
        <v>dia</v>
      </c>
      <c r="H178" s="118">
        <f>VLOOKUP(B178,EQ!$B$8:$E$137,4,FALSE)</f>
        <v>151238</v>
      </c>
      <c r="I178" s="225">
        <v>0.1</v>
      </c>
      <c r="J178" s="33">
        <f>H178*I178</f>
        <v>15123.800000000001</v>
      </c>
    </row>
    <row r="179" spans="2:10" ht="15.75" thickBot="1">
      <c r="B179" s="334"/>
      <c r="C179" s="335"/>
      <c r="D179" s="335"/>
      <c r="E179" s="335"/>
      <c r="F179" s="335"/>
      <c r="G179" s="119"/>
      <c r="H179" s="22"/>
      <c r="I179" s="120"/>
      <c r="J179" s="121"/>
    </row>
    <row r="180" spans="2:10" ht="15.75" thickBot="1">
      <c r="B180" s="8"/>
      <c r="C180" s="4"/>
      <c r="D180" s="4"/>
      <c r="E180" s="4"/>
      <c r="F180" s="4"/>
      <c r="G180" s="4"/>
      <c r="H180" s="9"/>
      <c r="I180" s="10" t="s">
        <v>26</v>
      </c>
      <c r="J180" s="21">
        <f>SUM(J177:J179)</f>
        <v>18601.800000000003</v>
      </c>
    </row>
    <row r="181" spans="2:10" ht="15.75" thickBot="1">
      <c r="B181" s="2" t="s">
        <v>27</v>
      </c>
      <c r="C181" s="3"/>
      <c r="D181" s="3"/>
      <c r="E181" s="3"/>
      <c r="F181" s="4"/>
      <c r="G181" s="4"/>
      <c r="H181" s="9"/>
      <c r="I181" s="9"/>
      <c r="J181" s="11"/>
    </row>
    <row r="182" spans="2:10">
      <c r="B182" s="336" t="s">
        <v>2</v>
      </c>
      <c r="C182" s="337"/>
      <c r="D182" s="337"/>
      <c r="E182" s="337"/>
      <c r="F182" s="338"/>
      <c r="G182" s="151" t="s">
        <v>48</v>
      </c>
      <c r="H182" s="203" t="s">
        <v>30</v>
      </c>
      <c r="I182" s="203" t="s">
        <v>24</v>
      </c>
      <c r="J182" s="36" t="s">
        <v>25</v>
      </c>
    </row>
    <row r="183" spans="2:10">
      <c r="B183" s="204" t="s">
        <v>3403</v>
      </c>
      <c r="C183" s="343" t="s">
        <v>3852</v>
      </c>
      <c r="D183" s="344"/>
      <c r="E183" s="344"/>
      <c r="F183" s="345"/>
      <c r="G183" s="219" t="s">
        <v>3841</v>
      </c>
      <c r="H183" s="118">
        <v>6321501</v>
      </c>
      <c r="I183" s="118">
        <v>1</v>
      </c>
      <c r="J183" s="33">
        <f>H183*I183</f>
        <v>6321501</v>
      </c>
    </row>
    <row r="184" spans="2:10" ht="15.75" thickBot="1">
      <c r="B184" s="208"/>
      <c r="C184" s="339"/>
      <c r="D184" s="340"/>
      <c r="E184" s="340"/>
      <c r="F184" s="341"/>
      <c r="G184" s="217"/>
      <c r="H184" s="120"/>
      <c r="I184" s="120"/>
      <c r="J184" s="121"/>
    </row>
    <row r="185" spans="2:10" ht="15.75" thickBot="1">
      <c r="B185" s="8"/>
      <c r="C185" s="4"/>
      <c r="D185" s="4"/>
      <c r="E185" s="4"/>
      <c r="F185" s="4"/>
      <c r="G185" s="4"/>
      <c r="H185" s="9"/>
      <c r="I185" s="10" t="s">
        <v>26</v>
      </c>
      <c r="J185" s="21">
        <f>SUM(J183:J184)</f>
        <v>6321501</v>
      </c>
    </row>
    <row r="186" spans="2:10" ht="15.75" thickBot="1">
      <c r="B186" s="2" t="s">
        <v>28</v>
      </c>
      <c r="C186" s="3"/>
      <c r="D186" s="3"/>
      <c r="E186" s="3"/>
      <c r="F186" s="4"/>
      <c r="G186" s="4"/>
      <c r="H186" s="4"/>
      <c r="I186" s="4"/>
      <c r="J186" s="11"/>
    </row>
    <row r="187" spans="2:10">
      <c r="B187" s="336" t="s">
        <v>29</v>
      </c>
      <c r="C187" s="337"/>
      <c r="D187" s="337"/>
      <c r="E187" s="337"/>
      <c r="F187" s="338"/>
      <c r="G187" s="203" t="s">
        <v>48</v>
      </c>
      <c r="H187" s="203" t="s">
        <v>30</v>
      </c>
      <c r="I187" s="203" t="s">
        <v>24</v>
      </c>
      <c r="J187" s="36" t="s">
        <v>25</v>
      </c>
    </row>
    <row r="188" spans="2:10" ht="15.75" thickBot="1">
      <c r="B188" s="342" t="s">
        <v>3820</v>
      </c>
      <c r="C188" s="340"/>
      <c r="D188" s="340"/>
      <c r="E188" s="340"/>
      <c r="F188" s="341"/>
      <c r="G188" s="58">
        <f>1</f>
        <v>1</v>
      </c>
      <c r="H188" s="313">
        <f>SUM(H183:H183)*0.01</f>
        <v>63215.01</v>
      </c>
      <c r="I188" s="12">
        <v>1</v>
      </c>
      <c r="J188" s="23">
        <f>H188*I188*G188</f>
        <v>63215.01</v>
      </c>
    </row>
    <row r="189" spans="2:10" ht="15.75" thickBot="1">
      <c r="B189" s="8"/>
      <c r="C189" s="4"/>
      <c r="D189" s="4"/>
      <c r="E189" s="4"/>
      <c r="F189" s="4"/>
      <c r="G189" s="4"/>
      <c r="H189" s="4"/>
      <c r="I189" s="10" t="s">
        <v>26</v>
      </c>
      <c r="J189" s="21">
        <f>SUM(J188:J188)</f>
        <v>63215.01</v>
      </c>
    </row>
    <row r="190" spans="2:10" ht="15.75" thickBot="1">
      <c r="B190" s="2" t="s">
        <v>31</v>
      </c>
      <c r="C190" s="3"/>
      <c r="D190" s="3"/>
      <c r="E190" s="3"/>
      <c r="F190" s="4"/>
      <c r="G190" s="4"/>
      <c r="H190" s="4"/>
      <c r="I190" s="4"/>
      <c r="J190" s="11"/>
    </row>
    <row r="191" spans="2:10">
      <c r="B191" s="329" t="s">
        <v>32</v>
      </c>
      <c r="C191" s="330"/>
      <c r="D191" s="330"/>
      <c r="E191" s="330"/>
      <c r="F191" s="330"/>
      <c r="G191" s="203" t="s">
        <v>48</v>
      </c>
      <c r="H191" s="203" t="s">
        <v>30</v>
      </c>
      <c r="I191" s="203" t="s">
        <v>24</v>
      </c>
      <c r="J191" s="37" t="s">
        <v>25</v>
      </c>
    </row>
    <row r="192" spans="2:10">
      <c r="B192" s="206" t="s">
        <v>3672</v>
      </c>
      <c r="C192" s="331" t="s">
        <v>3824</v>
      </c>
      <c r="D192" s="332"/>
      <c r="E192" s="332"/>
      <c r="F192" s="333"/>
      <c r="G192" s="207" t="s">
        <v>50</v>
      </c>
      <c r="H192" s="118">
        <v>18000</v>
      </c>
      <c r="I192" s="118">
        <v>1.5</v>
      </c>
      <c r="J192" s="33">
        <f>H192*I192</f>
        <v>27000</v>
      </c>
    </row>
    <row r="193" spans="2:10">
      <c r="B193" s="206" t="s">
        <v>3694</v>
      </c>
      <c r="C193" s="331" t="s">
        <v>3695</v>
      </c>
      <c r="D193" s="332"/>
      <c r="E193" s="332"/>
      <c r="F193" s="333"/>
      <c r="G193" s="219" t="str">
        <f>VLOOKUP(B193,MAT!$B$8:$E$1650,3,FALSE)</f>
        <v>und</v>
      </c>
      <c r="H193" s="118">
        <f>VLOOKUP(B193,MAT!$B$8:$E$1650,4,FALSE)</f>
        <v>1542</v>
      </c>
      <c r="I193" s="118">
        <v>1</v>
      </c>
      <c r="J193" s="33">
        <f t="shared" ref="J193" si="8">H193*I193</f>
        <v>1542</v>
      </c>
    </row>
    <row r="194" spans="2:10">
      <c r="B194" s="206"/>
      <c r="C194" s="331"/>
      <c r="D194" s="332"/>
      <c r="E194" s="332"/>
      <c r="F194" s="333"/>
      <c r="G194" s="223"/>
      <c r="H194" s="216"/>
      <c r="I194" s="216"/>
      <c r="J194" s="196"/>
    </row>
    <row r="195" spans="2:10" ht="15.75" thickBot="1">
      <c r="B195" s="208"/>
      <c r="C195" s="335"/>
      <c r="D195" s="335"/>
      <c r="E195" s="335"/>
      <c r="F195" s="335"/>
      <c r="G195" s="209"/>
      <c r="H195" s="210"/>
      <c r="I195" s="210"/>
      <c r="J195" s="121"/>
    </row>
    <row r="196" spans="2:10" ht="15.75" thickBot="1">
      <c r="B196" s="8"/>
      <c r="C196" s="4"/>
      <c r="D196" s="4"/>
      <c r="E196" s="4"/>
      <c r="F196" s="9"/>
      <c r="G196" s="9"/>
      <c r="H196" s="9"/>
      <c r="I196" s="10" t="s">
        <v>26</v>
      </c>
      <c r="J196" s="21">
        <f>SUM(J192:J195)</f>
        <v>28542</v>
      </c>
    </row>
    <row r="197" spans="2:10" ht="15.75" thickBot="1">
      <c r="B197" s="8"/>
      <c r="C197" s="4"/>
      <c r="D197" s="4"/>
      <c r="E197" s="4"/>
      <c r="F197" s="9"/>
      <c r="G197" s="9"/>
      <c r="H197" s="9"/>
      <c r="I197" s="9"/>
      <c r="J197" s="24"/>
    </row>
    <row r="198" spans="2:10" ht="15.75" thickBot="1">
      <c r="B198" s="13"/>
      <c r="C198" s="7"/>
      <c r="D198" s="7"/>
      <c r="E198" s="7"/>
      <c r="F198" s="14"/>
      <c r="G198" s="213" t="s">
        <v>33</v>
      </c>
      <c r="H198" s="214"/>
      <c r="I198" s="215"/>
      <c r="J198" s="56">
        <f>ROUND(J180+J185+J189+J196,0)</f>
        <v>6431860</v>
      </c>
    </row>
    <row r="199" spans="2:10" ht="15.75" thickBot="1"/>
    <row r="200" spans="2:10">
      <c r="B200" s="50" t="s">
        <v>22</v>
      </c>
      <c r="C200" s="346" t="s">
        <v>54</v>
      </c>
      <c r="D200" s="347"/>
      <c r="E200" s="347"/>
      <c r="F200" s="347"/>
      <c r="G200" s="347"/>
      <c r="H200" s="348"/>
      <c r="I200" s="51" t="s">
        <v>23</v>
      </c>
      <c r="J200" s="52" t="s">
        <v>34</v>
      </c>
    </row>
    <row r="201" spans="2:10" ht="27.75" customHeight="1" thickBot="1">
      <c r="B201" s="324">
        <f>+'PPTO GRAL'!A14</f>
        <v>2.1</v>
      </c>
      <c r="C201" s="349" t="str">
        <f>+'PPTO GRAL'!B14</f>
        <v>TAPAS PARA REGISTRO</v>
      </c>
      <c r="D201" s="350"/>
      <c r="E201" s="350"/>
      <c r="F201" s="350"/>
      <c r="G201" s="350"/>
      <c r="H201" s="351"/>
      <c r="I201" s="325" t="str">
        <f>+'PPTO GRAL'!C14</f>
        <v>UNID.</v>
      </c>
      <c r="J201" s="320">
        <f>J225</f>
        <v>363090</v>
      </c>
    </row>
    <row r="202" spans="2:10">
      <c r="B202" s="2"/>
      <c r="C202" s="3"/>
      <c r="D202" s="3"/>
      <c r="E202" s="4"/>
      <c r="F202" s="4"/>
      <c r="G202" s="4"/>
      <c r="H202" s="4"/>
      <c r="I202" s="5"/>
      <c r="J202" s="6"/>
    </row>
    <row r="203" spans="2:10" ht="15.75" thickBot="1">
      <c r="B203" s="2" t="s">
        <v>55</v>
      </c>
      <c r="C203" s="3"/>
      <c r="D203" s="3"/>
      <c r="E203" s="3"/>
      <c r="F203" s="4"/>
      <c r="G203" s="4"/>
      <c r="H203" s="4"/>
      <c r="I203" s="4"/>
      <c r="J203" s="11"/>
    </row>
    <row r="204" spans="2:10">
      <c r="B204" s="329" t="s">
        <v>2</v>
      </c>
      <c r="C204" s="330"/>
      <c r="D204" s="330"/>
      <c r="E204" s="330"/>
      <c r="F204" s="330"/>
      <c r="G204" s="203" t="s">
        <v>48</v>
      </c>
      <c r="H204" s="203" t="s">
        <v>30</v>
      </c>
      <c r="I204" s="203" t="s">
        <v>24</v>
      </c>
      <c r="J204" s="37" t="s">
        <v>25</v>
      </c>
    </row>
    <row r="205" spans="2:10">
      <c r="B205" s="204" t="s">
        <v>3561</v>
      </c>
      <c r="C205" s="331" t="s">
        <v>246</v>
      </c>
      <c r="D205" s="332"/>
      <c r="E205" s="332"/>
      <c r="F205" s="333"/>
      <c r="G205" s="219" t="str">
        <f>VLOOKUP(B205,EQ!$B$8:$E$137,3,FALSE)</f>
        <v>und</v>
      </c>
      <c r="H205" s="118">
        <f>VLOOKUP(B205,EQ!$B$8:$E$137,4,FALSE)</f>
        <v>3478</v>
      </c>
      <c r="I205" s="225">
        <v>0.05</v>
      </c>
      <c r="J205" s="33">
        <f>H205*I205</f>
        <v>173.9</v>
      </c>
    </row>
    <row r="206" spans="2:10">
      <c r="B206" s="204" t="s">
        <v>3443</v>
      </c>
      <c r="C206" s="343" t="s">
        <v>129</v>
      </c>
      <c r="D206" s="344"/>
      <c r="E206" s="344"/>
      <c r="F206" s="345"/>
      <c r="G206" s="219" t="str">
        <f>VLOOKUP(B206,EQ!$B$8:$E$137,3,FALSE)</f>
        <v>dia</v>
      </c>
      <c r="H206" s="118">
        <f>VLOOKUP(B206,EQ!$B$8:$E$137,4,FALSE)</f>
        <v>151238</v>
      </c>
      <c r="I206" s="225">
        <v>0.01</v>
      </c>
      <c r="J206" s="33">
        <f>H206*I206</f>
        <v>1512.38</v>
      </c>
    </row>
    <row r="207" spans="2:10" ht="15.75" thickBot="1">
      <c r="B207" s="334"/>
      <c r="C207" s="335"/>
      <c r="D207" s="335"/>
      <c r="E207" s="335"/>
      <c r="F207" s="335"/>
      <c r="G207" s="119"/>
      <c r="H207" s="22"/>
      <c r="I207" s="120"/>
      <c r="J207" s="121"/>
    </row>
    <row r="208" spans="2:10" ht="15.75" thickBot="1">
      <c r="B208" s="8"/>
      <c r="C208" s="4"/>
      <c r="D208" s="4"/>
      <c r="E208" s="4"/>
      <c r="F208" s="4"/>
      <c r="G208" s="4"/>
      <c r="H208" s="9"/>
      <c r="I208" s="10" t="s">
        <v>26</v>
      </c>
      <c r="J208" s="21">
        <f>SUM(J205:J207)</f>
        <v>1686.2800000000002</v>
      </c>
    </row>
    <row r="209" spans="2:10" ht="15.75" thickBot="1">
      <c r="B209" s="2" t="s">
        <v>27</v>
      </c>
      <c r="C209" s="3"/>
      <c r="D209" s="3"/>
      <c r="E209" s="3"/>
      <c r="F209" s="4"/>
      <c r="G209" s="4"/>
      <c r="H209" s="9"/>
      <c r="I209" s="9"/>
      <c r="J209" s="11"/>
    </row>
    <row r="210" spans="2:10">
      <c r="B210" s="336" t="s">
        <v>2</v>
      </c>
      <c r="C210" s="337"/>
      <c r="D210" s="337"/>
      <c r="E210" s="337"/>
      <c r="F210" s="338"/>
      <c r="G210" s="151" t="s">
        <v>48</v>
      </c>
      <c r="H210" s="203" t="s">
        <v>30</v>
      </c>
      <c r="I210" s="203" t="s">
        <v>24</v>
      </c>
      <c r="J210" s="36" t="s">
        <v>25</v>
      </c>
    </row>
    <row r="211" spans="2:10" ht="15" customHeight="1">
      <c r="B211" s="204" t="s">
        <v>1833</v>
      </c>
      <c r="C211" s="352" t="s">
        <v>3845</v>
      </c>
      <c r="D211" s="353"/>
      <c r="E211" s="353"/>
      <c r="F211" s="354"/>
      <c r="G211" s="219" t="s">
        <v>48</v>
      </c>
      <c r="H211" s="118">
        <v>321800</v>
      </c>
      <c r="I211" s="118">
        <v>1</v>
      </c>
      <c r="J211" s="33">
        <f t="shared" ref="J211" si="9">H211*I211</f>
        <v>321800</v>
      </c>
    </row>
    <row r="212" spans="2:10" ht="15.75" thickBot="1">
      <c r="B212" s="208"/>
      <c r="C212" s="339"/>
      <c r="D212" s="340"/>
      <c r="E212" s="340"/>
      <c r="F212" s="341"/>
      <c r="G212" s="217"/>
      <c r="H212" s="120"/>
      <c r="I212" s="120"/>
      <c r="J212" s="121"/>
    </row>
    <row r="213" spans="2:10" ht="15.75" thickBot="1">
      <c r="B213" s="8"/>
      <c r="C213" s="4"/>
      <c r="D213" s="4"/>
      <c r="E213" s="4"/>
      <c r="F213" s="4"/>
      <c r="G213" s="4"/>
      <c r="H213" s="9"/>
      <c r="I213" s="10" t="s">
        <v>26</v>
      </c>
      <c r="J213" s="21">
        <f>SUM(J211:J212)</f>
        <v>321800</v>
      </c>
    </row>
    <row r="214" spans="2:10" ht="15.75" thickBot="1">
      <c r="B214" s="2" t="s">
        <v>28</v>
      </c>
      <c r="C214" s="3"/>
      <c r="D214" s="3"/>
      <c r="E214" s="3"/>
      <c r="F214" s="4"/>
      <c r="G214" s="4"/>
      <c r="H214" s="4"/>
      <c r="I214" s="4"/>
      <c r="J214" s="11"/>
    </row>
    <row r="215" spans="2:10">
      <c r="B215" s="336" t="s">
        <v>29</v>
      </c>
      <c r="C215" s="337"/>
      <c r="D215" s="337"/>
      <c r="E215" s="337"/>
      <c r="F215" s="338"/>
      <c r="G215" s="203" t="s">
        <v>48</v>
      </c>
      <c r="H215" s="203" t="s">
        <v>30</v>
      </c>
      <c r="I215" s="203" t="s">
        <v>24</v>
      </c>
      <c r="J215" s="36" t="s">
        <v>25</v>
      </c>
    </row>
    <row r="216" spans="2:10" ht="15.75" thickBot="1">
      <c r="B216" s="342" t="s">
        <v>3820</v>
      </c>
      <c r="C216" s="340"/>
      <c r="D216" s="340"/>
      <c r="E216" s="340"/>
      <c r="F216" s="341"/>
      <c r="G216" s="58">
        <f>1</f>
        <v>1</v>
      </c>
      <c r="H216" s="313">
        <f>SUM(H211:H211)*0.01</f>
        <v>3218</v>
      </c>
      <c r="I216" s="12">
        <v>1</v>
      </c>
      <c r="J216" s="23">
        <f>H216*I216*G216</f>
        <v>3218</v>
      </c>
    </row>
    <row r="217" spans="2:10" ht="15.75" thickBot="1">
      <c r="B217" s="8"/>
      <c r="C217" s="4"/>
      <c r="D217" s="4"/>
      <c r="E217" s="4"/>
      <c r="F217" s="4"/>
      <c r="G217" s="4"/>
      <c r="H217" s="4"/>
      <c r="I217" s="10" t="s">
        <v>26</v>
      </c>
      <c r="J217" s="21">
        <f>SUM(J216:J216)</f>
        <v>3218</v>
      </c>
    </row>
    <row r="218" spans="2:10" ht="15.75" thickBot="1">
      <c r="B218" s="2" t="s">
        <v>31</v>
      </c>
      <c r="C218" s="3"/>
      <c r="D218" s="3"/>
      <c r="E218" s="3"/>
      <c r="F218" s="4"/>
      <c r="G218" s="4"/>
      <c r="H218" s="4"/>
      <c r="I218" s="4"/>
      <c r="J218" s="11"/>
    </row>
    <row r="219" spans="2:10">
      <c r="B219" s="329" t="s">
        <v>32</v>
      </c>
      <c r="C219" s="330"/>
      <c r="D219" s="330"/>
      <c r="E219" s="330"/>
      <c r="F219" s="330"/>
      <c r="G219" s="203" t="s">
        <v>48</v>
      </c>
      <c r="H219" s="203" t="s">
        <v>30</v>
      </c>
      <c r="I219" s="203" t="s">
        <v>24</v>
      </c>
      <c r="J219" s="37" t="s">
        <v>25</v>
      </c>
    </row>
    <row r="220" spans="2:10">
      <c r="B220" s="206" t="s">
        <v>3672</v>
      </c>
      <c r="C220" s="331" t="s">
        <v>3824</v>
      </c>
      <c r="D220" s="332"/>
      <c r="E220" s="332"/>
      <c r="F220" s="333"/>
      <c r="G220" s="207" t="s">
        <v>50</v>
      </c>
      <c r="H220" s="118">
        <v>18000</v>
      </c>
      <c r="I220" s="118">
        <v>2</v>
      </c>
      <c r="J220" s="33">
        <f>H220*I220</f>
        <v>36000</v>
      </c>
    </row>
    <row r="221" spans="2:10">
      <c r="B221" s="206" t="s">
        <v>3694</v>
      </c>
      <c r="C221" s="331" t="s">
        <v>3695</v>
      </c>
      <c r="D221" s="332"/>
      <c r="E221" s="332"/>
      <c r="F221" s="333"/>
      <c r="G221" s="219" t="str">
        <f>VLOOKUP(B221,MAT!$B$8:$E$1650,3,FALSE)</f>
        <v>und</v>
      </c>
      <c r="H221" s="118">
        <f>VLOOKUP(B221,MAT!$B$8:$E$1650,4,FALSE)</f>
        <v>1542</v>
      </c>
      <c r="I221" s="118">
        <v>0.25</v>
      </c>
      <c r="J221" s="33">
        <f t="shared" ref="J221" si="10">H221*I221</f>
        <v>385.5</v>
      </c>
    </row>
    <row r="222" spans="2:10" ht="15.75" thickBot="1">
      <c r="B222" s="208"/>
      <c r="C222" s="335"/>
      <c r="D222" s="335"/>
      <c r="E222" s="335"/>
      <c r="F222" s="335"/>
      <c r="G222" s="209"/>
      <c r="H222" s="210"/>
      <c r="I222" s="210"/>
      <c r="J222" s="121"/>
    </row>
    <row r="223" spans="2:10" ht="15.75" thickBot="1">
      <c r="B223" s="8"/>
      <c r="C223" s="4"/>
      <c r="D223" s="4"/>
      <c r="E223" s="4"/>
      <c r="F223" s="9"/>
      <c r="G223" s="9"/>
      <c r="H223" s="9"/>
      <c r="I223" s="10" t="s">
        <v>26</v>
      </c>
      <c r="J223" s="21">
        <f>SUM(J220:J222)</f>
        <v>36385.5</v>
      </c>
    </row>
    <row r="224" spans="2:10" ht="15.75" thickBot="1">
      <c r="B224" s="8"/>
      <c r="C224" s="4"/>
      <c r="D224" s="4"/>
      <c r="E224" s="4"/>
      <c r="F224" s="9"/>
      <c r="G224" s="9"/>
      <c r="H224" s="9"/>
      <c r="I224" s="9"/>
      <c r="J224" s="24"/>
    </row>
    <row r="225" spans="2:13" ht="15.75" thickBot="1">
      <c r="B225" s="13"/>
      <c r="C225" s="7"/>
      <c r="D225" s="7"/>
      <c r="E225" s="7"/>
      <c r="F225" s="14"/>
      <c r="G225" s="213" t="s">
        <v>33</v>
      </c>
      <c r="H225" s="214"/>
      <c r="I225" s="215"/>
      <c r="J225" s="56">
        <f>ROUND(J208+J213+J217+J223,0)</f>
        <v>363090</v>
      </c>
    </row>
    <row r="226" spans="2:13" ht="15.75" thickBot="1"/>
    <row r="227" spans="2:13">
      <c r="B227" s="50" t="s">
        <v>22</v>
      </c>
      <c r="C227" s="346" t="s">
        <v>54</v>
      </c>
      <c r="D227" s="347"/>
      <c r="E227" s="347"/>
      <c r="F227" s="347"/>
      <c r="G227" s="347"/>
      <c r="H227" s="348"/>
      <c r="I227" s="51" t="s">
        <v>23</v>
      </c>
      <c r="J227" s="52" t="s">
        <v>34</v>
      </c>
    </row>
    <row r="228" spans="2:13" ht="33" customHeight="1" thickBot="1">
      <c r="B228" s="318">
        <f>'PPTO GRAL'!A12</f>
        <v>2.8</v>
      </c>
      <c r="C228" s="349" t="str">
        <f>'PPTO GRAL'!B12</f>
        <v>Concreto de 3.000 PSI (210 Kg/cm2) para estructuras (pocetas, aletas de drenaje y solera)</v>
      </c>
      <c r="D228" s="350"/>
      <c r="E228" s="350"/>
      <c r="F228" s="350"/>
      <c r="G228" s="350"/>
      <c r="H228" s="351"/>
      <c r="I228" s="319" t="str">
        <f>'PPTO GRAL'!C12</f>
        <v>m³</v>
      </c>
      <c r="J228" s="320">
        <f>J256</f>
        <v>1121583</v>
      </c>
    </row>
    <row r="229" spans="2:13">
      <c r="B229" s="2"/>
      <c r="C229" s="3"/>
      <c r="D229" s="3"/>
      <c r="E229" s="4"/>
      <c r="F229" s="4"/>
      <c r="G229" s="4"/>
      <c r="H229" s="4"/>
      <c r="I229" s="5"/>
      <c r="J229" s="6"/>
    </row>
    <row r="230" spans="2:13" ht="15.75" thickBot="1">
      <c r="B230" s="2" t="s">
        <v>55</v>
      </c>
      <c r="C230" s="3"/>
      <c r="D230" s="3"/>
      <c r="E230" s="3"/>
      <c r="F230" s="4"/>
      <c r="G230" s="4"/>
      <c r="H230" s="4"/>
      <c r="I230" s="4"/>
      <c r="J230" s="11"/>
    </row>
    <row r="231" spans="2:13">
      <c r="B231" s="329" t="s">
        <v>2</v>
      </c>
      <c r="C231" s="330"/>
      <c r="D231" s="330"/>
      <c r="E231" s="330"/>
      <c r="F231" s="330"/>
      <c r="G231" s="203" t="s">
        <v>48</v>
      </c>
      <c r="H231" s="203" t="s">
        <v>30</v>
      </c>
      <c r="I231" s="203" t="s">
        <v>24</v>
      </c>
      <c r="J231" s="37" t="s">
        <v>25</v>
      </c>
    </row>
    <row r="232" spans="2:13">
      <c r="B232" s="204" t="s">
        <v>3561</v>
      </c>
      <c r="C232" s="331" t="s">
        <v>246</v>
      </c>
      <c r="D232" s="332"/>
      <c r="E232" s="332"/>
      <c r="F232" s="333"/>
      <c r="G232" s="219" t="str">
        <f>VLOOKUP(B232,EQ!$B$8:$E$137,3,FALSE)</f>
        <v>und</v>
      </c>
      <c r="H232" s="118">
        <f>VLOOKUP(B232,EQ!$B$8:$E$137,4,FALSE)</f>
        <v>3478</v>
      </c>
      <c r="I232" s="225">
        <v>0.1</v>
      </c>
      <c r="J232" s="33">
        <f>H232*I232</f>
        <v>347.8</v>
      </c>
      <c r="K232" s="224"/>
      <c r="L232" s="224"/>
      <c r="M232" s="205"/>
    </row>
    <row r="233" spans="2:13">
      <c r="B233" s="204" t="s">
        <v>3443</v>
      </c>
      <c r="C233" s="331" t="s">
        <v>129</v>
      </c>
      <c r="D233" s="332"/>
      <c r="E233" s="332"/>
      <c r="F233" s="333"/>
      <c r="G233" s="219" t="str">
        <f>VLOOKUP(B233,EQ!$B$8:$E$137,3,FALSE)</f>
        <v>dia</v>
      </c>
      <c r="H233" s="118">
        <f>VLOOKUP(B233,EQ!$B$8:$E$137,4,FALSE)</f>
        <v>151238</v>
      </c>
      <c r="I233" s="225">
        <v>0.1</v>
      </c>
      <c r="J233" s="33">
        <f>H233*I233</f>
        <v>15123.800000000001</v>
      </c>
      <c r="K233" s="224"/>
      <c r="L233" s="224"/>
      <c r="M233" s="205"/>
    </row>
    <row r="234" spans="2:13">
      <c r="B234" s="204" t="s">
        <v>3452</v>
      </c>
      <c r="C234" s="331" t="s">
        <v>3805</v>
      </c>
      <c r="D234" s="332"/>
      <c r="E234" s="332"/>
      <c r="F234" s="333"/>
      <c r="G234" s="219" t="str">
        <f>VLOOKUP(B234,EQ!$B$8:$E$137,3,FALSE)</f>
        <v>dia</v>
      </c>
      <c r="H234" s="118">
        <f>VLOOKUP(B234,EQ!$B$8:$E$137,4,FALSE)</f>
        <v>59879</v>
      </c>
      <c r="I234" s="225">
        <v>1.5</v>
      </c>
      <c r="J234" s="33">
        <f>H234*I234</f>
        <v>89818.5</v>
      </c>
    </row>
    <row r="235" spans="2:13" ht="15.75" thickBot="1">
      <c r="B235" s="334"/>
      <c r="C235" s="335"/>
      <c r="D235" s="335"/>
      <c r="E235" s="335"/>
      <c r="F235" s="335"/>
      <c r="G235" s="119"/>
      <c r="H235" s="22"/>
      <c r="I235" s="120"/>
      <c r="J235" s="121"/>
    </row>
    <row r="236" spans="2:13" ht="15.75" thickBot="1">
      <c r="B236" s="8"/>
      <c r="C236" s="4"/>
      <c r="D236" s="4"/>
      <c r="E236" s="4"/>
      <c r="F236" s="4"/>
      <c r="G236" s="4"/>
      <c r="H236" s="9"/>
      <c r="I236" s="10" t="s">
        <v>26</v>
      </c>
      <c r="J236" s="21">
        <f>SUM(J232:J235)</f>
        <v>105290.1</v>
      </c>
    </row>
    <row r="237" spans="2:13" ht="15.75" thickBot="1">
      <c r="B237" s="2" t="s">
        <v>27</v>
      </c>
      <c r="C237" s="3"/>
      <c r="D237" s="3"/>
      <c r="E237" s="3"/>
      <c r="F237" s="4"/>
      <c r="G237" s="4"/>
      <c r="H237" s="9"/>
      <c r="I237" s="9"/>
      <c r="J237" s="11"/>
    </row>
    <row r="238" spans="2:13">
      <c r="B238" s="336" t="s">
        <v>2</v>
      </c>
      <c r="C238" s="337"/>
      <c r="D238" s="337"/>
      <c r="E238" s="337"/>
      <c r="F238" s="338"/>
      <c r="G238" s="151" t="s">
        <v>48</v>
      </c>
      <c r="H238" s="203" t="s">
        <v>30</v>
      </c>
      <c r="I238" s="203" t="s">
        <v>24</v>
      </c>
      <c r="J238" s="36" t="s">
        <v>25</v>
      </c>
    </row>
    <row r="239" spans="2:13" ht="22.5" customHeight="1">
      <c r="B239" s="204" t="s">
        <v>2787</v>
      </c>
      <c r="C239" s="343" t="s">
        <v>1224</v>
      </c>
      <c r="D239" s="344"/>
      <c r="E239" s="344"/>
      <c r="F239" s="345"/>
      <c r="G239" s="219" t="str">
        <f>VLOOKUP(B239,MAT!$B$8:$E$1650,3,FALSE)</f>
        <v>m</v>
      </c>
      <c r="H239" s="118">
        <f>VLOOKUP(B239,MAT!$B$8:$E$1650,4,FALSE)</f>
        <v>3771</v>
      </c>
      <c r="I239" s="118">
        <v>6</v>
      </c>
      <c r="J239" s="33">
        <f>H239*I239</f>
        <v>22626</v>
      </c>
    </row>
    <row r="240" spans="2:13">
      <c r="B240" s="204" t="s">
        <v>2256</v>
      </c>
      <c r="C240" s="343" t="s">
        <v>693</v>
      </c>
      <c r="D240" s="344"/>
      <c r="E240" s="344"/>
      <c r="F240" s="345"/>
      <c r="G240" s="219" t="str">
        <f>VLOOKUP(B240,MAT!$B$8:$E$1650,3,FALSE)</f>
        <v>lb</v>
      </c>
      <c r="H240" s="118">
        <f>VLOOKUP(B240,MAT!$B$8:$E$1650,4,FALSE)</f>
        <v>4169</v>
      </c>
      <c r="I240" s="118">
        <v>0.1</v>
      </c>
      <c r="J240" s="33">
        <f>H240*I240</f>
        <v>416.90000000000003</v>
      </c>
    </row>
    <row r="241" spans="2:10">
      <c r="B241" s="204" t="s">
        <v>3403</v>
      </c>
      <c r="C241" s="343" t="s">
        <v>254</v>
      </c>
      <c r="D241" s="344"/>
      <c r="E241" s="344"/>
      <c r="F241" s="345"/>
      <c r="G241" s="219" t="str">
        <f>VLOOKUP(B241,MAT!$B$8:$E$1650,3,FALSE)</f>
        <v>m3</v>
      </c>
      <c r="H241" s="118">
        <v>863210</v>
      </c>
      <c r="I241" s="118">
        <v>1.05</v>
      </c>
      <c r="J241" s="33">
        <f>H241*I241</f>
        <v>906370.5</v>
      </c>
    </row>
    <row r="242" spans="2:10" ht="15.75" thickBot="1">
      <c r="B242" s="208"/>
      <c r="C242" s="339"/>
      <c r="D242" s="340"/>
      <c r="E242" s="340"/>
      <c r="F242" s="341"/>
      <c r="G242" s="217"/>
      <c r="H242" s="120"/>
      <c r="I242" s="120"/>
      <c r="J242" s="121"/>
    </row>
    <row r="243" spans="2:10" ht="15.75" thickBot="1">
      <c r="B243" s="8"/>
      <c r="C243" s="4"/>
      <c r="D243" s="4"/>
      <c r="E243" s="4"/>
      <c r="F243" s="4"/>
      <c r="G243" s="4"/>
      <c r="H243" s="9"/>
      <c r="I243" s="10" t="s">
        <v>26</v>
      </c>
      <c r="J243" s="21">
        <f>SUM(J239:J242)</f>
        <v>929413.4</v>
      </c>
    </row>
    <row r="244" spans="2:10" ht="15.75" thickBot="1">
      <c r="B244" s="2" t="s">
        <v>28</v>
      </c>
      <c r="C244" s="3"/>
      <c r="D244" s="3"/>
      <c r="E244" s="3"/>
      <c r="F244" s="4"/>
      <c r="G244" s="4"/>
      <c r="H244" s="4"/>
      <c r="I244" s="4"/>
      <c r="J244" s="11"/>
    </row>
    <row r="245" spans="2:10">
      <c r="B245" s="336" t="s">
        <v>29</v>
      </c>
      <c r="C245" s="337"/>
      <c r="D245" s="337"/>
      <c r="E245" s="337"/>
      <c r="F245" s="338"/>
      <c r="G245" s="203" t="s">
        <v>48</v>
      </c>
      <c r="H245" s="203" t="s">
        <v>30</v>
      </c>
      <c r="I245" s="203" t="s">
        <v>24</v>
      </c>
      <c r="J245" s="36" t="s">
        <v>25</v>
      </c>
    </row>
    <row r="246" spans="2:10" ht="15.75" thickBot="1">
      <c r="B246" s="342" t="s">
        <v>3820</v>
      </c>
      <c r="C246" s="340"/>
      <c r="D246" s="340"/>
      <c r="E246" s="340"/>
      <c r="F246" s="341"/>
      <c r="G246" s="58">
        <f>1</f>
        <v>1</v>
      </c>
      <c r="H246" s="313">
        <f>SUM(H239:H241)*0.01</f>
        <v>8711.5</v>
      </c>
      <c r="I246" s="12">
        <v>1</v>
      </c>
      <c r="J246" s="23">
        <f>H246*I246*G246</f>
        <v>8711.5</v>
      </c>
    </row>
    <row r="247" spans="2:10" ht="15.75" thickBot="1">
      <c r="B247" s="8"/>
      <c r="C247" s="4"/>
      <c r="D247" s="4"/>
      <c r="E247" s="4"/>
      <c r="F247" s="4"/>
      <c r="G247" s="4"/>
      <c r="H247" s="4"/>
      <c r="I247" s="10" t="s">
        <v>26</v>
      </c>
      <c r="J247" s="21">
        <f>SUM(J246:J246)</f>
        <v>8711.5</v>
      </c>
    </row>
    <row r="248" spans="2:10" ht="15.75" thickBot="1">
      <c r="B248" s="2" t="s">
        <v>31</v>
      </c>
      <c r="C248" s="3"/>
      <c r="D248" s="3"/>
      <c r="E248" s="3"/>
      <c r="F248" s="4"/>
      <c r="G248" s="4"/>
      <c r="H248" s="4"/>
      <c r="I248" s="4"/>
      <c r="J248" s="11"/>
    </row>
    <row r="249" spans="2:10">
      <c r="B249" s="329" t="s">
        <v>32</v>
      </c>
      <c r="C249" s="330"/>
      <c r="D249" s="330"/>
      <c r="E249" s="330"/>
      <c r="F249" s="330"/>
      <c r="G249" s="203" t="s">
        <v>48</v>
      </c>
      <c r="H249" s="203" t="s">
        <v>30</v>
      </c>
      <c r="I249" s="203" t="s">
        <v>24</v>
      </c>
      <c r="J249" s="37" t="s">
        <v>25</v>
      </c>
    </row>
    <row r="250" spans="2:10">
      <c r="B250" s="211" t="s">
        <v>3658</v>
      </c>
      <c r="C250" s="331" t="s">
        <v>3824</v>
      </c>
      <c r="D250" s="332"/>
      <c r="E250" s="332"/>
      <c r="F250" s="333"/>
      <c r="G250" s="207" t="s">
        <v>50</v>
      </c>
      <c r="H250" s="118">
        <v>18000</v>
      </c>
      <c r="I250" s="118">
        <v>4</v>
      </c>
      <c r="J250" s="33">
        <f>H250*I250</f>
        <v>72000</v>
      </c>
    </row>
    <row r="251" spans="2:10">
      <c r="B251" s="206" t="s">
        <v>3694</v>
      </c>
      <c r="C251" s="331" t="s">
        <v>3695</v>
      </c>
      <c r="D251" s="332"/>
      <c r="E251" s="332"/>
      <c r="F251" s="333"/>
      <c r="G251" s="219" t="str">
        <f>VLOOKUP(B251,MAT!$B$8:$E$1650,3,FALSE)</f>
        <v>und</v>
      </c>
      <c r="H251" s="118">
        <f>VLOOKUP(B251,MAT!$B$8:$E$1650,4,FALSE)</f>
        <v>1542</v>
      </c>
      <c r="I251" s="118">
        <v>4</v>
      </c>
      <c r="J251" s="33">
        <f t="shared" ref="J251" si="11">H251*I251</f>
        <v>6168</v>
      </c>
    </row>
    <row r="252" spans="2:10">
      <c r="B252" s="206"/>
      <c r="C252" s="331"/>
      <c r="D252" s="332"/>
      <c r="E252" s="332"/>
      <c r="F252" s="333"/>
      <c r="G252" s="223"/>
      <c r="H252" s="216"/>
      <c r="I252" s="216"/>
      <c r="J252" s="196"/>
    </row>
    <row r="253" spans="2:10" ht="15.75" thickBot="1">
      <c r="B253" s="208"/>
      <c r="C253" s="335"/>
      <c r="D253" s="335"/>
      <c r="E253" s="335"/>
      <c r="F253" s="335"/>
      <c r="G253" s="209"/>
      <c r="H253" s="210"/>
      <c r="I253" s="210"/>
      <c r="J253" s="121"/>
    </row>
    <row r="254" spans="2:10" ht="15.75" thickBot="1">
      <c r="B254" s="8"/>
      <c r="C254" s="4"/>
      <c r="D254" s="4"/>
      <c r="E254" s="4"/>
      <c r="F254" s="9"/>
      <c r="G254" s="9"/>
      <c r="H254" s="9"/>
      <c r="I254" s="10" t="s">
        <v>26</v>
      </c>
      <c r="J254" s="21">
        <f>SUM(J250:J253)</f>
        <v>78168</v>
      </c>
    </row>
    <row r="255" spans="2:10" ht="15.75" thickBot="1">
      <c r="B255" s="8"/>
      <c r="C255" s="4"/>
      <c r="D255" s="4"/>
      <c r="E255" s="4"/>
      <c r="F255" s="9"/>
      <c r="G255" s="9"/>
      <c r="H255" s="9"/>
      <c r="I255" s="9"/>
      <c r="J255" s="24"/>
    </row>
    <row r="256" spans="2:10" ht="15.75" customHeight="1" thickBot="1">
      <c r="B256" s="13"/>
      <c r="C256" s="7"/>
      <c r="D256" s="7"/>
      <c r="E256" s="7"/>
      <c r="F256" s="14"/>
      <c r="G256" s="213" t="s">
        <v>33</v>
      </c>
      <c r="H256" s="214"/>
      <c r="I256" s="215"/>
      <c r="J256" s="56">
        <f>ROUND(J236+J243+J247+J254,0)</f>
        <v>1121583</v>
      </c>
    </row>
    <row r="257" spans="2:10" ht="16.5" customHeight="1" thickBot="1">
      <c r="B257" s="2"/>
      <c r="C257" s="3"/>
      <c r="D257" s="3"/>
      <c r="E257" s="4"/>
      <c r="F257" s="4"/>
      <c r="G257" s="4"/>
      <c r="H257" s="4"/>
      <c r="I257" s="5"/>
      <c r="J257" s="6"/>
    </row>
    <row r="258" spans="2:10" ht="16.5" customHeight="1">
      <c r="B258" s="50" t="s">
        <v>22</v>
      </c>
      <c r="C258" s="346" t="s">
        <v>54</v>
      </c>
      <c r="D258" s="347"/>
      <c r="E258" s="347"/>
      <c r="F258" s="347"/>
      <c r="G258" s="347"/>
      <c r="H258" s="348"/>
      <c r="I258" s="51" t="s">
        <v>23</v>
      </c>
      <c r="J258" s="52" t="s">
        <v>34</v>
      </c>
    </row>
    <row r="259" spans="2:10" ht="16.5" customHeight="1" thickBot="1">
      <c r="B259" s="53">
        <f>'PPTO GRAL'!A11</f>
        <v>2.2999999999999998</v>
      </c>
      <c r="C259" s="355" t="str">
        <f>'PPTO GRAL'!B11</f>
        <v>Solado de Limpieza espesor 0.10 m</v>
      </c>
      <c r="D259" s="356"/>
      <c r="E259" s="356"/>
      <c r="F259" s="356"/>
      <c r="G259" s="356"/>
      <c r="H259" s="357"/>
      <c r="I259" s="226" t="s">
        <v>7</v>
      </c>
      <c r="J259" s="55">
        <f>J285</f>
        <v>601449</v>
      </c>
    </row>
    <row r="260" spans="2:10" ht="16.5" customHeight="1">
      <c r="B260" s="2"/>
      <c r="C260" s="3"/>
      <c r="D260" s="3"/>
      <c r="E260" s="4"/>
      <c r="F260" s="4"/>
      <c r="G260" s="4"/>
      <c r="H260" s="4"/>
      <c r="I260" s="5"/>
      <c r="J260" s="6"/>
    </row>
    <row r="261" spans="2:10" ht="16.5" customHeight="1" thickBot="1">
      <c r="B261" s="2" t="s">
        <v>55</v>
      </c>
      <c r="C261" s="3"/>
      <c r="D261" s="3"/>
      <c r="E261" s="3"/>
      <c r="F261" s="4"/>
      <c r="G261" s="4"/>
      <c r="H261" s="4"/>
      <c r="I261" s="4"/>
      <c r="J261" s="11"/>
    </row>
    <row r="262" spans="2:10" ht="16.5" customHeight="1">
      <c r="B262" s="329" t="s">
        <v>2</v>
      </c>
      <c r="C262" s="330"/>
      <c r="D262" s="330"/>
      <c r="E262" s="330"/>
      <c r="F262" s="330"/>
      <c r="G262" s="203" t="s">
        <v>48</v>
      </c>
      <c r="H262" s="203" t="s">
        <v>30</v>
      </c>
      <c r="I262" s="203" t="s">
        <v>24</v>
      </c>
      <c r="J262" s="37" t="s">
        <v>25</v>
      </c>
    </row>
    <row r="263" spans="2:10" ht="16.5" customHeight="1">
      <c r="B263" s="204" t="s">
        <v>3561</v>
      </c>
      <c r="C263" s="331" t="s">
        <v>246</v>
      </c>
      <c r="D263" s="332"/>
      <c r="E263" s="332"/>
      <c r="F263" s="333"/>
      <c r="G263" s="219" t="str">
        <f>VLOOKUP(B263,EQ!$B$8:$E$137,3,FALSE)</f>
        <v>und</v>
      </c>
      <c r="H263" s="118">
        <f>VLOOKUP(B263,EQ!$B$8:$E$137,4,FALSE)</f>
        <v>3478</v>
      </c>
      <c r="I263" s="225">
        <v>0.25</v>
      </c>
      <c r="J263" s="33">
        <f>H263*I263</f>
        <v>869.5</v>
      </c>
    </row>
    <row r="264" spans="2:10" ht="16.5" customHeight="1">
      <c r="B264" s="204"/>
      <c r="C264" s="331"/>
      <c r="D264" s="332"/>
      <c r="E264" s="332"/>
      <c r="F264" s="333"/>
      <c r="G264" s="219"/>
      <c r="H264" s="118"/>
      <c r="I264" s="225"/>
      <c r="J264" s="33"/>
    </row>
    <row r="265" spans="2:10" ht="16.5" customHeight="1">
      <c r="B265" s="204"/>
      <c r="C265" s="331"/>
      <c r="D265" s="332"/>
      <c r="E265" s="332"/>
      <c r="F265" s="333"/>
      <c r="G265" s="219"/>
      <c r="H265" s="118"/>
      <c r="I265" s="225"/>
      <c r="J265" s="33"/>
    </row>
    <row r="266" spans="2:10" ht="16.5" customHeight="1" thickBot="1">
      <c r="B266" s="334"/>
      <c r="C266" s="335"/>
      <c r="D266" s="335"/>
      <c r="E266" s="335"/>
      <c r="F266" s="335"/>
      <c r="G266" s="119"/>
      <c r="H266" s="22"/>
      <c r="I266" s="120"/>
      <c r="J266" s="121"/>
    </row>
    <row r="267" spans="2:10" ht="16.5" customHeight="1" thickBot="1">
      <c r="B267" s="8"/>
      <c r="C267" s="4"/>
      <c r="D267" s="4"/>
      <c r="E267" s="4"/>
      <c r="F267" s="4"/>
      <c r="G267" s="4"/>
      <c r="H267" s="9"/>
      <c r="I267" s="10" t="s">
        <v>26</v>
      </c>
      <c r="J267" s="21">
        <f>SUM(J263:J266)</f>
        <v>869.5</v>
      </c>
    </row>
    <row r="268" spans="2:10" ht="16.5" customHeight="1" thickBot="1">
      <c r="B268" s="2" t="s">
        <v>27</v>
      </c>
      <c r="C268" s="3"/>
      <c r="D268" s="3"/>
      <c r="E268" s="3"/>
      <c r="F268" s="4"/>
      <c r="G268" s="4"/>
      <c r="H268" s="9"/>
      <c r="I268" s="9"/>
      <c r="J268" s="11"/>
    </row>
    <row r="269" spans="2:10" ht="16.5" customHeight="1">
      <c r="B269" s="336" t="s">
        <v>2</v>
      </c>
      <c r="C269" s="337"/>
      <c r="D269" s="337"/>
      <c r="E269" s="337"/>
      <c r="F269" s="338"/>
      <c r="G269" s="151" t="s">
        <v>48</v>
      </c>
      <c r="H269" s="203" t="s">
        <v>30</v>
      </c>
      <c r="I269" s="203" t="s">
        <v>24</v>
      </c>
      <c r="J269" s="36" t="s">
        <v>25</v>
      </c>
    </row>
    <row r="270" spans="2:10" ht="16.5" customHeight="1">
      <c r="B270" s="204" t="s">
        <v>3401</v>
      </c>
      <c r="C270" s="343" t="s">
        <v>252</v>
      </c>
      <c r="D270" s="344"/>
      <c r="E270" s="344"/>
      <c r="F270" s="345"/>
      <c r="G270" s="219" t="str">
        <f>VLOOKUP(B270,MAT!$B$8:$E$1650,3,FALSE)</f>
        <v>m3</v>
      </c>
      <c r="H270" s="118">
        <v>567900</v>
      </c>
      <c r="I270" s="118">
        <v>1</v>
      </c>
      <c r="J270" s="33">
        <f>H270*I270</f>
        <v>567900</v>
      </c>
    </row>
    <row r="271" spans="2:10" ht="16.5" customHeight="1" thickBot="1">
      <c r="B271" s="208"/>
      <c r="C271" s="339"/>
      <c r="D271" s="340"/>
      <c r="E271" s="340"/>
      <c r="F271" s="341"/>
      <c r="G271" s="217"/>
      <c r="H271" s="120"/>
      <c r="I271" s="120"/>
      <c r="J271" s="121"/>
    </row>
    <row r="272" spans="2:10" ht="16.5" customHeight="1" thickBot="1">
      <c r="B272" s="8"/>
      <c r="C272" s="4"/>
      <c r="D272" s="4"/>
      <c r="E272" s="4"/>
      <c r="F272" s="4"/>
      <c r="G272" s="4"/>
      <c r="H272" s="9"/>
      <c r="I272" s="10" t="s">
        <v>26</v>
      </c>
      <c r="J272" s="21">
        <f>SUM(J270:J271)</f>
        <v>567900</v>
      </c>
    </row>
    <row r="273" spans="2:10" ht="16.5" customHeight="1" thickBot="1">
      <c r="B273" s="2" t="s">
        <v>28</v>
      </c>
      <c r="C273" s="3"/>
      <c r="D273" s="3"/>
      <c r="E273" s="3"/>
      <c r="F273" s="4"/>
      <c r="G273" s="4"/>
      <c r="H273" s="4"/>
      <c r="I273" s="4"/>
      <c r="J273" s="11"/>
    </row>
    <row r="274" spans="2:10" ht="16.5" customHeight="1">
      <c r="B274" s="336" t="s">
        <v>29</v>
      </c>
      <c r="C274" s="337"/>
      <c r="D274" s="337"/>
      <c r="E274" s="337"/>
      <c r="F274" s="338"/>
      <c r="G274" s="203" t="s">
        <v>48</v>
      </c>
      <c r="H274" s="203" t="s">
        <v>30</v>
      </c>
      <c r="I274" s="203" t="s">
        <v>24</v>
      </c>
      <c r="J274" s="36" t="s">
        <v>25</v>
      </c>
    </row>
    <row r="275" spans="2:10" ht="16.5" customHeight="1" thickBot="1">
      <c r="B275" s="342" t="s">
        <v>3820</v>
      </c>
      <c r="C275" s="340"/>
      <c r="D275" s="340"/>
      <c r="E275" s="340"/>
      <c r="F275" s="341"/>
      <c r="G275" s="58">
        <f>1</f>
        <v>1</v>
      </c>
      <c r="H275" s="313">
        <f>SUM(H270)*0.01</f>
        <v>5679</v>
      </c>
      <c r="I275" s="12">
        <v>1</v>
      </c>
      <c r="J275" s="23">
        <f>H275*I275*G275</f>
        <v>5679</v>
      </c>
    </row>
    <row r="276" spans="2:10" ht="15.75" thickBot="1">
      <c r="B276" s="8"/>
      <c r="C276" s="4"/>
      <c r="D276" s="4"/>
      <c r="E276" s="4"/>
      <c r="F276" s="4"/>
      <c r="G276" s="4"/>
      <c r="H276" s="4"/>
      <c r="I276" s="10" t="s">
        <v>26</v>
      </c>
      <c r="J276" s="21">
        <f>SUM(J275:J275)</f>
        <v>5679</v>
      </c>
    </row>
    <row r="277" spans="2:10" ht="15.75" thickBot="1">
      <c r="B277" s="2" t="s">
        <v>31</v>
      </c>
      <c r="C277" s="3"/>
      <c r="D277" s="3"/>
      <c r="E277" s="3"/>
      <c r="F277" s="4"/>
      <c r="G277" s="4"/>
      <c r="H277" s="4"/>
      <c r="I277" s="4"/>
      <c r="J277" s="11"/>
    </row>
    <row r="278" spans="2:10">
      <c r="B278" s="329" t="s">
        <v>32</v>
      </c>
      <c r="C278" s="330"/>
      <c r="D278" s="330"/>
      <c r="E278" s="330"/>
      <c r="F278" s="330"/>
      <c r="G278" s="203" t="s">
        <v>48</v>
      </c>
      <c r="H278" s="203" t="s">
        <v>30</v>
      </c>
      <c r="I278" s="203" t="s">
        <v>24</v>
      </c>
      <c r="J278" s="37" t="s">
        <v>25</v>
      </c>
    </row>
    <row r="279" spans="2:10">
      <c r="B279" s="211" t="s">
        <v>3665</v>
      </c>
      <c r="C279" s="331" t="s">
        <v>3824</v>
      </c>
      <c r="D279" s="332"/>
      <c r="E279" s="332"/>
      <c r="F279" s="333"/>
      <c r="G279" s="207" t="s">
        <v>50</v>
      </c>
      <c r="H279" s="118">
        <v>18000</v>
      </c>
      <c r="I279" s="118">
        <v>1.5</v>
      </c>
      <c r="J279" s="33">
        <f>H279*I279</f>
        <v>27000</v>
      </c>
    </row>
    <row r="280" spans="2:10">
      <c r="B280" s="206"/>
      <c r="C280" s="331"/>
      <c r="D280" s="332"/>
      <c r="E280" s="332"/>
      <c r="F280" s="333"/>
      <c r="G280" s="219"/>
      <c r="H280" s="118"/>
      <c r="I280" s="118"/>
      <c r="J280" s="33"/>
    </row>
    <row r="281" spans="2:10">
      <c r="B281" s="206"/>
      <c r="C281" s="331"/>
      <c r="D281" s="332"/>
      <c r="E281" s="332"/>
      <c r="F281" s="333"/>
      <c r="G281" s="223"/>
      <c r="H281" s="216"/>
      <c r="I281" s="216"/>
      <c r="J281" s="196"/>
    </row>
    <row r="282" spans="2:10" ht="15.75" thickBot="1">
      <c r="B282" s="208"/>
      <c r="C282" s="335"/>
      <c r="D282" s="335"/>
      <c r="E282" s="335"/>
      <c r="F282" s="335"/>
      <c r="G282" s="209"/>
      <c r="H282" s="210"/>
      <c r="I282" s="210"/>
      <c r="J282" s="121"/>
    </row>
    <row r="283" spans="2:10" ht="15.75" thickBot="1">
      <c r="B283" s="8"/>
      <c r="C283" s="4"/>
      <c r="D283" s="4"/>
      <c r="E283" s="4"/>
      <c r="F283" s="9"/>
      <c r="G283" s="9"/>
      <c r="H283" s="9"/>
      <c r="I283" s="10" t="s">
        <v>26</v>
      </c>
      <c r="J283" s="21">
        <f>SUM(J279:J282)</f>
        <v>27000</v>
      </c>
    </row>
    <row r="284" spans="2:10" ht="15.75" thickBot="1">
      <c r="B284" s="8"/>
      <c r="C284" s="4"/>
      <c r="D284" s="4"/>
      <c r="E284" s="4"/>
      <c r="F284" s="9"/>
      <c r="G284" s="9"/>
      <c r="H284" s="9"/>
      <c r="I284" s="9"/>
      <c r="J284" s="24"/>
    </row>
    <row r="285" spans="2:10" ht="15.75" thickBot="1">
      <c r="B285" s="13"/>
      <c r="C285" s="7"/>
      <c r="D285" s="7"/>
      <c r="E285" s="7"/>
      <c r="F285" s="14"/>
      <c r="G285" s="213" t="s">
        <v>33</v>
      </c>
      <c r="H285" s="214"/>
      <c r="I285" s="215"/>
      <c r="J285" s="56">
        <f>ROUND(J267+J272+J276+J283,0)</f>
        <v>601449</v>
      </c>
    </row>
    <row r="286" spans="2:10" ht="15.75" thickBot="1">
      <c r="B286" s="3"/>
      <c r="C286" s="3"/>
      <c r="D286" s="3"/>
      <c r="E286" s="4"/>
      <c r="F286" s="4"/>
      <c r="G286" s="4"/>
      <c r="H286" s="4"/>
      <c r="I286" s="5"/>
      <c r="J286" s="251"/>
    </row>
    <row r="287" spans="2:10">
      <c r="B287" s="50" t="s">
        <v>22</v>
      </c>
      <c r="C287" s="346" t="s">
        <v>54</v>
      </c>
      <c r="D287" s="347"/>
      <c r="E287" s="347"/>
      <c r="F287" s="347"/>
      <c r="G287" s="347"/>
      <c r="H287" s="348"/>
      <c r="I287" s="51" t="s">
        <v>23</v>
      </c>
      <c r="J287" s="52" t="s">
        <v>34</v>
      </c>
    </row>
    <row r="288" spans="2:10" ht="15.75" thickBot="1">
      <c r="B288" s="53" t="e">
        <f>'PPTO GRAL'!#REF!</f>
        <v>#REF!</v>
      </c>
      <c r="C288" s="355" t="e">
        <f>'PPTO GRAL'!#REF!</f>
        <v>#REF!</v>
      </c>
      <c r="D288" s="356"/>
      <c r="E288" s="356"/>
      <c r="F288" s="356"/>
      <c r="G288" s="356"/>
      <c r="H288" s="357"/>
      <c r="I288" s="54" t="e">
        <f>'PPTO GRAL'!#REF!</f>
        <v>#REF!</v>
      </c>
      <c r="J288" s="55">
        <f>J321</f>
        <v>712494</v>
      </c>
    </row>
    <row r="289" spans="2:11">
      <c r="B289" s="2"/>
      <c r="C289" s="3"/>
      <c r="D289" s="3"/>
      <c r="E289" s="4"/>
      <c r="F289" s="4"/>
      <c r="G289" s="4"/>
      <c r="H289" s="4"/>
      <c r="I289" s="5"/>
      <c r="J289" s="6"/>
    </row>
    <row r="290" spans="2:11" ht="15.75" thickBot="1">
      <c r="B290" s="2" t="s">
        <v>55</v>
      </c>
      <c r="C290" s="3"/>
      <c r="D290" s="3"/>
      <c r="E290" s="3"/>
      <c r="F290" s="4"/>
      <c r="G290" s="4"/>
      <c r="H290" s="4"/>
      <c r="I290" s="4"/>
      <c r="J290" s="11"/>
    </row>
    <row r="291" spans="2:11">
      <c r="B291" s="329" t="s">
        <v>2</v>
      </c>
      <c r="C291" s="330"/>
      <c r="D291" s="330"/>
      <c r="E291" s="330"/>
      <c r="F291" s="330"/>
      <c r="G291" s="203" t="s">
        <v>48</v>
      </c>
      <c r="H291" s="203" t="s">
        <v>30</v>
      </c>
      <c r="I291" s="203" t="s">
        <v>24</v>
      </c>
      <c r="J291" s="37" t="s">
        <v>25</v>
      </c>
    </row>
    <row r="292" spans="2:11">
      <c r="B292" s="204" t="s">
        <v>3561</v>
      </c>
      <c r="C292" s="331" t="s">
        <v>246</v>
      </c>
      <c r="D292" s="332"/>
      <c r="E292" s="332"/>
      <c r="F292" s="333"/>
      <c r="G292" s="219" t="str">
        <f>VLOOKUP(B292,EQ!$B$8:$E$137,3,FALSE)</f>
        <v>und</v>
      </c>
      <c r="H292" s="118">
        <f>VLOOKUP(B292,EQ!$B$8:$E$137,4,FALSE)</f>
        <v>3478</v>
      </c>
      <c r="I292" s="225">
        <v>3</v>
      </c>
      <c r="J292" s="33">
        <f>H292*I292</f>
        <v>10434</v>
      </c>
    </row>
    <row r="293" spans="2:11">
      <c r="B293" s="204" t="s">
        <v>3443</v>
      </c>
      <c r="C293" s="331" t="s">
        <v>129</v>
      </c>
      <c r="D293" s="332"/>
      <c r="E293" s="332"/>
      <c r="F293" s="333"/>
      <c r="G293" s="219" t="str">
        <f>VLOOKUP(B293,EQ!$B$8:$E$137,3,FALSE)</f>
        <v>dia</v>
      </c>
      <c r="H293" s="118">
        <f>VLOOKUP(B293,EQ!$B$8:$E$137,4,FALSE)</f>
        <v>151238</v>
      </c>
      <c r="I293" s="225">
        <v>0.06</v>
      </c>
      <c r="J293" s="33">
        <f>H293*I293</f>
        <v>9074.2799999999988</v>
      </c>
    </row>
    <row r="294" spans="2:11">
      <c r="B294" s="204"/>
      <c r="C294" s="331"/>
      <c r="D294" s="332"/>
      <c r="E294" s="332"/>
      <c r="F294" s="333"/>
      <c r="G294" s="219"/>
      <c r="H294" s="118"/>
      <c r="I294" s="225"/>
      <c r="J294" s="33"/>
    </row>
    <row r="295" spans="2:11" ht="15.75" thickBot="1">
      <c r="B295" s="334"/>
      <c r="C295" s="335"/>
      <c r="D295" s="335"/>
      <c r="E295" s="335"/>
      <c r="F295" s="335"/>
      <c r="G295" s="119"/>
      <c r="H295" s="22"/>
      <c r="I295" s="120"/>
      <c r="J295" s="121"/>
      <c r="K295" s="250"/>
    </row>
    <row r="296" spans="2:11" ht="15.75" thickBot="1">
      <c r="B296" s="8"/>
      <c r="C296" s="4"/>
      <c r="D296" s="4"/>
      <c r="E296" s="4"/>
      <c r="F296" s="4"/>
      <c r="G296" s="4"/>
      <c r="H296" s="9"/>
      <c r="I296" s="10" t="s">
        <v>26</v>
      </c>
      <c r="J296" s="21">
        <f>SUM(J292:J295)</f>
        <v>19508.28</v>
      </c>
      <c r="K296" s="250"/>
    </row>
    <row r="297" spans="2:11" ht="15.75" thickBot="1">
      <c r="B297" s="2" t="s">
        <v>27</v>
      </c>
      <c r="C297" s="3"/>
      <c r="D297" s="3"/>
      <c r="E297" s="3"/>
      <c r="F297" s="4"/>
      <c r="G297" s="4"/>
      <c r="H297" s="9"/>
      <c r="I297" s="9"/>
      <c r="J297" s="11"/>
      <c r="K297" s="250"/>
    </row>
    <row r="298" spans="2:11">
      <c r="B298" s="336" t="s">
        <v>2</v>
      </c>
      <c r="C298" s="337"/>
      <c r="D298" s="337"/>
      <c r="E298" s="337"/>
      <c r="F298" s="338"/>
      <c r="G298" s="151" t="s">
        <v>48</v>
      </c>
      <c r="H298" s="203" t="s">
        <v>30</v>
      </c>
      <c r="I298" s="203" t="s">
        <v>24</v>
      </c>
      <c r="J298" s="36" t="s">
        <v>25</v>
      </c>
      <c r="K298" s="250"/>
    </row>
    <row r="299" spans="2:11">
      <c r="B299" s="254" t="s">
        <v>2101</v>
      </c>
      <c r="C299" s="343" t="s">
        <v>538</v>
      </c>
      <c r="D299" s="344"/>
      <c r="E299" s="344"/>
      <c r="F299" s="345"/>
      <c r="G299" s="219" t="str">
        <f>VLOOKUP(B299,MAT!$B$8:$E$1650,3,FALSE)</f>
        <v>gal</v>
      </c>
      <c r="H299" s="118">
        <f>VLOOKUP(B299,MAT!$B$8:$E$1650,4,FALSE)</f>
        <v>14863</v>
      </c>
      <c r="I299" s="118">
        <v>0.1</v>
      </c>
      <c r="J299" s="33">
        <f t="shared" ref="J299:J306" si="12">H299*I299</f>
        <v>1486.3000000000002</v>
      </c>
      <c r="K299" s="250"/>
    </row>
    <row r="300" spans="2:11">
      <c r="B300" s="249" t="s">
        <v>1868</v>
      </c>
      <c r="C300" s="343" t="s">
        <v>308</v>
      </c>
      <c r="D300" s="344"/>
      <c r="E300" s="344"/>
      <c r="F300" s="345"/>
      <c r="G300" s="219" t="str">
        <f>VLOOKUP(B300,MAT!$B$8:$E$1650,3,FALSE)</f>
        <v>m3</v>
      </c>
      <c r="H300" s="118">
        <f>VLOOKUP(B300,MAT!$B$8:$E$1650,4,FALSE)</f>
        <v>66727</v>
      </c>
      <c r="I300" s="118">
        <v>0.42</v>
      </c>
      <c r="J300" s="33">
        <f t="shared" si="12"/>
        <v>28025.34</v>
      </c>
      <c r="K300" s="250"/>
    </row>
    <row r="301" spans="2:11">
      <c r="B301" s="249" t="s">
        <v>3403</v>
      </c>
      <c r="C301" s="343" t="s">
        <v>254</v>
      </c>
      <c r="D301" s="344"/>
      <c r="E301" s="344"/>
      <c r="F301" s="345"/>
      <c r="G301" s="219" t="str">
        <f>VLOOKUP(B301,MAT!$B$8:$E$1650,3,FALSE)</f>
        <v>m3</v>
      </c>
      <c r="H301" s="118">
        <f>VLOOKUP(B301,MAT!$B$8:$E$1650,4,FALSE)</f>
        <v>823599</v>
      </c>
      <c r="I301" s="118">
        <v>0.64</v>
      </c>
      <c r="J301" s="33">
        <f t="shared" si="12"/>
        <v>527103.36</v>
      </c>
      <c r="K301" s="250"/>
    </row>
    <row r="302" spans="2:11">
      <c r="B302" s="254" t="s">
        <v>1834</v>
      </c>
      <c r="C302" s="343" t="s">
        <v>274</v>
      </c>
      <c r="D302" s="344"/>
      <c r="E302" s="344"/>
      <c r="F302" s="345"/>
      <c r="G302" s="219" t="str">
        <f>VLOOKUP(B302,MAT!$B$8:$E$1650,3,FALSE)</f>
        <v>kg</v>
      </c>
      <c r="H302" s="118">
        <f>VLOOKUP(B302,MAT!$B$8:$E$1650,4,FALSE)</f>
        <v>5029</v>
      </c>
      <c r="I302" s="118">
        <v>0.5</v>
      </c>
      <c r="J302" s="33">
        <f t="shared" si="12"/>
        <v>2514.5</v>
      </c>
      <c r="K302" s="250"/>
    </row>
    <row r="303" spans="2:11">
      <c r="B303" s="254" t="s">
        <v>2819</v>
      </c>
      <c r="C303" s="343" t="s">
        <v>1255</v>
      </c>
      <c r="D303" s="344"/>
      <c r="E303" s="344"/>
      <c r="F303" s="345"/>
      <c r="G303" s="219" t="str">
        <f>VLOOKUP(B303,MAT!$B$8:$E$1650,3,FALSE)</f>
        <v>und</v>
      </c>
      <c r="H303" s="118">
        <f>VLOOKUP(B303,MAT!$B$8:$E$1650,4,FALSE)</f>
        <v>5397</v>
      </c>
      <c r="I303" s="118">
        <v>2</v>
      </c>
      <c r="J303" s="33">
        <f t="shared" si="12"/>
        <v>10794</v>
      </c>
    </row>
    <row r="304" spans="2:11">
      <c r="B304" s="254" t="s">
        <v>2820</v>
      </c>
      <c r="C304" s="343" t="s">
        <v>1256</v>
      </c>
      <c r="D304" s="344"/>
      <c r="E304" s="344"/>
      <c r="F304" s="345"/>
      <c r="G304" s="219" t="str">
        <f>VLOOKUP(B304,MAT!$B$8:$E$1650,3,FALSE)</f>
        <v>und</v>
      </c>
      <c r="H304" s="118">
        <f>VLOOKUP(B304,MAT!$B$8:$E$1650,4,FALSE)</f>
        <v>12335</v>
      </c>
      <c r="I304" s="118">
        <v>2</v>
      </c>
      <c r="J304" s="33">
        <f t="shared" si="12"/>
        <v>24670</v>
      </c>
    </row>
    <row r="305" spans="2:10">
      <c r="B305" s="254" t="s">
        <v>2256</v>
      </c>
      <c r="C305" s="343" t="s">
        <v>693</v>
      </c>
      <c r="D305" s="344"/>
      <c r="E305" s="344"/>
      <c r="F305" s="345"/>
      <c r="G305" s="219" t="str">
        <f>VLOOKUP(B305,MAT!$B$8:$E$1650,3,FALSE)</f>
        <v>lb</v>
      </c>
      <c r="H305" s="118">
        <f>VLOOKUP(B305,MAT!$B$8:$E$1650,4,FALSE)</f>
        <v>4169</v>
      </c>
      <c r="I305" s="118">
        <v>1</v>
      </c>
      <c r="J305" s="33">
        <f t="shared" si="12"/>
        <v>4169</v>
      </c>
    </row>
    <row r="306" spans="2:10">
      <c r="B306" s="254" t="s">
        <v>2821</v>
      </c>
      <c r="C306" s="343" t="s">
        <v>1257</v>
      </c>
      <c r="D306" s="344"/>
      <c r="E306" s="344"/>
      <c r="F306" s="345"/>
      <c r="G306" s="219" t="str">
        <f>VLOOKUP(B306,MAT!$B$8:$E$1650,3,FALSE)</f>
        <v>und</v>
      </c>
      <c r="H306" s="118">
        <f>VLOOKUP(B306,MAT!$B$8:$E$1650,4,FALSE)</f>
        <v>11564</v>
      </c>
      <c r="I306" s="118">
        <v>2</v>
      </c>
      <c r="J306" s="33">
        <f t="shared" si="12"/>
        <v>23128</v>
      </c>
    </row>
    <row r="307" spans="2:10" ht="15.75" thickBot="1">
      <c r="B307" s="208"/>
      <c r="C307" s="339"/>
      <c r="D307" s="340"/>
      <c r="E307" s="340"/>
      <c r="F307" s="341"/>
      <c r="G307" s="217"/>
      <c r="H307" s="120"/>
      <c r="I307" s="120"/>
      <c r="J307" s="121"/>
    </row>
    <row r="308" spans="2:10" ht="15.75" thickBot="1">
      <c r="B308" s="8"/>
      <c r="C308" s="4"/>
      <c r="D308" s="4"/>
      <c r="E308" s="4"/>
      <c r="F308" s="4"/>
      <c r="G308" s="4"/>
      <c r="H308" s="9"/>
      <c r="I308" s="10" t="s">
        <v>26</v>
      </c>
      <c r="J308" s="21">
        <f>SUM(J299:J307)</f>
        <v>621890.5</v>
      </c>
    </row>
    <row r="309" spans="2:10" ht="15.75" thickBot="1">
      <c r="B309" s="2" t="s">
        <v>28</v>
      </c>
      <c r="C309" s="3"/>
      <c r="D309" s="3"/>
      <c r="E309" s="3"/>
      <c r="F309" s="4"/>
      <c r="G309" s="4"/>
      <c r="H309" s="4"/>
      <c r="I309" s="4"/>
      <c r="J309" s="11"/>
    </row>
    <row r="310" spans="2:10">
      <c r="B310" s="336" t="s">
        <v>29</v>
      </c>
      <c r="C310" s="337"/>
      <c r="D310" s="337"/>
      <c r="E310" s="337"/>
      <c r="F310" s="338"/>
      <c r="G310" s="203" t="s">
        <v>48</v>
      </c>
      <c r="H310" s="203" t="s">
        <v>30</v>
      </c>
      <c r="I310" s="203" t="s">
        <v>24</v>
      </c>
      <c r="J310" s="36" t="s">
        <v>25</v>
      </c>
    </row>
    <row r="311" spans="2:10" ht="15.75" thickBot="1">
      <c r="B311" s="342" t="s">
        <v>3820</v>
      </c>
      <c r="C311" s="340"/>
      <c r="D311" s="340"/>
      <c r="E311" s="340"/>
      <c r="F311" s="341"/>
      <c r="G311" s="58">
        <f>1</f>
        <v>1</v>
      </c>
      <c r="H311" s="313">
        <f>SUM(H299:H306)*0.03</f>
        <v>28310.489999999998</v>
      </c>
      <c r="I311" s="12">
        <v>1</v>
      </c>
      <c r="J311" s="23">
        <f>H311*I311*G311</f>
        <v>28310.489999999998</v>
      </c>
    </row>
    <row r="312" spans="2:10" ht="15.75" thickBot="1">
      <c r="B312" s="8"/>
      <c r="C312" s="4"/>
      <c r="D312" s="4"/>
      <c r="E312" s="4"/>
      <c r="F312" s="4"/>
      <c r="G312" s="4"/>
      <c r="H312" s="4"/>
      <c r="I312" s="10" t="s">
        <v>26</v>
      </c>
      <c r="J312" s="21">
        <f>SUM(J311:J311)</f>
        <v>28310.489999999998</v>
      </c>
    </row>
    <row r="313" spans="2:10" ht="15.75" thickBot="1">
      <c r="B313" s="2" t="s">
        <v>31</v>
      </c>
      <c r="C313" s="3"/>
      <c r="D313" s="3"/>
      <c r="E313" s="3"/>
      <c r="F313" s="4"/>
      <c r="G313" s="4"/>
      <c r="H313" s="4"/>
      <c r="I313" s="4"/>
      <c r="J313" s="11"/>
    </row>
    <row r="314" spans="2:10">
      <c r="B314" s="329" t="s">
        <v>32</v>
      </c>
      <c r="C314" s="330"/>
      <c r="D314" s="330"/>
      <c r="E314" s="330"/>
      <c r="F314" s="330"/>
      <c r="G314" s="203" t="s">
        <v>48</v>
      </c>
      <c r="H314" s="203" t="s">
        <v>30</v>
      </c>
      <c r="I314" s="203" t="s">
        <v>24</v>
      </c>
      <c r="J314" s="37" t="s">
        <v>25</v>
      </c>
    </row>
    <row r="315" spans="2:10">
      <c r="B315" s="211" t="s">
        <v>3686</v>
      </c>
      <c r="C315" s="331" t="s">
        <v>3824</v>
      </c>
      <c r="D315" s="332"/>
      <c r="E315" s="332"/>
      <c r="F315" s="333"/>
      <c r="G315" s="207" t="s">
        <v>50</v>
      </c>
      <c r="H315" s="118">
        <v>18000</v>
      </c>
      <c r="I315" s="118">
        <v>2</v>
      </c>
      <c r="J315" s="33">
        <f>H315*I315</f>
        <v>36000</v>
      </c>
    </row>
    <row r="316" spans="2:10">
      <c r="B316" s="206" t="s">
        <v>3694</v>
      </c>
      <c r="C316" s="331" t="s">
        <v>3695</v>
      </c>
      <c r="D316" s="332"/>
      <c r="E316" s="332"/>
      <c r="F316" s="333"/>
      <c r="G316" s="219" t="str">
        <f>VLOOKUP(B316,MAT!$B$8:$E$1650,3,FALSE)</f>
        <v>und</v>
      </c>
      <c r="H316" s="118">
        <f>VLOOKUP(B316,MAT!$B$8:$E$1650,4,FALSE)</f>
        <v>1542</v>
      </c>
      <c r="I316" s="118">
        <v>4.4000000000000004</v>
      </c>
      <c r="J316" s="33">
        <f t="shared" ref="J316" si="13">H316*I316</f>
        <v>6784.8</v>
      </c>
    </row>
    <row r="317" spans="2:10">
      <c r="B317" s="206"/>
      <c r="C317" s="331"/>
      <c r="D317" s="332"/>
      <c r="E317" s="332"/>
      <c r="F317" s="333"/>
      <c r="G317" s="223"/>
      <c r="H317" s="216"/>
      <c r="I317" s="216"/>
      <c r="J317" s="196"/>
    </row>
    <row r="318" spans="2:10" ht="15.75" thickBot="1">
      <c r="B318" s="208"/>
      <c r="C318" s="335"/>
      <c r="D318" s="335"/>
      <c r="E318" s="335"/>
      <c r="F318" s="335"/>
      <c r="G318" s="209"/>
      <c r="H318" s="210"/>
      <c r="I318" s="210"/>
      <c r="J318" s="121"/>
    </row>
    <row r="319" spans="2:10" ht="15.75" thickBot="1">
      <c r="B319" s="8"/>
      <c r="C319" s="4"/>
      <c r="D319" s="4"/>
      <c r="E319" s="4"/>
      <c r="F319" s="9"/>
      <c r="G319" s="9"/>
      <c r="H319" s="9"/>
      <c r="I319" s="10" t="s">
        <v>26</v>
      </c>
      <c r="J319" s="21">
        <f>SUM(J315:J318)</f>
        <v>42784.800000000003</v>
      </c>
    </row>
    <row r="320" spans="2:10" ht="15.75" thickBot="1">
      <c r="B320" s="8"/>
      <c r="C320" s="4"/>
      <c r="D320" s="4"/>
      <c r="E320" s="4"/>
      <c r="F320" s="9"/>
      <c r="G320" s="9"/>
      <c r="H320" s="9"/>
      <c r="I320" s="9"/>
      <c r="J320" s="24"/>
    </row>
    <row r="321" spans="2:10" ht="15.75" thickBot="1">
      <c r="B321" s="13"/>
      <c r="C321" s="7"/>
      <c r="D321" s="7"/>
      <c r="E321" s="7"/>
      <c r="F321" s="14"/>
      <c r="G321" s="213" t="s">
        <v>33</v>
      </c>
      <c r="H321" s="214"/>
      <c r="I321" s="215"/>
      <c r="J321" s="56">
        <f>ROUND(J296+J308+J312+J319,0)</f>
        <v>712494</v>
      </c>
    </row>
    <row r="322" spans="2:10" ht="15.75" thickBot="1">
      <c r="B322" s="3"/>
      <c r="C322" s="3"/>
      <c r="D322" s="3"/>
      <c r="E322" s="4"/>
      <c r="F322" s="4"/>
      <c r="G322" s="4"/>
      <c r="H322" s="4"/>
      <c r="I322" s="5"/>
      <c r="J322" s="251"/>
    </row>
    <row r="323" spans="2:10">
      <c r="B323" s="50" t="s">
        <v>22</v>
      </c>
      <c r="C323" s="346" t="s">
        <v>54</v>
      </c>
      <c r="D323" s="347"/>
      <c r="E323" s="347"/>
      <c r="F323" s="347"/>
      <c r="G323" s="347"/>
      <c r="H323" s="348"/>
      <c r="I323" s="51" t="s">
        <v>23</v>
      </c>
      <c r="J323" s="52" t="s">
        <v>34</v>
      </c>
    </row>
    <row r="324" spans="2:10" ht="15.75" thickBot="1">
      <c r="B324" s="318" t="str">
        <f>+'PPTO GRAL'!A16</f>
        <v>2.12</v>
      </c>
      <c r="C324" s="349" t="str">
        <f>+'PPTO GRAL'!B16</f>
        <v>Suminstro transporte y colocacion de muro BLOQUE EN CONCRETO</v>
      </c>
      <c r="D324" s="350"/>
      <c r="E324" s="350"/>
      <c r="F324" s="350"/>
      <c r="G324" s="350"/>
      <c r="H324" s="351"/>
      <c r="I324" s="319" t="str">
        <f>+'PPTO GRAL'!C16</f>
        <v>M2</v>
      </c>
      <c r="J324" s="320">
        <f>J349</f>
        <v>129368</v>
      </c>
    </row>
    <row r="325" spans="2:10">
      <c r="B325" s="2"/>
      <c r="C325" s="3"/>
      <c r="D325" s="3"/>
      <c r="E325" s="4"/>
      <c r="F325" s="4"/>
      <c r="G325" s="4"/>
      <c r="H325" s="4"/>
      <c r="I325" s="5"/>
      <c r="J325" s="6"/>
    </row>
    <row r="326" spans="2:10" ht="15.75" thickBot="1">
      <c r="B326" s="2" t="s">
        <v>55</v>
      </c>
      <c r="C326" s="3"/>
      <c r="D326" s="3"/>
      <c r="E326" s="3"/>
      <c r="F326" s="4"/>
      <c r="G326" s="4"/>
      <c r="H326" s="4"/>
      <c r="I326" s="4"/>
      <c r="J326" s="11"/>
    </row>
    <row r="327" spans="2:10">
      <c r="B327" s="329" t="s">
        <v>2</v>
      </c>
      <c r="C327" s="330"/>
      <c r="D327" s="330"/>
      <c r="E327" s="330"/>
      <c r="F327" s="330"/>
      <c r="G327" s="203" t="s">
        <v>48</v>
      </c>
      <c r="H327" s="203" t="s">
        <v>30</v>
      </c>
      <c r="I327" s="203" t="s">
        <v>24</v>
      </c>
      <c r="J327" s="37" t="s">
        <v>25</v>
      </c>
    </row>
    <row r="328" spans="2:10">
      <c r="B328" s="204"/>
      <c r="C328" s="331"/>
      <c r="D328" s="332"/>
      <c r="E328" s="332"/>
      <c r="F328" s="333"/>
      <c r="G328" s="219"/>
      <c r="H328" s="118"/>
      <c r="I328" s="225"/>
      <c r="J328" s="33"/>
    </row>
    <row r="329" spans="2:10">
      <c r="B329" s="204"/>
      <c r="C329" s="331"/>
      <c r="D329" s="332"/>
      <c r="E329" s="332"/>
      <c r="F329" s="333"/>
      <c r="G329" s="219"/>
      <c r="H329" s="118"/>
      <c r="I329" s="225"/>
      <c r="J329" s="33"/>
    </row>
    <row r="330" spans="2:10" ht="15.75" thickBot="1">
      <c r="B330" s="334"/>
      <c r="C330" s="335"/>
      <c r="D330" s="335"/>
      <c r="E330" s="335"/>
      <c r="F330" s="335"/>
      <c r="G330" s="119"/>
      <c r="H330" s="22"/>
      <c r="I330" s="120"/>
      <c r="J330" s="121"/>
    </row>
    <row r="331" spans="2:10" ht="15.75" thickBot="1">
      <c r="B331" s="8"/>
      <c r="C331" s="4"/>
      <c r="D331" s="4"/>
      <c r="E331" s="4"/>
      <c r="F331" s="4"/>
      <c r="G331" s="4"/>
      <c r="H331" s="9"/>
      <c r="I331" s="10" t="s">
        <v>26</v>
      </c>
      <c r="J331" s="21">
        <f>SUM(J328:J330)</f>
        <v>0</v>
      </c>
    </row>
    <row r="332" spans="2:10" ht="15.75" thickBot="1">
      <c r="B332" s="2" t="s">
        <v>27</v>
      </c>
      <c r="C332" s="3"/>
      <c r="D332" s="3"/>
      <c r="E332" s="3"/>
      <c r="F332" s="4"/>
      <c r="G332" s="4"/>
      <c r="H332" s="9"/>
      <c r="I332" s="9"/>
      <c r="J332" s="11"/>
    </row>
    <row r="333" spans="2:10">
      <c r="B333" s="336" t="s">
        <v>2</v>
      </c>
      <c r="C333" s="337"/>
      <c r="D333" s="337"/>
      <c r="E333" s="337"/>
      <c r="F333" s="338"/>
      <c r="G333" s="151" t="s">
        <v>48</v>
      </c>
      <c r="H333" s="203" t="s">
        <v>30</v>
      </c>
      <c r="I333" s="203" t="s">
        <v>24</v>
      </c>
      <c r="J333" s="36" t="s">
        <v>25</v>
      </c>
    </row>
    <row r="334" spans="2:10">
      <c r="B334" s="254"/>
      <c r="C334" s="343" t="str">
        <f>C324</f>
        <v>Suminstro transporte y colocacion de muro BLOQUE EN CONCRETO</v>
      </c>
      <c r="D334" s="344"/>
      <c r="E334" s="344"/>
      <c r="F334" s="345"/>
      <c r="G334" s="219" t="str">
        <f>I324</f>
        <v>M2</v>
      </c>
      <c r="H334" s="118">
        <v>125600</v>
      </c>
      <c r="I334" s="118">
        <v>1</v>
      </c>
      <c r="J334" s="33">
        <f>H334*I334</f>
        <v>125600</v>
      </c>
    </row>
    <row r="335" spans="2:10" ht="15.75" thickBot="1">
      <c r="B335" s="208"/>
      <c r="C335" s="339"/>
      <c r="D335" s="340"/>
      <c r="E335" s="340"/>
      <c r="F335" s="341"/>
      <c r="G335" s="217"/>
      <c r="H335" s="120"/>
      <c r="I335" s="120"/>
      <c r="J335" s="121"/>
    </row>
    <row r="336" spans="2:10" ht="15.75" thickBot="1">
      <c r="B336" s="8"/>
      <c r="C336" s="4"/>
      <c r="D336" s="4"/>
      <c r="E336" s="4"/>
      <c r="F336" s="4"/>
      <c r="G336" s="4"/>
      <c r="H336" s="9"/>
      <c r="I336" s="10" t="s">
        <v>26</v>
      </c>
      <c r="J336" s="21">
        <f>SUM(J334:J335)</f>
        <v>125600</v>
      </c>
    </row>
    <row r="337" spans="2:10" ht="15.75" thickBot="1">
      <c r="B337" s="2" t="s">
        <v>28</v>
      </c>
      <c r="C337" s="3"/>
      <c r="D337" s="3"/>
      <c r="E337" s="3"/>
      <c r="F337" s="4"/>
      <c r="G337" s="4"/>
      <c r="H337" s="4"/>
      <c r="I337" s="4"/>
      <c r="J337" s="11"/>
    </row>
    <row r="338" spans="2:10">
      <c r="B338" s="336" t="s">
        <v>29</v>
      </c>
      <c r="C338" s="337"/>
      <c r="D338" s="337"/>
      <c r="E338" s="337"/>
      <c r="F338" s="338"/>
      <c r="G338" s="203" t="s">
        <v>48</v>
      </c>
      <c r="H338" s="203" t="s">
        <v>30</v>
      </c>
      <c r="I338" s="203" t="s">
        <v>24</v>
      </c>
      <c r="J338" s="36" t="s">
        <v>25</v>
      </c>
    </row>
    <row r="339" spans="2:10" ht="15.75" thickBot="1">
      <c r="B339" s="342" t="s">
        <v>3820</v>
      </c>
      <c r="C339" s="340"/>
      <c r="D339" s="340"/>
      <c r="E339" s="340"/>
      <c r="F339" s="341"/>
      <c r="G339" s="58">
        <f>1</f>
        <v>1</v>
      </c>
      <c r="H339" s="313">
        <f>SUM(H334)*0.03</f>
        <v>3768</v>
      </c>
      <c r="I339" s="12">
        <v>1</v>
      </c>
      <c r="J339" s="23">
        <f>H339*I339*G339</f>
        <v>3768</v>
      </c>
    </row>
    <row r="340" spans="2:10" ht="15.75" thickBot="1">
      <c r="B340" s="8"/>
      <c r="C340" s="4"/>
      <c r="D340" s="4"/>
      <c r="E340" s="4"/>
      <c r="F340" s="4"/>
      <c r="G340" s="4"/>
      <c r="H340" s="4"/>
      <c r="I340" s="10" t="s">
        <v>26</v>
      </c>
      <c r="J340" s="21">
        <f>SUM(J339:J339)</f>
        <v>3768</v>
      </c>
    </row>
    <row r="341" spans="2:10" ht="15.75" thickBot="1">
      <c r="B341" s="2" t="s">
        <v>31</v>
      </c>
      <c r="C341" s="3"/>
      <c r="D341" s="3"/>
      <c r="E341" s="3"/>
      <c r="F341" s="4"/>
      <c r="G341" s="4"/>
      <c r="H341" s="4"/>
      <c r="I341" s="4"/>
      <c r="J341" s="11"/>
    </row>
    <row r="342" spans="2:10">
      <c r="B342" s="329" t="s">
        <v>32</v>
      </c>
      <c r="C342" s="330"/>
      <c r="D342" s="330"/>
      <c r="E342" s="330"/>
      <c r="F342" s="330"/>
      <c r="G342" s="203" t="s">
        <v>48</v>
      </c>
      <c r="H342" s="203" t="s">
        <v>30</v>
      </c>
      <c r="I342" s="203" t="s">
        <v>24</v>
      </c>
      <c r="J342" s="37" t="s">
        <v>25</v>
      </c>
    </row>
    <row r="343" spans="2:10">
      <c r="B343" s="211"/>
      <c r="C343" s="331"/>
      <c r="D343" s="332"/>
      <c r="E343" s="332"/>
      <c r="F343" s="333"/>
      <c r="G343" s="207"/>
      <c r="H343" s="118"/>
      <c r="I343" s="118"/>
      <c r="J343" s="33"/>
    </row>
    <row r="344" spans="2:10">
      <c r="B344" s="206"/>
      <c r="C344" s="331"/>
      <c r="D344" s="332"/>
      <c r="E344" s="332"/>
      <c r="F344" s="333"/>
      <c r="G344" s="219"/>
      <c r="H344" s="118"/>
      <c r="I344" s="118"/>
      <c r="J344" s="33"/>
    </row>
    <row r="345" spans="2:10">
      <c r="B345" s="206"/>
      <c r="C345" s="331"/>
      <c r="D345" s="332"/>
      <c r="E345" s="332"/>
      <c r="F345" s="333"/>
      <c r="G345" s="223"/>
      <c r="H345" s="216"/>
      <c r="I345" s="216"/>
      <c r="J345" s="196"/>
    </row>
    <row r="346" spans="2:10" ht="15.75" thickBot="1">
      <c r="B346" s="208"/>
      <c r="C346" s="335"/>
      <c r="D346" s="335"/>
      <c r="E346" s="335"/>
      <c r="F346" s="335"/>
      <c r="G346" s="209"/>
      <c r="H346" s="210"/>
      <c r="I346" s="210"/>
      <c r="J346" s="121"/>
    </row>
    <row r="347" spans="2:10" ht="15.75" thickBot="1">
      <c r="B347" s="8"/>
      <c r="C347" s="4"/>
      <c r="D347" s="4"/>
      <c r="E347" s="4"/>
      <c r="F347" s="9"/>
      <c r="G347" s="9"/>
      <c r="H347" s="9"/>
      <c r="I347" s="10" t="s">
        <v>26</v>
      </c>
      <c r="J347" s="21">
        <f>SUM(J343:J346)</f>
        <v>0</v>
      </c>
    </row>
    <row r="348" spans="2:10" ht="15.75" thickBot="1">
      <c r="B348" s="8"/>
      <c r="C348" s="4"/>
      <c r="D348" s="4"/>
      <c r="E348" s="4"/>
      <c r="F348" s="9"/>
      <c r="G348" s="9"/>
      <c r="H348" s="9"/>
      <c r="I348" s="9"/>
      <c r="J348" s="24"/>
    </row>
    <row r="349" spans="2:10" ht="15.75" thickBot="1">
      <c r="B349" s="13"/>
      <c r="C349" s="7"/>
      <c r="D349" s="7"/>
      <c r="E349" s="7"/>
      <c r="F349" s="14"/>
      <c r="G349" s="213" t="s">
        <v>33</v>
      </c>
      <c r="H349" s="214"/>
      <c r="I349" s="215"/>
      <c r="J349" s="56">
        <f>ROUND(J331+J336+J340+J347,0)</f>
        <v>129368</v>
      </c>
    </row>
  </sheetData>
  <mergeCells count="207">
    <mergeCell ref="C93:F93"/>
    <mergeCell ref="B94:F94"/>
    <mergeCell ref="B97:F97"/>
    <mergeCell ref="C109:F109"/>
    <mergeCell ref="C108:F108"/>
    <mergeCell ref="C107:F107"/>
    <mergeCell ref="B164:F164"/>
    <mergeCell ref="C165:F165"/>
    <mergeCell ref="C120:F120"/>
    <mergeCell ref="C114:H114"/>
    <mergeCell ref="C115:H115"/>
    <mergeCell ref="B118:F118"/>
    <mergeCell ref="C119:F119"/>
    <mergeCell ref="C99:F99"/>
    <mergeCell ref="B102:F102"/>
    <mergeCell ref="B103:F103"/>
    <mergeCell ref="B106:F106"/>
    <mergeCell ref="C39:F39"/>
    <mergeCell ref="B44:F44"/>
    <mergeCell ref="B53:F53"/>
    <mergeCell ref="C54:F54"/>
    <mergeCell ref="C62:H62"/>
    <mergeCell ref="B65:F65"/>
    <mergeCell ref="C82:F82"/>
    <mergeCell ref="B27:F27"/>
    <mergeCell ref="C29:F29"/>
    <mergeCell ref="C30:F30"/>
    <mergeCell ref="B35:F35"/>
    <mergeCell ref="C36:F36"/>
    <mergeCell ref="C40:F40"/>
    <mergeCell ref="B41:F41"/>
    <mergeCell ref="C37:F37"/>
    <mergeCell ref="C38:F38"/>
    <mergeCell ref="B49:F49"/>
    <mergeCell ref="C46:F46"/>
    <mergeCell ref="C45:F45"/>
    <mergeCell ref="C67:F67"/>
    <mergeCell ref="B68:F68"/>
    <mergeCell ref="B71:F71"/>
    <mergeCell ref="C72:F72"/>
    <mergeCell ref="C73:F73"/>
    <mergeCell ref="B50:F50"/>
    <mergeCell ref="C66:F66"/>
    <mergeCell ref="C55:F55"/>
    <mergeCell ref="C56:F56"/>
    <mergeCell ref="C61:H61"/>
    <mergeCell ref="C88:H88"/>
    <mergeCell ref="C89:H89"/>
    <mergeCell ref="B77:F77"/>
    <mergeCell ref="B80:F80"/>
    <mergeCell ref="C81:F81"/>
    <mergeCell ref="B76:F76"/>
    <mergeCell ref="C83:F83"/>
    <mergeCell ref="B1:J1"/>
    <mergeCell ref="B2:J2"/>
    <mergeCell ref="B3:J3"/>
    <mergeCell ref="B4:J4"/>
    <mergeCell ref="B5:J5"/>
    <mergeCell ref="C20:F20"/>
    <mergeCell ref="B23:F23"/>
    <mergeCell ref="B24:F24"/>
    <mergeCell ref="C28:F28"/>
    <mergeCell ref="B12:F12"/>
    <mergeCell ref="C13:F13"/>
    <mergeCell ref="B15:F15"/>
    <mergeCell ref="B18:F18"/>
    <mergeCell ref="C14:F14"/>
    <mergeCell ref="C8:H8"/>
    <mergeCell ref="C9:H9"/>
    <mergeCell ref="C19:F19"/>
    <mergeCell ref="B6:J6"/>
    <mergeCell ref="C294:F294"/>
    <mergeCell ref="C302:F302"/>
    <mergeCell ref="C303:F303"/>
    <mergeCell ref="C304:F304"/>
    <mergeCell ref="C265:F265"/>
    <mergeCell ref="B269:F269"/>
    <mergeCell ref="B245:F245"/>
    <mergeCell ref="C195:F195"/>
    <mergeCell ref="C172:H172"/>
    <mergeCell ref="C173:H173"/>
    <mergeCell ref="B176:F176"/>
    <mergeCell ref="C177:F177"/>
    <mergeCell ref="C178:F178"/>
    <mergeCell ref="B179:F179"/>
    <mergeCell ref="B182:F182"/>
    <mergeCell ref="C183:F183"/>
    <mergeCell ref="B187:F187"/>
    <mergeCell ref="B188:F188"/>
    <mergeCell ref="C221:F221"/>
    <mergeCell ref="C222:F222"/>
    <mergeCell ref="C200:H200"/>
    <mergeCell ref="C242:F242"/>
    <mergeCell ref="C250:F250"/>
    <mergeCell ref="B266:F266"/>
    <mergeCell ref="B342:F342"/>
    <mergeCell ref="C343:F343"/>
    <mergeCell ref="C344:F344"/>
    <mergeCell ref="C346:F346"/>
    <mergeCell ref="C345:F345"/>
    <mergeCell ref="B333:F333"/>
    <mergeCell ref="C323:H323"/>
    <mergeCell ref="C324:H324"/>
    <mergeCell ref="B338:F338"/>
    <mergeCell ref="B339:F339"/>
    <mergeCell ref="C335:F335"/>
    <mergeCell ref="C334:F334"/>
    <mergeCell ref="B246:F246"/>
    <mergeCell ref="B249:F249"/>
    <mergeCell ref="C251:F251"/>
    <mergeCell ref="C252:F252"/>
    <mergeCell ref="C253:F253"/>
    <mergeCell ref="C228:H228"/>
    <mergeCell ref="B231:F231"/>
    <mergeCell ref="C232:F232"/>
    <mergeCell ref="C233:F233"/>
    <mergeCell ref="C234:F234"/>
    <mergeCell ref="B235:F235"/>
    <mergeCell ref="B238:F238"/>
    <mergeCell ref="C239:F239"/>
    <mergeCell ref="C241:F241"/>
    <mergeCell ref="C258:H258"/>
    <mergeCell ref="C259:H259"/>
    <mergeCell ref="B262:F262"/>
    <mergeCell ref="C263:F263"/>
    <mergeCell ref="C264:F264"/>
    <mergeCell ref="C292:F292"/>
    <mergeCell ref="C293:F293"/>
    <mergeCell ref="B274:F274"/>
    <mergeCell ref="C279:F279"/>
    <mergeCell ref="C280:F280"/>
    <mergeCell ref="C270:F270"/>
    <mergeCell ref="C271:F271"/>
    <mergeCell ref="B275:F275"/>
    <mergeCell ref="B278:F278"/>
    <mergeCell ref="C281:F281"/>
    <mergeCell ref="C282:F282"/>
    <mergeCell ref="C287:H287"/>
    <mergeCell ref="C288:H288"/>
    <mergeCell ref="B291:F291"/>
    <mergeCell ref="C299:F299"/>
    <mergeCell ref="B327:F327"/>
    <mergeCell ref="B295:F295"/>
    <mergeCell ref="B298:F298"/>
    <mergeCell ref="C305:F305"/>
    <mergeCell ref="C306:F306"/>
    <mergeCell ref="C307:F307"/>
    <mergeCell ref="B314:F314"/>
    <mergeCell ref="B330:F330"/>
    <mergeCell ref="C328:F328"/>
    <mergeCell ref="C329:F329"/>
    <mergeCell ref="C315:F315"/>
    <mergeCell ref="B310:F310"/>
    <mergeCell ref="B311:F311"/>
    <mergeCell ref="C316:F316"/>
    <mergeCell ref="C317:F317"/>
    <mergeCell ref="C318:F318"/>
    <mergeCell ref="C300:F300"/>
    <mergeCell ref="C301:F301"/>
    <mergeCell ref="C192:F192"/>
    <mergeCell ref="C193:F193"/>
    <mergeCell ref="C194:F194"/>
    <mergeCell ref="C240:F240"/>
    <mergeCell ref="C121:F121"/>
    <mergeCell ref="C127:F127"/>
    <mergeCell ref="C128:F128"/>
    <mergeCell ref="C129:F129"/>
    <mergeCell ref="C156:F156"/>
    <mergeCell ref="C227:H227"/>
    <mergeCell ref="C201:H201"/>
    <mergeCell ref="B204:F204"/>
    <mergeCell ref="C205:F205"/>
    <mergeCell ref="C206:F206"/>
    <mergeCell ref="C212:F212"/>
    <mergeCell ref="B215:F215"/>
    <mergeCell ref="B216:F216"/>
    <mergeCell ref="B219:F219"/>
    <mergeCell ref="C220:F220"/>
    <mergeCell ref="B207:F207"/>
    <mergeCell ref="B210:F210"/>
    <mergeCell ref="C211:F211"/>
    <mergeCell ref="C167:F167"/>
    <mergeCell ref="C184:F184"/>
    <mergeCell ref="B92:F92"/>
    <mergeCell ref="B191:F191"/>
    <mergeCell ref="C151:F151"/>
    <mergeCell ref="B152:F152"/>
    <mergeCell ref="B155:F155"/>
    <mergeCell ref="C130:F130"/>
    <mergeCell ref="B133:F133"/>
    <mergeCell ref="B134:F134"/>
    <mergeCell ref="B137:F137"/>
    <mergeCell ref="C138:F138"/>
    <mergeCell ref="C139:F139"/>
    <mergeCell ref="C140:F140"/>
    <mergeCell ref="C157:F157"/>
    <mergeCell ref="B160:F160"/>
    <mergeCell ref="C98:F98"/>
    <mergeCell ref="B122:F122"/>
    <mergeCell ref="B125:F125"/>
    <mergeCell ref="C126:F126"/>
    <mergeCell ref="C166:F166"/>
    <mergeCell ref="C141:F141"/>
    <mergeCell ref="C146:H146"/>
    <mergeCell ref="C147:H147"/>
    <mergeCell ref="B150:F150"/>
    <mergeCell ref="B161:F161"/>
  </mergeCells>
  <pageMargins left="0.7" right="0.7" top="0.75" bottom="0.75" header="0.3" footer="0.3"/>
  <pageSetup scale="27" orientation="portrait" horizontalDpi="1200" verticalDpi="1200" r:id="rId1"/>
  <rowBreaks count="2" manualBreakCount="2">
    <brk id="86" max="16383" man="1"/>
    <brk id="145" max="16383" man="1"/>
  </row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theme="7" tint="-0.249977111117893"/>
    <pageSetUpPr fitToPage="1"/>
  </sheetPr>
  <dimension ref="A1:L60"/>
  <sheetViews>
    <sheetView view="pageBreakPreview" zoomScaleNormal="100" zoomScaleSheetLayoutView="100" zoomScalePageLayoutView="85" workbookViewId="0">
      <selection activeCell="A2" sqref="A2:J2"/>
    </sheetView>
  </sheetViews>
  <sheetFormatPr defaultColWidth="11.43359375" defaultRowHeight="12.75"/>
  <cols>
    <col min="1" max="1" width="11.43359375" style="61"/>
    <col min="2" max="2" width="40.35546875" style="61" bestFit="1" customWidth="1"/>
    <col min="3" max="3" width="7.93359375" style="61" bestFit="1" customWidth="1"/>
    <col min="4" max="4" width="10.4921875" style="62" bestFit="1" customWidth="1"/>
    <col min="5" max="5" width="18.16015625" style="61" bestFit="1" customWidth="1"/>
    <col min="6" max="6" width="15.6015625" style="62" customWidth="1"/>
    <col min="7" max="7" width="12.375" style="74" bestFit="1" customWidth="1"/>
    <col min="8" max="8" width="7.93359375" style="74" customWidth="1"/>
    <col min="9" max="9" width="20.3125" style="61" bestFit="1" customWidth="1"/>
    <col min="10" max="10" width="10.625" style="75" bestFit="1" customWidth="1"/>
    <col min="11" max="11" width="18.16015625" style="61" bestFit="1" customWidth="1"/>
    <col min="12" max="12" width="15.46875" style="61" customWidth="1"/>
    <col min="13" max="13" width="17.08203125" style="61" bestFit="1" customWidth="1"/>
    <col min="14" max="16" width="14.52734375" style="61" bestFit="1" customWidth="1"/>
    <col min="17" max="16384" width="11.43359375" style="61"/>
  </cols>
  <sheetData>
    <row r="1" spans="1:12" s="41" customFormat="1" ht="83.25" customHeight="1">
      <c r="A1" s="410" t="str">
        <f>+'CANTIDADES OBRA'!A4:M4</f>
        <v>COSNTRUCCION DE DISIPADOR Y MEJORAMIENTO DE VIVIENDAS EN SECTOR SABANITAS, MUNICIPIO DE BURITICÁ, ANTIOQUIA</v>
      </c>
      <c r="B1" s="411"/>
      <c r="C1" s="411"/>
      <c r="D1" s="411"/>
      <c r="E1" s="411"/>
      <c r="F1" s="411"/>
      <c r="G1" s="411"/>
      <c r="H1" s="411"/>
      <c r="I1" s="411"/>
      <c r="J1" s="412"/>
    </row>
    <row r="2" spans="1:12" s="41" customFormat="1" ht="18">
      <c r="A2" s="413" t="s">
        <v>3804</v>
      </c>
      <c r="B2" s="414"/>
      <c r="C2" s="414"/>
      <c r="D2" s="414"/>
      <c r="E2" s="414"/>
      <c r="F2" s="414"/>
      <c r="G2" s="414"/>
      <c r="H2" s="414"/>
      <c r="I2" s="414"/>
      <c r="J2" s="415"/>
    </row>
    <row r="3" spans="1:12" s="41" customFormat="1" ht="18.75" thickBot="1">
      <c r="A3" s="416" t="s">
        <v>3821</v>
      </c>
      <c r="B3" s="417"/>
      <c r="C3" s="417"/>
      <c r="D3" s="417"/>
      <c r="E3" s="417"/>
      <c r="F3" s="417"/>
      <c r="G3" s="417"/>
      <c r="H3" s="417"/>
      <c r="I3" s="417"/>
      <c r="J3" s="418"/>
    </row>
    <row r="4" spans="1:12" s="41" customFormat="1" ht="39.75" customHeight="1" thickBot="1">
      <c r="A4" s="419" t="s">
        <v>0</v>
      </c>
      <c r="B4" s="420"/>
      <c r="C4" s="420"/>
      <c r="D4" s="420"/>
      <c r="E4" s="420"/>
      <c r="F4" s="420"/>
      <c r="G4" s="420"/>
      <c r="H4" s="420"/>
      <c r="I4" s="420"/>
      <c r="J4" s="421"/>
    </row>
    <row r="5" spans="1:12" s="41" customFormat="1" ht="15" thickBot="1">
      <c r="A5" s="422" t="s">
        <v>76</v>
      </c>
      <c r="B5" s="423"/>
      <c r="C5" s="423"/>
      <c r="D5" s="423"/>
      <c r="E5" s="423"/>
      <c r="F5" s="423"/>
      <c r="G5" s="423"/>
      <c r="H5" s="423"/>
      <c r="I5" s="423"/>
      <c r="J5" s="424"/>
    </row>
    <row r="6" spans="1:12" ht="7.5" customHeight="1">
      <c r="D6" s="42"/>
      <c r="E6" s="40"/>
      <c r="F6" s="42"/>
      <c r="G6" s="42"/>
      <c r="H6" s="42"/>
      <c r="I6" s="40"/>
      <c r="J6" s="43"/>
      <c r="K6" s="40"/>
      <c r="L6" s="40"/>
    </row>
    <row r="7" spans="1:12">
      <c r="A7" s="40" t="s">
        <v>64</v>
      </c>
      <c r="B7" s="40"/>
      <c r="C7" s="62"/>
      <c r="D7" s="44"/>
      <c r="E7" s="44">
        <f>'PPTO GRAL'!F19</f>
        <v>100000000.27</v>
      </c>
      <c r="G7" s="45"/>
      <c r="H7" s="45"/>
      <c r="I7" s="40"/>
      <c r="J7" s="43"/>
      <c r="K7" s="40"/>
      <c r="L7" s="40"/>
    </row>
    <row r="8" spans="1:12">
      <c r="A8" s="40" t="s">
        <v>65</v>
      </c>
      <c r="B8" s="40"/>
      <c r="C8" s="46"/>
      <c r="D8" s="245">
        <v>8</v>
      </c>
      <c r="E8" s="46" t="s">
        <v>66</v>
      </c>
      <c r="G8" s="46"/>
      <c r="H8" s="45"/>
      <c r="I8" s="40"/>
      <c r="J8" s="43"/>
      <c r="K8" s="40"/>
      <c r="L8" s="40"/>
    </row>
    <row r="9" spans="1:12">
      <c r="A9" s="40" t="s">
        <v>77</v>
      </c>
      <c r="B9" s="40"/>
      <c r="C9" s="46"/>
      <c r="D9" s="63"/>
      <c r="E9" s="63" t="e">
        <f>J47+J50+J49</f>
        <v>#REF!</v>
      </c>
      <c r="G9" s="46"/>
      <c r="H9" s="45"/>
      <c r="I9" s="40"/>
      <c r="J9" s="43"/>
      <c r="K9" s="40"/>
      <c r="L9" s="40"/>
    </row>
    <row r="10" spans="1:12" ht="7.5" customHeight="1">
      <c r="B10" s="40"/>
      <c r="C10" s="40"/>
      <c r="D10" s="42"/>
      <c r="E10" s="40"/>
      <c r="F10" s="42"/>
      <c r="G10" s="42"/>
      <c r="H10" s="42"/>
      <c r="I10" s="40"/>
      <c r="J10" s="43"/>
      <c r="K10" s="40"/>
      <c r="L10" s="40"/>
    </row>
    <row r="11" spans="1:12" ht="35.25">
      <c r="A11" s="76" t="s">
        <v>62</v>
      </c>
      <c r="B11" s="77" t="s">
        <v>67</v>
      </c>
      <c r="C11" s="77" t="s">
        <v>11</v>
      </c>
      <c r="D11" s="76" t="s">
        <v>68</v>
      </c>
      <c r="E11" s="78" t="s">
        <v>69</v>
      </c>
      <c r="F11" s="76" t="s">
        <v>37</v>
      </c>
      <c r="G11" s="76" t="s">
        <v>70</v>
      </c>
      <c r="H11" s="76" t="s">
        <v>66</v>
      </c>
      <c r="I11" s="78" t="s">
        <v>71</v>
      </c>
      <c r="J11" s="79" t="s">
        <v>72</v>
      </c>
      <c r="K11" s="40"/>
      <c r="L11" s="40"/>
    </row>
    <row r="12" spans="1:12" s="65" customFormat="1">
      <c r="A12" s="76">
        <v>1</v>
      </c>
      <c r="B12" s="407" t="s">
        <v>63</v>
      </c>
      <c r="C12" s="408"/>
      <c r="D12" s="408"/>
      <c r="E12" s="408"/>
      <c r="F12" s="408"/>
      <c r="G12" s="408"/>
      <c r="H12" s="409"/>
      <c r="I12" s="104" t="e">
        <f>SUM(I13:I16)</f>
        <v>#REF!</v>
      </c>
      <c r="J12" s="105" t="e">
        <f>SUM(J13:J16)</f>
        <v>#REF!</v>
      </c>
      <c r="K12" s="64"/>
    </row>
    <row r="13" spans="1:12" s="65" customFormat="1">
      <c r="A13" s="106">
        <v>1.1000000000000001</v>
      </c>
      <c r="B13" s="107" t="s">
        <v>78</v>
      </c>
      <c r="C13" s="108" t="s">
        <v>9</v>
      </c>
      <c r="D13" s="109">
        <v>1</v>
      </c>
      <c r="E13" s="110" t="e">
        <f>#REF!</f>
        <v>#REF!</v>
      </c>
      <c r="F13" s="246" t="e">
        <f>#REF!</f>
        <v>#REF!</v>
      </c>
      <c r="G13" s="111">
        <v>0.2</v>
      </c>
      <c r="H13" s="106">
        <f>D8</f>
        <v>8</v>
      </c>
      <c r="I13" s="110" t="e">
        <f>D13*E13*F13*G13*H13</f>
        <v>#REF!</v>
      </c>
      <c r="J13" s="112" t="e">
        <f>+I13/$E$7</f>
        <v>#REF!</v>
      </c>
    </row>
    <row r="14" spans="1:12" s="65" customFormat="1">
      <c r="A14" s="106">
        <v>1.2</v>
      </c>
      <c r="B14" s="107" t="s">
        <v>73</v>
      </c>
      <c r="C14" s="108" t="s">
        <v>9</v>
      </c>
      <c r="D14" s="109">
        <v>1</v>
      </c>
      <c r="E14" s="110" t="e">
        <f>#REF!</f>
        <v>#REF!</v>
      </c>
      <c r="F14" s="246" t="e">
        <f>+#REF!</f>
        <v>#REF!</v>
      </c>
      <c r="G14" s="111">
        <v>1</v>
      </c>
      <c r="H14" s="106">
        <f>D8</f>
        <v>8</v>
      </c>
      <c r="I14" s="110" t="e">
        <f>D14*E14*F14*G14*H14</f>
        <v>#REF!</v>
      </c>
      <c r="J14" s="112" t="e">
        <f>+I14/$E$7</f>
        <v>#REF!</v>
      </c>
    </row>
    <row r="15" spans="1:12" s="65" customFormat="1">
      <c r="A15" s="106">
        <v>1.3</v>
      </c>
      <c r="B15" s="263" t="s">
        <v>115</v>
      </c>
      <c r="C15" s="108" t="s">
        <v>9</v>
      </c>
      <c r="D15" s="109">
        <v>1</v>
      </c>
      <c r="E15" s="110" t="e">
        <f>#REF!</f>
        <v>#REF!</v>
      </c>
      <c r="F15" s="246" t="e">
        <f>+#REF!</f>
        <v>#REF!</v>
      </c>
      <c r="G15" s="111">
        <v>1</v>
      </c>
      <c r="H15" s="106">
        <v>2</v>
      </c>
      <c r="I15" s="110" t="e">
        <f>D15*E15*F15*G15*H15</f>
        <v>#REF!</v>
      </c>
      <c r="J15" s="112" t="e">
        <f>+I15/$E$7</f>
        <v>#REF!</v>
      </c>
    </row>
    <row r="16" spans="1:12" s="65" customFormat="1">
      <c r="A16" s="257">
        <v>1.4</v>
      </c>
      <c r="B16" s="65" t="s">
        <v>3816</v>
      </c>
      <c r="C16" s="258" t="s">
        <v>9</v>
      </c>
      <c r="D16" s="259">
        <v>1</v>
      </c>
      <c r="E16" s="260" t="e">
        <f>#REF!</f>
        <v>#REF!</v>
      </c>
      <c r="F16" s="311" t="e">
        <f>+#REF!</f>
        <v>#REF!</v>
      </c>
      <c r="G16" s="261">
        <v>1</v>
      </c>
      <c r="H16" s="257">
        <v>4</v>
      </c>
      <c r="I16" s="260" t="e">
        <f>D16*E16*F16*G16*H16</f>
        <v>#REF!</v>
      </c>
      <c r="J16" s="262" t="e">
        <f>+I16/$E$7</f>
        <v>#REF!</v>
      </c>
    </row>
    <row r="17" spans="1:11" s="65" customFormat="1">
      <c r="A17" s="76">
        <v>2</v>
      </c>
      <c r="B17" s="407" t="s">
        <v>79</v>
      </c>
      <c r="C17" s="408"/>
      <c r="D17" s="408"/>
      <c r="E17" s="408"/>
      <c r="F17" s="408"/>
      <c r="G17" s="408"/>
      <c r="H17" s="409"/>
      <c r="I17" s="104" t="e">
        <f>SUM(I18:I19)</f>
        <v>#REF!</v>
      </c>
      <c r="J17" s="105" t="e">
        <f>SUM(J18:J19)</f>
        <v>#REF!</v>
      </c>
      <c r="K17" s="64"/>
    </row>
    <row r="18" spans="1:11" s="65" customFormat="1">
      <c r="A18" s="106">
        <v>2.1</v>
      </c>
      <c r="B18" s="107" t="s">
        <v>80</v>
      </c>
      <c r="C18" s="108" t="s">
        <v>9</v>
      </c>
      <c r="D18" s="109">
        <v>1</v>
      </c>
      <c r="E18" s="110" t="e">
        <f>#REF!</f>
        <v>#REF!</v>
      </c>
      <c r="F18" s="246" t="e">
        <f>+#REF!</f>
        <v>#REF!</v>
      </c>
      <c r="G18" s="111">
        <v>0.5</v>
      </c>
      <c r="H18" s="246">
        <f>D8</f>
        <v>8</v>
      </c>
      <c r="I18" s="110" t="e">
        <f>D18*E18*F18*G18*H18</f>
        <v>#REF!</v>
      </c>
      <c r="J18" s="112" t="e">
        <f>+I18/$E$7</f>
        <v>#REF!</v>
      </c>
    </row>
    <row r="19" spans="1:11" s="65" customFormat="1">
      <c r="A19" s="106">
        <v>2.2000000000000002</v>
      </c>
      <c r="B19" s="107" t="s">
        <v>81</v>
      </c>
      <c r="C19" s="108" t="s">
        <v>9</v>
      </c>
      <c r="D19" s="109">
        <v>1</v>
      </c>
      <c r="E19" s="110" t="e">
        <f>#REF!</f>
        <v>#REF!</v>
      </c>
      <c r="F19" s="246" t="e">
        <f>+#REF!</f>
        <v>#REF!</v>
      </c>
      <c r="G19" s="111">
        <v>1</v>
      </c>
      <c r="H19" s="246">
        <f>+H18</f>
        <v>8</v>
      </c>
      <c r="I19" s="110" t="e">
        <f>D19*E19*F19*G19*H19</f>
        <v>#REF!</v>
      </c>
      <c r="J19" s="112" t="e">
        <f>+I19/$E$7</f>
        <v>#REF!</v>
      </c>
    </row>
    <row r="20" spans="1:11" s="65" customFormat="1" ht="12.75" customHeight="1">
      <c r="A20" s="76">
        <v>3</v>
      </c>
      <c r="B20" s="407" t="s">
        <v>82</v>
      </c>
      <c r="C20" s="408"/>
      <c r="D20" s="408"/>
      <c r="E20" s="408"/>
      <c r="F20" s="408"/>
      <c r="G20" s="408"/>
      <c r="H20" s="409"/>
      <c r="I20" s="104">
        <f>SUM(I21:I23)</f>
        <v>11250000</v>
      </c>
      <c r="J20" s="105">
        <f>SUM(J21:J23)</f>
        <v>0.11249999969625001</v>
      </c>
      <c r="K20" s="64"/>
    </row>
    <row r="21" spans="1:11" s="65" customFormat="1" ht="24">
      <c r="A21" s="106">
        <v>3.1</v>
      </c>
      <c r="B21" s="107" t="s">
        <v>83</v>
      </c>
      <c r="C21" s="108" t="s">
        <v>58</v>
      </c>
      <c r="D21" s="109">
        <v>1</v>
      </c>
      <c r="E21" s="110">
        <v>750000</v>
      </c>
      <c r="F21" s="109"/>
      <c r="G21" s="111"/>
      <c r="H21" s="106">
        <f>+$H$13</f>
        <v>8</v>
      </c>
      <c r="I21" s="110">
        <f>+H21*E21*D21</f>
        <v>6000000</v>
      </c>
      <c r="J21" s="112">
        <f>+I21/$E$7</f>
        <v>5.9999999838000001E-2</v>
      </c>
      <c r="K21" s="64"/>
    </row>
    <row r="22" spans="1:11" s="65" customFormat="1" ht="24">
      <c r="A22" s="106">
        <v>3.2</v>
      </c>
      <c r="B22" s="107" t="s">
        <v>84</v>
      </c>
      <c r="C22" s="108" t="s">
        <v>58</v>
      </c>
      <c r="D22" s="109">
        <v>1</v>
      </c>
      <c r="E22" s="110">
        <v>400000</v>
      </c>
      <c r="F22" s="109"/>
      <c r="G22" s="111"/>
      <c r="H22" s="106">
        <v>7</v>
      </c>
      <c r="I22" s="110">
        <f>+H22*E22*D22</f>
        <v>2800000</v>
      </c>
      <c r="J22" s="112">
        <f>+I22/$E$7</f>
        <v>2.7999999924400002E-2</v>
      </c>
      <c r="K22" s="64"/>
    </row>
    <row r="23" spans="1:11" s="65" customFormat="1">
      <c r="A23" s="106">
        <v>3.3</v>
      </c>
      <c r="B23" s="107" t="s">
        <v>85</v>
      </c>
      <c r="C23" s="108" t="s">
        <v>58</v>
      </c>
      <c r="D23" s="109">
        <v>1</v>
      </c>
      <c r="E23" s="110">
        <v>350000</v>
      </c>
      <c r="F23" s="109"/>
      <c r="G23" s="111"/>
      <c r="H23" s="106">
        <v>7</v>
      </c>
      <c r="I23" s="110">
        <f>+H23*E23*D23</f>
        <v>2450000</v>
      </c>
      <c r="J23" s="112">
        <f>+I23/$E$7</f>
        <v>2.4499999933850002E-2</v>
      </c>
      <c r="K23" s="64"/>
    </row>
    <row r="24" spans="1:11" s="65" customFormat="1">
      <c r="A24" s="76">
        <v>4</v>
      </c>
      <c r="B24" s="407" t="s">
        <v>86</v>
      </c>
      <c r="C24" s="408"/>
      <c r="D24" s="408"/>
      <c r="E24" s="408"/>
      <c r="F24" s="408"/>
      <c r="G24" s="408"/>
      <c r="H24" s="409"/>
      <c r="I24" s="80">
        <f>SUM(I25:I27)</f>
        <v>4800000</v>
      </c>
      <c r="J24" s="81">
        <f>SUM(J25:J27)</f>
        <v>4.7999999870400004E-2</v>
      </c>
      <c r="K24" s="64"/>
    </row>
    <row r="25" spans="1:11" s="65" customFormat="1" ht="24">
      <c r="A25" s="106">
        <v>4.0999999999999996</v>
      </c>
      <c r="B25" s="107" t="s">
        <v>87</v>
      </c>
      <c r="C25" s="108" t="s">
        <v>9</v>
      </c>
      <c r="D25" s="109">
        <v>1</v>
      </c>
      <c r="E25" s="110">
        <v>350000</v>
      </c>
      <c r="F25" s="109"/>
      <c r="G25" s="111"/>
      <c r="H25" s="106">
        <f>+$H$13</f>
        <v>8</v>
      </c>
      <c r="I25" s="110">
        <f>+H25*E25*D25</f>
        <v>2800000</v>
      </c>
      <c r="J25" s="112">
        <f>+I25/$E$7</f>
        <v>2.7999999924400002E-2</v>
      </c>
      <c r="K25" s="66"/>
    </row>
    <row r="26" spans="1:11" s="65" customFormat="1">
      <c r="A26" s="106">
        <v>4.2</v>
      </c>
      <c r="B26" s="107" t="s">
        <v>88</v>
      </c>
      <c r="C26" s="108" t="s">
        <v>9</v>
      </c>
      <c r="D26" s="109">
        <v>1</v>
      </c>
      <c r="E26" s="110">
        <v>150000</v>
      </c>
      <c r="F26" s="109"/>
      <c r="G26" s="111"/>
      <c r="H26" s="106">
        <f>+$H$13</f>
        <v>8</v>
      </c>
      <c r="I26" s="110">
        <f>+H26*E26*D26</f>
        <v>1200000</v>
      </c>
      <c r="J26" s="112">
        <f>+I26/$E$7</f>
        <v>1.1999999967600001E-2</v>
      </c>
      <c r="K26" s="66"/>
    </row>
    <row r="27" spans="1:11" s="65" customFormat="1">
      <c r="A27" s="106">
        <v>4.3</v>
      </c>
      <c r="B27" s="107" t="s">
        <v>89</v>
      </c>
      <c r="C27" s="108" t="s">
        <v>9</v>
      </c>
      <c r="D27" s="109">
        <v>1</v>
      </c>
      <c r="E27" s="110">
        <v>100000</v>
      </c>
      <c r="F27" s="109"/>
      <c r="G27" s="111"/>
      <c r="H27" s="106">
        <f>+$H$13</f>
        <v>8</v>
      </c>
      <c r="I27" s="110">
        <f>+H27*E27*D27</f>
        <v>800000</v>
      </c>
      <c r="J27" s="112">
        <f>+I27/$E$7</f>
        <v>7.9999999784000006E-3</v>
      </c>
      <c r="K27" s="66"/>
    </row>
    <row r="28" spans="1:11" s="65" customFormat="1">
      <c r="A28" s="76">
        <v>5</v>
      </c>
      <c r="B28" s="407" t="s">
        <v>109</v>
      </c>
      <c r="C28" s="408"/>
      <c r="D28" s="408"/>
      <c r="E28" s="408"/>
      <c r="F28" s="408"/>
      <c r="G28" s="408"/>
      <c r="H28" s="409"/>
      <c r="I28" s="80">
        <f>SUM(I29:I33)</f>
        <v>4670400.0000000009</v>
      </c>
      <c r="J28" s="81">
        <f>SUM(J29:J33)</f>
        <v>4.6703999873899206E-2</v>
      </c>
      <c r="K28" s="64"/>
    </row>
    <row r="29" spans="1:11" s="65" customFormat="1" ht="24">
      <c r="A29" s="106">
        <v>5.0999999999999996</v>
      </c>
      <c r="B29" s="47" t="s">
        <v>110</v>
      </c>
      <c r="C29" s="108" t="s">
        <v>9</v>
      </c>
      <c r="D29" s="47">
        <v>1</v>
      </c>
      <c r="E29" s="110">
        <f>(148000*1.12)</f>
        <v>165760.00000000003</v>
      </c>
      <c r="F29" s="48"/>
      <c r="G29" s="111"/>
      <c r="H29" s="106">
        <f>$D$8</f>
        <v>8</v>
      </c>
      <c r="I29" s="110">
        <f t="shared" ref="I29:I33" si="0">+H29*E29*D29</f>
        <v>1326080.0000000002</v>
      </c>
      <c r="J29" s="112">
        <f t="shared" ref="J29:J33" si="1">+I29/$E$7</f>
        <v>1.3260799964195843E-2</v>
      </c>
      <c r="K29" s="66"/>
    </row>
    <row r="30" spans="1:11" s="65" customFormat="1">
      <c r="A30" s="106">
        <v>5.2</v>
      </c>
      <c r="B30" s="47" t="s">
        <v>111</v>
      </c>
      <c r="C30" s="108" t="s">
        <v>9</v>
      </c>
      <c r="D30" s="47">
        <v>1</v>
      </c>
      <c r="E30" s="110">
        <f>(164500*1.12)</f>
        <v>184240.00000000003</v>
      </c>
      <c r="F30" s="48"/>
      <c r="G30" s="131"/>
      <c r="H30" s="106">
        <f t="shared" ref="H30:H33" si="2">$D$8</f>
        <v>8</v>
      </c>
      <c r="I30" s="110">
        <f t="shared" si="0"/>
        <v>1473920.0000000002</v>
      </c>
      <c r="J30" s="112">
        <f t="shared" si="1"/>
        <v>1.4739199960204162E-2</v>
      </c>
      <c r="K30" s="66"/>
    </row>
    <row r="31" spans="1:11" s="65" customFormat="1" ht="24">
      <c r="A31" s="106">
        <v>5.3</v>
      </c>
      <c r="B31" s="47" t="s">
        <v>112</v>
      </c>
      <c r="C31" s="108" t="s">
        <v>9</v>
      </c>
      <c r="D31" s="47">
        <v>1</v>
      </c>
      <c r="E31" s="110">
        <f>(30000*1.12)</f>
        <v>33600</v>
      </c>
      <c r="F31" s="48"/>
      <c r="G31" s="131"/>
      <c r="H31" s="106">
        <f t="shared" si="2"/>
        <v>8</v>
      </c>
      <c r="I31" s="110">
        <f t="shared" si="0"/>
        <v>268800</v>
      </c>
      <c r="J31" s="112">
        <f t="shared" si="1"/>
        <v>2.6879999927423999E-3</v>
      </c>
      <c r="K31" s="66"/>
    </row>
    <row r="32" spans="1:11" s="65" customFormat="1" ht="24">
      <c r="A32" s="106">
        <v>5.4</v>
      </c>
      <c r="B32" s="47" t="s">
        <v>113</v>
      </c>
      <c r="C32" s="108" t="s">
        <v>9</v>
      </c>
      <c r="D32" s="47">
        <v>1</v>
      </c>
      <c r="E32" s="110">
        <f>(78750*1.12)</f>
        <v>88200.000000000015</v>
      </c>
      <c r="F32" s="48"/>
      <c r="G32" s="131"/>
      <c r="H32" s="106">
        <f t="shared" si="2"/>
        <v>8</v>
      </c>
      <c r="I32" s="110">
        <f t="shared" si="0"/>
        <v>705600.00000000012</v>
      </c>
      <c r="J32" s="112">
        <f t="shared" si="1"/>
        <v>7.0559999809488017E-3</v>
      </c>
      <c r="K32" s="66"/>
    </row>
    <row r="33" spans="1:12" s="65" customFormat="1" ht="24">
      <c r="A33" s="106">
        <v>5.5</v>
      </c>
      <c r="B33" s="47" t="s">
        <v>114</v>
      </c>
      <c r="C33" s="108" t="s">
        <v>9</v>
      </c>
      <c r="D33" s="47">
        <v>1</v>
      </c>
      <c r="E33" s="110">
        <f>(100000*1.12)</f>
        <v>112000.00000000001</v>
      </c>
      <c r="F33" s="48"/>
      <c r="G33" s="131"/>
      <c r="H33" s="106">
        <f t="shared" si="2"/>
        <v>8</v>
      </c>
      <c r="I33" s="110">
        <f t="shared" si="0"/>
        <v>896000.00000000012</v>
      </c>
      <c r="J33" s="112">
        <f t="shared" si="1"/>
        <v>8.9599999758080019E-3</v>
      </c>
      <c r="K33" s="66"/>
    </row>
    <row r="34" spans="1:12" s="65" customFormat="1">
      <c r="A34" s="106"/>
      <c r="B34" s="113"/>
      <c r="C34" s="128"/>
      <c r="D34" s="129"/>
      <c r="E34" s="130"/>
      <c r="F34" s="129"/>
      <c r="G34" s="131"/>
      <c r="H34" s="132"/>
      <c r="I34" s="110"/>
      <c r="J34" s="112"/>
      <c r="K34" s="66"/>
    </row>
    <row r="35" spans="1:12" s="65" customFormat="1">
      <c r="A35" s="76">
        <v>6</v>
      </c>
      <c r="B35" s="407" t="s">
        <v>90</v>
      </c>
      <c r="C35" s="408"/>
      <c r="D35" s="408"/>
      <c r="E35" s="408"/>
      <c r="F35" s="408"/>
      <c r="G35" s="408"/>
      <c r="H35" s="409"/>
      <c r="I35" s="80">
        <f>SUM(I36)</f>
        <v>987240</v>
      </c>
      <c r="J35" s="81">
        <f>SUM(J36)</f>
        <v>9.87239997334452E-3</v>
      </c>
      <c r="K35" s="64"/>
    </row>
    <row r="36" spans="1:12" s="65" customFormat="1" ht="35.25">
      <c r="A36" s="106">
        <v>6.1</v>
      </c>
      <c r="B36" s="107" t="s">
        <v>91</v>
      </c>
      <c r="C36" s="108" t="s">
        <v>9</v>
      </c>
      <c r="D36" s="109">
        <v>2</v>
      </c>
      <c r="E36" s="110">
        <v>493620</v>
      </c>
      <c r="F36" s="109"/>
      <c r="G36" s="111"/>
      <c r="H36" s="106">
        <v>1</v>
      </c>
      <c r="I36" s="110">
        <f>+E36*D36*H36</f>
        <v>987240</v>
      </c>
      <c r="J36" s="112">
        <f>+I36/$E$7</f>
        <v>9.87239997334452E-3</v>
      </c>
      <c r="K36" s="66"/>
    </row>
    <row r="37" spans="1:12" s="65" customFormat="1" ht="12.75" customHeight="1">
      <c r="A37" s="76">
        <v>8</v>
      </c>
      <c r="B37" s="407" t="s">
        <v>74</v>
      </c>
      <c r="C37" s="408"/>
      <c r="D37" s="408"/>
      <c r="E37" s="408"/>
      <c r="F37" s="408"/>
      <c r="G37" s="408"/>
      <c r="H37" s="409"/>
      <c r="I37" s="80">
        <f>SUM(I38:I46)</f>
        <v>17888000.050911997</v>
      </c>
      <c r="J37" s="81">
        <f>SUM(J38:J46)</f>
        <v>0.17888000002614401</v>
      </c>
      <c r="K37" s="64"/>
    </row>
    <row r="38" spans="1:12" s="65" customFormat="1">
      <c r="A38" s="106">
        <v>8.1</v>
      </c>
      <c r="B38" s="113" t="s">
        <v>95</v>
      </c>
      <c r="C38" s="108" t="s">
        <v>36</v>
      </c>
      <c r="D38" s="114">
        <v>2.0000000000000001E-4</v>
      </c>
      <c r="E38" s="115">
        <f>'PPTO GRAL'!F22</f>
        <v>130000000.37</v>
      </c>
      <c r="F38" s="109"/>
      <c r="G38" s="111"/>
      <c r="H38" s="109"/>
      <c r="I38" s="110">
        <f>+E38*D38</f>
        <v>26000.000074000003</v>
      </c>
      <c r="J38" s="112">
        <f>+I38/$E$7</f>
        <v>2.6000000003800002E-4</v>
      </c>
      <c r="K38" s="66"/>
    </row>
    <row r="39" spans="1:12" s="65" customFormat="1">
      <c r="A39" s="106">
        <f>A38+0.1</f>
        <v>8.1999999999999993</v>
      </c>
      <c r="B39" s="113" t="s">
        <v>99</v>
      </c>
      <c r="C39" s="108" t="s">
        <v>36</v>
      </c>
      <c r="D39" s="114">
        <v>1.1999999999999999E-3</v>
      </c>
      <c r="E39" s="115">
        <f>E38</f>
        <v>130000000.37</v>
      </c>
      <c r="F39" s="109"/>
      <c r="G39" s="111"/>
      <c r="H39" s="109"/>
      <c r="I39" s="110">
        <f t="shared" ref="I39:I46" si="3">+E39*D39</f>
        <v>156000.000444</v>
      </c>
      <c r="J39" s="112">
        <f t="shared" ref="J39:J46" si="4">+I39/$E$7</f>
        <v>1.5600000002280001E-3</v>
      </c>
      <c r="K39" s="66"/>
    </row>
    <row r="40" spans="1:12" s="65" customFormat="1" ht="24">
      <c r="A40" s="106">
        <f t="shared" ref="A40:A46" si="5">A39+0.1</f>
        <v>8.2999999999999989</v>
      </c>
      <c r="B40" s="113" t="s">
        <v>100</v>
      </c>
      <c r="C40" s="108" t="s">
        <v>36</v>
      </c>
      <c r="D40" s="114">
        <v>2.0000000000000001E-4</v>
      </c>
      <c r="E40" s="115">
        <f>E38</f>
        <v>130000000.37</v>
      </c>
      <c r="F40" s="109"/>
      <c r="G40" s="111"/>
      <c r="H40" s="109"/>
      <c r="I40" s="110">
        <f t="shared" si="3"/>
        <v>26000.000074000003</v>
      </c>
      <c r="J40" s="112">
        <f t="shared" si="4"/>
        <v>2.6000000003800002E-4</v>
      </c>
      <c r="K40" s="66"/>
      <c r="L40" s="65" t="s">
        <v>105</v>
      </c>
    </row>
    <row r="41" spans="1:12" s="65" customFormat="1">
      <c r="A41" s="106">
        <f t="shared" si="5"/>
        <v>8.3999999999999986</v>
      </c>
      <c r="B41" s="113" t="s">
        <v>101</v>
      </c>
      <c r="C41" s="108" t="s">
        <v>36</v>
      </c>
      <c r="D41" s="114">
        <v>1E-3</v>
      </c>
      <c r="E41" s="115">
        <f>E38</f>
        <v>130000000.37</v>
      </c>
      <c r="F41" s="109"/>
      <c r="G41" s="111"/>
      <c r="H41" s="109"/>
      <c r="I41" s="110">
        <f t="shared" si="3"/>
        <v>130000.00037000001</v>
      </c>
      <c r="J41" s="112">
        <f t="shared" si="4"/>
        <v>1.3000000001900001E-3</v>
      </c>
      <c r="K41" s="66"/>
    </row>
    <row r="42" spans="1:12" s="65" customFormat="1">
      <c r="A42" s="106">
        <f t="shared" si="5"/>
        <v>8.4999999999999982</v>
      </c>
      <c r="B42" s="113" t="s">
        <v>102</v>
      </c>
      <c r="C42" s="108" t="s">
        <v>36</v>
      </c>
      <c r="D42" s="114">
        <v>1.4999999999999999E-2</v>
      </c>
      <c r="E42" s="115">
        <f>E38</f>
        <v>130000000.37</v>
      </c>
      <c r="F42" s="109"/>
      <c r="G42" s="111"/>
      <c r="H42" s="109"/>
      <c r="I42" s="110">
        <f t="shared" si="3"/>
        <v>1950000.0055499999</v>
      </c>
      <c r="J42" s="112">
        <f t="shared" si="4"/>
        <v>1.9500000002849998E-2</v>
      </c>
      <c r="K42" s="138"/>
    </row>
    <row r="43" spans="1:12" s="65" customFormat="1">
      <c r="A43" s="106">
        <f t="shared" si="5"/>
        <v>8.5999999999999979</v>
      </c>
      <c r="B43" s="113" t="s">
        <v>3801</v>
      </c>
      <c r="C43" s="108" t="s">
        <v>36</v>
      </c>
      <c r="D43" s="114">
        <v>0.05</v>
      </c>
      <c r="E43" s="115">
        <f>E38</f>
        <v>130000000.37</v>
      </c>
      <c r="F43" s="109"/>
      <c r="G43" s="111"/>
      <c r="H43" s="109"/>
      <c r="I43" s="110">
        <f>+E43*D43</f>
        <v>6500000.0185000002</v>
      </c>
      <c r="J43" s="112">
        <f t="shared" si="4"/>
        <v>6.50000000095E-2</v>
      </c>
      <c r="K43" s="138"/>
    </row>
    <row r="44" spans="1:12" s="65" customFormat="1">
      <c r="A44" s="106">
        <f t="shared" si="5"/>
        <v>8.6999999999999975</v>
      </c>
      <c r="B44" s="113" t="s">
        <v>3802</v>
      </c>
      <c r="C44" s="108" t="s">
        <v>36</v>
      </c>
      <c r="D44" s="114">
        <v>0.01</v>
      </c>
      <c r="E44" s="115">
        <f>E38</f>
        <v>130000000.37</v>
      </c>
      <c r="F44" s="109"/>
      <c r="G44" s="111"/>
      <c r="H44" s="109"/>
      <c r="I44" s="110">
        <f t="shared" si="3"/>
        <v>1300000.0037</v>
      </c>
      <c r="J44" s="112">
        <f t="shared" si="4"/>
        <v>1.30000000019E-2</v>
      </c>
      <c r="K44" s="138"/>
    </row>
    <row r="45" spans="1:12" s="65" customFormat="1">
      <c r="A45" s="106">
        <v>8.8000000000000007</v>
      </c>
      <c r="B45" s="113" t="s">
        <v>103</v>
      </c>
      <c r="C45" s="108" t="s">
        <v>36</v>
      </c>
      <c r="D45" s="114">
        <v>0.04</v>
      </c>
      <c r="E45" s="115">
        <f>E38</f>
        <v>130000000.37</v>
      </c>
      <c r="F45" s="109"/>
      <c r="G45" s="111"/>
      <c r="H45" s="109"/>
      <c r="I45" s="110">
        <f t="shared" si="3"/>
        <v>5200000.0148</v>
      </c>
      <c r="J45" s="112">
        <f t="shared" si="4"/>
        <v>5.2000000007600002E-2</v>
      </c>
      <c r="K45" s="138"/>
    </row>
    <row r="46" spans="1:12" s="65" customFormat="1">
      <c r="A46" s="106">
        <f t="shared" si="5"/>
        <v>8.9</v>
      </c>
      <c r="B46" s="113" t="s">
        <v>104</v>
      </c>
      <c r="C46" s="108" t="s">
        <v>36</v>
      </c>
      <c r="D46" s="114">
        <v>0.02</v>
      </c>
      <c r="E46" s="115">
        <f>E38</f>
        <v>130000000.37</v>
      </c>
      <c r="F46" s="109"/>
      <c r="G46" s="111"/>
      <c r="H46" s="109"/>
      <c r="I46" s="110">
        <f t="shared" si="3"/>
        <v>2600000.0074</v>
      </c>
      <c r="J46" s="112">
        <f t="shared" si="4"/>
        <v>2.6000000003800001E-2</v>
      </c>
      <c r="K46" s="227"/>
    </row>
    <row r="47" spans="1:12" s="67" customFormat="1">
      <c r="A47" s="76" t="s">
        <v>35</v>
      </c>
      <c r="B47" s="425" t="s">
        <v>97</v>
      </c>
      <c r="C47" s="425"/>
      <c r="D47" s="425"/>
      <c r="E47" s="425"/>
      <c r="F47" s="425"/>
      <c r="G47" s="425"/>
      <c r="H47" s="425"/>
      <c r="I47" s="116" t="e">
        <f>+I12+I17+I20+I24+I35+I37+I28</f>
        <v>#REF!</v>
      </c>
      <c r="J47" s="82" t="e">
        <f>+I47/$E$7</f>
        <v>#REF!</v>
      </c>
      <c r="K47" s="228"/>
      <c r="L47" s="122"/>
    </row>
    <row r="48" spans="1:12" s="67" customFormat="1">
      <c r="A48" s="76" t="s">
        <v>35</v>
      </c>
      <c r="B48" s="426" t="s">
        <v>98</v>
      </c>
      <c r="C48" s="427"/>
      <c r="D48" s="427"/>
      <c r="E48" s="427"/>
      <c r="F48" s="427"/>
      <c r="G48" s="427"/>
      <c r="H48" s="428"/>
      <c r="I48" s="116">
        <f>ROUND(E7*J48,2)</f>
        <v>25000000.07</v>
      </c>
      <c r="J48" s="82">
        <v>0.25</v>
      </c>
      <c r="K48" s="228"/>
      <c r="L48" s="122"/>
    </row>
    <row r="49" spans="1:12">
      <c r="A49" s="76" t="s">
        <v>92</v>
      </c>
      <c r="B49" s="425" t="s">
        <v>61</v>
      </c>
      <c r="C49" s="425"/>
      <c r="D49" s="425"/>
      <c r="E49" s="425"/>
      <c r="F49" s="425"/>
      <c r="G49" s="425"/>
      <c r="H49" s="425"/>
      <c r="I49" s="116">
        <f>+ROUND(J49*E7,2)</f>
        <v>5000000.01</v>
      </c>
      <c r="J49" s="83">
        <v>0.05</v>
      </c>
      <c r="K49" s="229"/>
    </row>
    <row r="50" spans="1:12">
      <c r="A50" s="76" t="s">
        <v>93</v>
      </c>
      <c r="B50" s="425" t="s">
        <v>60</v>
      </c>
      <c r="C50" s="425"/>
      <c r="D50" s="425"/>
      <c r="E50" s="425"/>
      <c r="F50" s="425"/>
      <c r="G50" s="425"/>
      <c r="H50" s="425"/>
      <c r="I50" s="116">
        <f>+ROUND(J50*E7,2)</f>
        <v>1000000</v>
      </c>
      <c r="J50" s="84">
        <v>0.01</v>
      </c>
      <c r="K50" s="139"/>
    </row>
    <row r="51" spans="1:12">
      <c r="A51" s="76"/>
      <c r="B51" s="425" t="s">
        <v>3803</v>
      </c>
      <c r="C51" s="425"/>
      <c r="D51" s="425"/>
      <c r="E51" s="425"/>
      <c r="F51" s="425"/>
      <c r="G51" s="425"/>
      <c r="H51" s="425"/>
      <c r="I51" s="116">
        <f>ROUND(I49*0.19,2)</f>
        <v>950000</v>
      </c>
      <c r="J51" s="84">
        <v>0.19</v>
      </c>
      <c r="K51" s="139"/>
    </row>
    <row r="52" spans="1:12">
      <c r="A52" s="76"/>
      <c r="B52" s="425" t="s">
        <v>94</v>
      </c>
      <c r="C52" s="425"/>
      <c r="D52" s="425"/>
      <c r="E52" s="425"/>
      <c r="F52" s="425"/>
      <c r="G52" s="425"/>
      <c r="H52" s="425"/>
      <c r="I52" s="116">
        <f>SUM(I48:I51)</f>
        <v>31950000.079999998</v>
      </c>
      <c r="J52" s="83">
        <f>SUM(J48:J50)</f>
        <v>0.31</v>
      </c>
      <c r="K52" s="139"/>
    </row>
    <row r="53" spans="1:12">
      <c r="A53" s="68"/>
      <c r="B53" s="69"/>
      <c r="C53" s="69"/>
      <c r="D53" s="69"/>
      <c r="E53" s="69"/>
      <c r="F53" s="69"/>
      <c r="G53" s="69"/>
      <c r="H53" s="69"/>
      <c r="I53" s="70"/>
      <c r="J53" s="71"/>
      <c r="K53" s="139"/>
    </row>
    <row r="54" spans="1:12">
      <c r="A54" s="68"/>
      <c r="B54" s="69"/>
      <c r="C54" s="69"/>
      <c r="D54" s="69"/>
      <c r="E54" s="69"/>
      <c r="F54" s="69"/>
      <c r="G54" s="69"/>
      <c r="H54" s="69"/>
      <c r="I54" s="70"/>
      <c r="J54" s="71"/>
      <c r="K54" s="139"/>
    </row>
    <row r="55" spans="1:12">
      <c r="A55" s="68"/>
      <c r="B55" s="69"/>
      <c r="C55" s="69"/>
      <c r="D55" s="69"/>
      <c r="E55" s="69"/>
      <c r="F55" s="69"/>
      <c r="G55" s="69"/>
      <c r="H55" s="69"/>
      <c r="I55" s="70"/>
      <c r="J55" s="71"/>
      <c r="K55" s="139"/>
    </row>
    <row r="56" spans="1:12">
      <c r="A56" s="68"/>
      <c r="C56" s="69"/>
      <c r="D56" s="69"/>
      <c r="E56" s="69"/>
      <c r="F56" s="69"/>
      <c r="G56" s="69"/>
      <c r="H56" s="69"/>
      <c r="I56" s="70"/>
      <c r="J56" s="71"/>
      <c r="K56" s="139"/>
    </row>
    <row r="57" spans="1:12">
      <c r="A57" s="68"/>
      <c r="B57" s="72"/>
      <c r="C57" s="69"/>
      <c r="D57" s="69"/>
      <c r="E57" s="69"/>
      <c r="F57" s="69"/>
      <c r="G57" s="69"/>
      <c r="H57" s="69"/>
      <c r="I57" s="70"/>
      <c r="J57" s="71"/>
      <c r="K57" s="139"/>
    </row>
    <row r="58" spans="1:12">
      <c r="A58" s="68"/>
      <c r="B58" s="73"/>
      <c r="C58" s="69"/>
      <c r="D58" s="69"/>
      <c r="E58" s="69"/>
      <c r="F58" s="69"/>
      <c r="G58" s="69"/>
      <c r="H58" s="69"/>
      <c r="I58" s="124"/>
      <c r="J58" s="125"/>
      <c r="K58" s="126"/>
    </row>
    <row r="59" spans="1:12">
      <c r="I59" s="124"/>
      <c r="J59" s="127"/>
      <c r="K59" s="126"/>
    </row>
    <row r="60" spans="1:12" s="75" customFormat="1">
      <c r="A60" s="61"/>
      <c r="B60" s="61"/>
      <c r="C60" s="61"/>
      <c r="D60" s="62"/>
      <c r="E60" s="61"/>
      <c r="F60" s="62"/>
      <c r="G60" s="74"/>
      <c r="H60" s="74"/>
      <c r="I60" s="124"/>
      <c r="J60" s="127"/>
      <c r="K60" s="126"/>
      <c r="L60" s="61"/>
    </row>
  </sheetData>
  <mergeCells count="18">
    <mergeCell ref="B52:H52"/>
    <mergeCell ref="B37:H37"/>
    <mergeCell ref="B47:H47"/>
    <mergeCell ref="B49:H49"/>
    <mergeCell ref="B50:H50"/>
    <mergeCell ref="B48:H48"/>
    <mergeCell ref="B51:H51"/>
    <mergeCell ref="B35:H35"/>
    <mergeCell ref="A1:J1"/>
    <mergeCell ref="A2:J2"/>
    <mergeCell ref="A3:J3"/>
    <mergeCell ref="A4:J4"/>
    <mergeCell ref="A5:J5"/>
    <mergeCell ref="B12:H12"/>
    <mergeCell ref="B17:H17"/>
    <mergeCell ref="B20:H20"/>
    <mergeCell ref="B24:H24"/>
    <mergeCell ref="B28:H28"/>
  </mergeCells>
  <printOptions horizontalCentered="1"/>
  <pageMargins left="0.51181102362204722" right="0.62992125984251968" top="0.51181102362204722" bottom="0.39370078740157483" header="0.31496062992125984" footer="0.74803149606299213"/>
  <pageSetup scale="60" orientation="portrait" r:id="rId1"/>
  <headerFooter alignWithMargins="0">
    <oddHeader>&amp;C&amp;"-,Negrita"</oddHead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theme="4"/>
  </sheetPr>
  <dimension ref="B1:H155"/>
  <sheetViews>
    <sheetView view="pageBreakPreview" zoomScale="110" zoomScaleNormal="100" zoomScaleSheetLayoutView="110" workbookViewId="0">
      <selection activeCell="C8" sqref="C8"/>
    </sheetView>
  </sheetViews>
  <sheetFormatPr defaultColWidth="11.56640625" defaultRowHeight="15"/>
  <cols>
    <col min="3" max="3" width="90.9375" bestFit="1" customWidth="1"/>
    <col min="4" max="4" width="9.01171875" bestFit="1" customWidth="1"/>
    <col min="5" max="5" width="16.140625" customWidth="1"/>
    <col min="8" max="8" width="16.94921875" customWidth="1"/>
  </cols>
  <sheetData>
    <row r="1" spans="2:8" ht="30" customHeight="1">
      <c r="C1" s="358" t="s">
        <v>0</v>
      </c>
      <c r="D1" s="358"/>
      <c r="E1" s="358"/>
    </row>
    <row r="2" spans="2:8" ht="30" customHeight="1">
      <c r="C2" s="358" t="str">
        <f>APU!B2</f>
        <v>COSNTRUCCION DE DISIPADOR Y MEJORAMIENTO DE VIVIENDAS EN SECTOR SABANITAS, MUNICIPIO DE BURITICÁ, ANTIOQUIA</v>
      </c>
      <c r="D2" s="358"/>
      <c r="E2" s="358"/>
    </row>
    <row r="3" spans="2:8" ht="33.75" customHeight="1" thickBot="1">
      <c r="C3" s="359" t="s">
        <v>3821</v>
      </c>
      <c r="D3" s="359"/>
      <c r="E3" s="359"/>
    </row>
    <row r="4" spans="2:8" ht="75" customHeight="1" thickBot="1">
      <c r="C4" s="429" t="s">
        <v>3822</v>
      </c>
      <c r="D4" s="430"/>
      <c r="E4" s="431"/>
    </row>
    <row r="5" spans="2:8" ht="21.75" customHeight="1" thickBot="1">
      <c r="C5" s="363" t="s">
        <v>49</v>
      </c>
      <c r="D5" s="364"/>
      <c r="E5" s="365"/>
    </row>
    <row r="6" spans="2:8" ht="6.75" customHeight="1" thickBot="1"/>
    <row r="7" spans="2:8" ht="14.25" customHeight="1" thickBot="1">
      <c r="C7" s="173" t="s">
        <v>2</v>
      </c>
      <c r="D7" s="173" t="s">
        <v>11</v>
      </c>
      <c r="E7" s="183" t="s">
        <v>30</v>
      </c>
      <c r="G7">
        <v>1.1200000000000001</v>
      </c>
    </row>
    <row r="8" spans="2:8">
      <c r="B8" t="s">
        <v>3432</v>
      </c>
      <c r="C8" s="175" t="s">
        <v>118</v>
      </c>
      <c r="D8" s="184" t="s">
        <v>247</v>
      </c>
      <c r="E8" s="188">
        <f t="shared" ref="E8:E39" si="0">ROUND(H8*$G$7,0)</f>
        <v>8363</v>
      </c>
      <c r="G8" s="39"/>
      <c r="H8" s="191">
        <v>7467.0400000000009</v>
      </c>
    </row>
    <row r="9" spans="2:8">
      <c r="B9" t="s">
        <v>3433</v>
      </c>
      <c r="C9" s="176" t="s">
        <v>119</v>
      </c>
      <c r="D9" s="185" t="s">
        <v>50</v>
      </c>
      <c r="E9" s="189">
        <f t="shared" si="0"/>
        <v>159504</v>
      </c>
      <c r="H9" s="191">
        <v>142414.72</v>
      </c>
    </row>
    <row r="10" spans="2:8">
      <c r="B10" t="s">
        <v>3434</v>
      </c>
      <c r="C10" s="177" t="s">
        <v>120</v>
      </c>
      <c r="D10" s="185" t="s">
        <v>50</v>
      </c>
      <c r="E10" s="189">
        <f t="shared" si="0"/>
        <v>71777</v>
      </c>
      <c r="H10" s="191">
        <v>64086.400000000009</v>
      </c>
    </row>
    <row r="11" spans="2:8">
      <c r="B11" t="s">
        <v>3435</v>
      </c>
      <c r="C11" s="177" t="s">
        <v>121</v>
      </c>
      <c r="D11" s="185" t="s">
        <v>50</v>
      </c>
      <c r="E11" s="189">
        <f t="shared" si="0"/>
        <v>82941</v>
      </c>
      <c r="H11" s="191">
        <v>74054.400000000009</v>
      </c>
    </row>
    <row r="12" spans="2:8">
      <c r="B12" t="s">
        <v>3436</v>
      </c>
      <c r="C12" s="177" t="s">
        <v>122</v>
      </c>
      <c r="D12" s="185" t="s">
        <v>50</v>
      </c>
      <c r="E12" s="189">
        <f t="shared" si="0"/>
        <v>127604</v>
      </c>
      <c r="H12" s="191">
        <v>113932.00000000001</v>
      </c>
    </row>
    <row r="13" spans="2:8">
      <c r="B13" t="s">
        <v>3437</v>
      </c>
      <c r="C13" s="178" t="s">
        <v>123</v>
      </c>
      <c r="D13" s="185" t="s">
        <v>50</v>
      </c>
      <c r="E13" s="189">
        <f t="shared" si="0"/>
        <v>86132</v>
      </c>
      <c r="H13" s="191">
        <v>76903.680000000008</v>
      </c>
    </row>
    <row r="14" spans="2:8">
      <c r="B14" t="s">
        <v>3438</v>
      </c>
      <c r="C14" s="177" t="s">
        <v>124</v>
      </c>
      <c r="D14" s="185" t="s">
        <v>50</v>
      </c>
      <c r="E14" s="189">
        <f t="shared" si="0"/>
        <v>87728</v>
      </c>
      <c r="H14" s="191">
        <v>78328.320000000007</v>
      </c>
    </row>
    <row r="15" spans="2:8">
      <c r="B15" t="s">
        <v>3439</v>
      </c>
      <c r="C15" s="178" t="s">
        <v>125</v>
      </c>
      <c r="D15" s="185" t="s">
        <v>247</v>
      </c>
      <c r="E15" s="189">
        <f t="shared" si="0"/>
        <v>55826</v>
      </c>
      <c r="H15" s="191">
        <v>49844.480000000003</v>
      </c>
    </row>
    <row r="16" spans="2:8">
      <c r="B16" t="s">
        <v>3440</v>
      </c>
      <c r="C16" s="177" t="s">
        <v>126</v>
      </c>
      <c r="D16" s="185" t="s">
        <v>247</v>
      </c>
      <c r="E16" s="189">
        <f t="shared" si="0"/>
        <v>35087</v>
      </c>
      <c r="H16" s="191">
        <v>31327.520000000004</v>
      </c>
    </row>
    <row r="17" spans="2:8">
      <c r="B17" t="s">
        <v>3441</v>
      </c>
      <c r="C17" s="176" t="s">
        <v>127</v>
      </c>
      <c r="D17" s="185" t="s">
        <v>247</v>
      </c>
      <c r="E17" s="189">
        <f t="shared" si="0"/>
        <v>398765</v>
      </c>
      <c r="G17" s="39"/>
      <c r="H17" s="191">
        <v>356040.16000000003</v>
      </c>
    </row>
    <row r="18" spans="2:8">
      <c r="B18" t="s">
        <v>3442</v>
      </c>
      <c r="C18" s="178" t="s">
        <v>128</v>
      </c>
      <c r="D18" s="185" t="s">
        <v>247</v>
      </c>
      <c r="E18" s="189">
        <f t="shared" si="0"/>
        <v>55826</v>
      </c>
      <c r="H18" s="191">
        <v>49844.480000000003</v>
      </c>
    </row>
    <row r="19" spans="2:8">
      <c r="B19" t="s">
        <v>3443</v>
      </c>
      <c r="C19" s="178" t="s">
        <v>129</v>
      </c>
      <c r="D19" s="185" t="s">
        <v>247</v>
      </c>
      <c r="E19" s="189">
        <f t="shared" si="0"/>
        <v>151238</v>
      </c>
      <c r="H19" s="191">
        <v>135033.92000000001</v>
      </c>
    </row>
    <row r="20" spans="2:8">
      <c r="B20" t="s">
        <v>3444</v>
      </c>
      <c r="C20" s="178" t="s">
        <v>130</v>
      </c>
      <c r="D20" s="185" t="s">
        <v>247</v>
      </c>
      <c r="E20" s="189">
        <f t="shared" si="0"/>
        <v>3508744</v>
      </c>
      <c r="H20" s="191">
        <v>3132806.8800000004</v>
      </c>
    </row>
    <row r="21" spans="2:8">
      <c r="B21" t="s">
        <v>3445</v>
      </c>
      <c r="C21" s="178" t="s">
        <v>131</v>
      </c>
      <c r="D21" s="185" t="s">
        <v>247</v>
      </c>
      <c r="E21" s="189">
        <f t="shared" si="0"/>
        <v>39875</v>
      </c>
      <c r="H21" s="191">
        <v>35602.560000000005</v>
      </c>
    </row>
    <row r="22" spans="2:8">
      <c r="B22" t="s">
        <v>3446</v>
      </c>
      <c r="C22" s="177" t="s">
        <v>132</v>
      </c>
      <c r="D22" s="185" t="s">
        <v>50</v>
      </c>
      <c r="E22" s="189">
        <f t="shared" si="0"/>
        <v>245612</v>
      </c>
      <c r="H22" s="191">
        <v>219296.00000000003</v>
      </c>
    </row>
    <row r="23" spans="2:8">
      <c r="B23" t="s">
        <v>3447</v>
      </c>
      <c r="C23" s="178" t="s">
        <v>133</v>
      </c>
      <c r="D23" s="185" t="s">
        <v>247</v>
      </c>
      <c r="E23" s="189">
        <f t="shared" si="0"/>
        <v>87728</v>
      </c>
      <c r="H23" s="191">
        <v>78328.320000000007</v>
      </c>
    </row>
    <row r="24" spans="2:8">
      <c r="B24" t="s">
        <v>3448</v>
      </c>
      <c r="C24" s="176" t="s">
        <v>134</v>
      </c>
      <c r="D24" s="185" t="s">
        <v>7</v>
      </c>
      <c r="E24" s="189">
        <f t="shared" si="0"/>
        <v>26074</v>
      </c>
      <c r="H24" s="191">
        <v>23280.320000000003</v>
      </c>
    </row>
    <row r="25" spans="2:8">
      <c r="B25" t="s">
        <v>3449</v>
      </c>
      <c r="C25" s="176" t="s">
        <v>135</v>
      </c>
      <c r="D25" s="185" t="s">
        <v>50</v>
      </c>
      <c r="E25" s="189">
        <f t="shared" si="0"/>
        <v>245612</v>
      </c>
      <c r="H25" s="191">
        <v>219296.00000000003</v>
      </c>
    </row>
    <row r="26" spans="2:8">
      <c r="B26" t="s">
        <v>3450</v>
      </c>
      <c r="C26" s="177" t="s">
        <v>136</v>
      </c>
      <c r="D26" s="185" t="s">
        <v>247</v>
      </c>
      <c r="E26" s="189">
        <f t="shared" si="0"/>
        <v>16747</v>
      </c>
      <c r="H26" s="191">
        <v>14953.12</v>
      </c>
    </row>
    <row r="27" spans="2:8">
      <c r="B27" t="s">
        <v>3451</v>
      </c>
      <c r="C27" s="178" t="s">
        <v>137</v>
      </c>
      <c r="D27" s="185" t="s">
        <v>50</v>
      </c>
      <c r="E27" s="189">
        <f t="shared" si="0"/>
        <v>167481</v>
      </c>
      <c r="H27" s="191">
        <v>149536.80000000002</v>
      </c>
    </row>
    <row r="28" spans="2:8">
      <c r="B28" t="s">
        <v>3452</v>
      </c>
      <c r="C28" s="176" t="s">
        <v>138</v>
      </c>
      <c r="D28" s="185" t="s">
        <v>247</v>
      </c>
      <c r="E28" s="189">
        <f t="shared" si="0"/>
        <v>59879</v>
      </c>
      <c r="H28" s="191">
        <v>53463.200000000004</v>
      </c>
    </row>
    <row r="29" spans="2:8">
      <c r="B29" t="s">
        <v>3453</v>
      </c>
      <c r="C29" s="176" t="s">
        <v>139</v>
      </c>
      <c r="D29" s="185" t="s">
        <v>50</v>
      </c>
      <c r="E29" s="189">
        <f t="shared" si="0"/>
        <v>135579</v>
      </c>
      <c r="H29" s="191">
        <v>121052.96</v>
      </c>
    </row>
    <row r="30" spans="2:8">
      <c r="B30" t="s">
        <v>3454</v>
      </c>
      <c r="C30" s="176" t="s">
        <v>140</v>
      </c>
      <c r="D30" s="185" t="s">
        <v>247</v>
      </c>
      <c r="E30" s="189">
        <f t="shared" si="0"/>
        <v>51359</v>
      </c>
      <c r="H30" s="191">
        <v>45856.160000000003</v>
      </c>
    </row>
    <row r="31" spans="2:8">
      <c r="B31" t="s">
        <v>3455</v>
      </c>
      <c r="C31" s="176" t="s">
        <v>141</v>
      </c>
      <c r="D31" s="185" t="s">
        <v>248</v>
      </c>
      <c r="E31" s="189">
        <f t="shared" si="0"/>
        <v>136115</v>
      </c>
      <c r="H31" s="191">
        <v>121531.20000000001</v>
      </c>
    </row>
    <row r="32" spans="2:8">
      <c r="B32" t="s">
        <v>3456</v>
      </c>
      <c r="C32" s="176" t="s">
        <v>142</v>
      </c>
      <c r="D32" s="185" t="s">
        <v>248</v>
      </c>
      <c r="E32" s="189">
        <f t="shared" si="0"/>
        <v>72595</v>
      </c>
      <c r="H32" s="191">
        <v>64816.640000000007</v>
      </c>
    </row>
    <row r="33" spans="2:8">
      <c r="B33" t="s">
        <v>3457</v>
      </c>
      <c r="C33" s="178" t="s">
        <v>143</v>
      </c>
      <c r="D33" s="185" t="s">
        <v>7</v>
      </c>
      <c r="E33" s="189">
        <f t="shared" si="0"/>
        <v>46256</v>
      </c>
      <c r="H33" s="191">
        <v>41300.000000000007</v>
      </c>
    </row>
    <row r="34" spans="2:8">
      <c r="B34" t="s">
        <v>3458</v>
      </c>
      <c r="C34" s="176" t="s">
        <v>144</v>
      </c>
      <c r="D34" s="185" t="s">
        <v>248</v>
      </c>
      <c r="E34" s="189">
        <f t="shared" si="0"/>
        <v>191408</v>
      </c>
      <c r="H34" s="191">
        <v>170899.68000000002</v>
      </c>
    </row>
    <row r="35" spans="2:8">
      <c r="B35" t="s">
        <v>3459</v>
      </c>
      <c r="C35" s="176" t="s">
        <v>145</v>
      </c>
      <c r="D35" s="185" t="s">
        <v>248</v>
      </c>
      <c r="E35" s="189">
        <f t="shared" si="0"/>
        <v>105262</v>
      </c>
      <c r="H35" s="191">
        <v>93983.680000000008</v>
      </c>
    </row>
    <row r="36" spans="2:8">
      <c r="B36" t="s">
        <v>3460</v>
      </c>
      <c r="C36" s="178" t="s">
        <v>146</v>
      </c>
      <c r="D36" s="185" t="s">
        <v>50</v>
      </c>
      <c r="E36" s="189">
        <f t="shared" si="0"/>
        <v>3190</v>
      </c>
      <c r="H36" s="191">
        <v>2848.1600000000003</v>
      </c>
    </row>
    <row r="37" spans="2:8">
      <c r="B37" t="s">
        <v>3461</v>
      </c>
      <c r="C37" s="178" t="s">
        <v>147</v>
      </c>
      <c r="D37" s="185" t="s">
        <v>50</v>
      </c>
      <c r="E37" s="189">
        <f t="shared" si="0"/>
        <v>34028</v>
      </c>
      <c r="H37" s="191">
        <v>30382.240000000002</v>
      </c>
    </row>
    <row r="38" spans="2:8">
      <c r="B38" t="s">
        <v>3462</v>
      </c>
      <c r="C38" s="178" t="s">
        <v>148</v>
      </c>
      <c r="D38" s="185" t="s">
        <v>56</v>
      </c>
      <c r="E38" s="189">
        <f t="shared" si="0"/>
        <v>192805</v>
      </c>
      <c r="H38" s="191">
        <v>172147.36000000002</v>
      </c>
    </row>
    <row r="39" spans="2:8">
      <c r="B39" t="s">
        <v>3463</v>
      </c>
      <c r="C39" s="178" t="s">
        <v>149</v>
      </c>
      <c r="D39" s="185" t="s">
        <v>247</v>
      </c>
      <c r="E39" s="189">
        <f t="shared" si="0"/>
        <v>91227</v>
      </c>
      <c r="H39" s="191">
        <v>81453.12000000001</v>
      </c>
    </row>
    <row r="40" spans="2:8">
      <c r="B40" t="s">
        <v>3464</v>
      </c>
      <c r="C40" s="178" t="s">
        <v>150</v>
      </c>
      <c r="D40" s="185" t="s">
        <v>247</v>
      </c>
      <c r="E40" s="189">
        <f t="shared" ref="E40:E71" si="1">ROUND(H40*$G$7,0)</f>
        <v>239259</v>
      </c>
      <c r="H40" s="191">
        <v>213624.32000000001</v>
      </c>
    </row>
    <row r="41" spans="2:8">
      <c r="B41" t="s">
        <v>3465</v>
      </c>
      <c r="C41" s="178" t="s">
        <v>151</v>
      </c>
      <c r="D41" s="185" t="s">
        <v>247</v>
      </c>
      <c r="E41" s="189">
        <f t="shared" si="1"/>
        <v>2268584</v>
      </c>
      <c r="H41" s="191">
        <v>2025521.12</v>
      </c>
    </row>
    <row r="42" spans="2:8">
      <c r="B42" t="s">
        <v>3466</v>
      </c>
      <c r="C42" s="178" t="s">
        <v>152</v>
      </c>
      <c r="D42" s="185" t="s">
        <v>247</v>
      </c>
      <c r="E42" s="189">
        <f t="shared" si="1"/>
        <v>396</v>
      </c>
      <c r="H42" s="191">
        <v>353.92</v>
      </c>
    </row>
    <row r="43" spans="2:8">
      <c r="B43" t="s">
        <v>3467</v>
      </c>
      <c r="C43" s="178" t="s">
        <v>153</v>
      </c>
      <c r="D43" s="185" t="s">
        <v>247</v>
      </c>
      <c r="E43" s="189">
        <f t="shared" si="1"/>
        <v>55826</v>
      </c>
      <c r="H43" s="191">
        <v>49844.480000000003</v>
      </c>
    </row>
    <row r="44" spans="2:8">
      <c r="B44" t="s">
        <v>3468</v>
      </c>
      <c r="C44" s="178" t="s">
        <v>154</v>
      </c>
      <c r="D44" s="185" t="s">
        <v>247</v>
      </c>
      <c r="E44" s="189">
        <f t="shared" si="1"/>
        <v>55826</v>
      </c>
      <c r="H44" s="191">
        <v>49844.480000000003</v>
      </c>
    </row>
    <row r="45" spans="2:8">
      <c r="B45" t="s">
        <v>3469</v>
      </c>
      <c r="C45" s="178" t="s">
        <v>155</v>
      </c>
      <c r="D45" s="185" t="s">
        <v>249</v>
      </c>
      <c r="E45" s="189">
        <f t="shared" si="1"/>
        <v>39875</v>
      </c>
      <c r="H45" s="191">
        <v>35602.560000000005</v>
      </c>
    </row>
    <row r="46" spans="2:8">
      <c r="B46" t="s">
        <v>3470</v>
      </c>
      <c r="C46" s="178" t="s">
        <v>156</v>
      </c>
      <c r="D46" s="185" t="s">
        <v>57</v>
      </c>
      <c r="E46" s="189">
        <f t="shared" si="1"/>
        <v>2268</v>
      </c>
      <c r="H46" s="191">
        <v>2024.9600000000003</v>
      </c>
    </row>
    <row r="47" spans="2:8">
      <c r="B47" t="s">
        <v>3471</v>
      </c>
      <c r="C47" s="178" t="s">
        <v>157</v>
      </c>
      <c r="D47" s="185" t="s">
        <v>57</v>
      </c>
      <c r="E47" s="189">
        <f t="shared" si="1"/>
        <v>15123</v>
      </c>
      <c r="H47" s="191">
        <v>13502.720000000001</v>
      </c>
    </row>
    <row r="48" spans="2:8">
      <c r="B48" t="s">
        <v>3472</v>
      </c>
      <c r="C48" s="178" t="s">
        <v>158</v>
      </c>
      <c r="D48" s="185" t="s">
        <v>56</v>
      </c>
      <c r="E48" s="189">
        <f t="shared" si="1"/>
        <v>37809</v>
      </c>
      <c r="H48" s="191">
        <v>33757.920000000006</v>
      </c>
    </row>
    <row r="49" spans="2:8">
      <c r="B49" t="s">
        <v>3473</v>
      </c>
      <c r="C49" s="179" t="s">
        <v>159</v>
      </c>
      <c r="D49" s="185" t="s">
        <v>56</v>
      </c>
      <c r="E49" s="189">
        <f t="shared" si="1"/>
        <v>3327</v>
      </c>
      <c r="H49" s="191">
        <v>2970.2400000000002</v>
      </c>
    </row>
    <row r="50" spans="2:8">
      <c r="B50" t="s">
        <v>3474</v>
      </c>
      <c r="C50" s="178" t="s">
        <v>160</v>
      </c>
      <c r="D50" s="185" t="s">
        <v>50</v>
      </c>
      <c r="E50" s="189">
        <f t="shared" si="1"/>
        <v>134223</v>
      </c>
      <c r="H50" s="191">
        <v>119842.24000000001</v>
      </c>
    </row>
    <row r="51" spans="2:8">
      <c r="B51" t="s">
        <v>3475</v>
      </c>
      <c r="C51" s="179" t="s">
        <v>161</v>
      </c>
      <c r="D51" s="185" t="s">
        <v>247</v>
      </c>
      <c r="E51" s="189">
        <f t="shared" si="1"/>
        <v>64035</v>
      </c>
      <c r="H51" s="191">
        <v>57173.760000000002</v>
      </c>
    </row>
    <row r="52" spans="2:8">
      <c r="B52" t="s">
        <v>3476</v>
      </c>
      <c r="C52" s="178" t="s">
        <v>162</v>
      </c>
      <c r="D52" s="185" t="s">
        <v>50</v>
      </c>
      <c r="E52" s="189">
        <f t="shared" si="1"/>
        <v>245612</v>
      </c>
      <c r="H52" s="191">
        <v>219296.00000000003</v>
      </c>
    </row>
    <row r="53" spans="2:8">
      <c r="B53" t="s">
        <v>3477</v>
      </c>
      <c r="C53" s="178" t="s">
        <v>163</v>
      </c>
      <c r="D53" s="185" t="s">
        <v>50</v>
      </c>
      <c r="E53" s="189">
        <f t="shared" si="1"/>
        <v>87728</v>
      </c>
      <c r="H53" s="191">
        <v>78328.320000000007</v>
      </c>
    </row>
    <row r="54" spans="2:8">
      <c r="B54" t="s">
        <v>3478</v>
      </c>
      <c r="C54" s="178" t="s">
        <v>164</v>
      </c>
      <c r="D54" s="185" t="s">
        <v>247</v>
      </c>
      <c r="E54" s="189">
        <f t="shared" si="1"/>
        <v>49909</v>
      </c>
      <c r="H54" s="191">
        <v>44561.440000000002</v>
      </c>
    </row>
    <row r="55" spans="2:8">
      <c r="B55" t="s">
        <v>3479</v>
      </c>
      <c r="C55" s="178" t="s">
        <v>165</v>
      </c>
      <c r="D55" s="185" t="s">
        <v>247</v>
      </c>
      <c r="E55" s="189">
        <f t="shared" si="1"/>
        <v>54445</v>
      </c>
      <c r="H55" s="191">
        <v>48611.360000000008</v>
      </c>
    </row>
    <row r="56" spans="2:8">
      <c r="B56" t="s">
        <v>3480</v>
      </c>
      <c r="C56" s="178" t="s">
        <v>166</v>
      </c>
      <c r="D56" s="185" t="s">
        <v>50</v>
      </c>
      <c r="E56" s="189">
        <f t="shared" si="1"/>
        <v>245612</v>
      </c>
      <c r="H56" s="191">
        <v>219296.00000000003</v>
      </c>
    </row>
    <row r="57" spans="2:8">
      <c r="B57" t="s">
        <v>3481</v>
      </c>
      <c r="C57" s="178" t="s">
        <v>167</v>
      </c>
      <c r="D57" s="185" t="s">
        <v>50</v>
      </c>
      <c r="E57" s="189">
        <f t="shared" si="1"/>
        <v>245612</v>
      </c>
      <c r="H57" s="191">
        <v>219296.00000000003</v>
      </c>
    </row>
    <row r="58" spans="2:8">
      <c r="B58" t="s">
        <v>3482</v>
      </c>
      <c r="C58" s="178" t="s">
        <v>168</v>
      </c>
      <c r="D58" s="185" t="s">
        <v>50</v>
      </c>
      <c r="E58" s="189">
        <f t="shared" si="1"/>
        <v>140350</v>
      </c>
      <c r="H58" s="191">
        <v>125312.32000000001</v>
      </c>
    </row>
    <row r="59" spans="2:8">
      <c r="B59" t="s">
        <v>3483</v>
      </c>
      <c r="C59" s="178" t="s">
        <v>169</v>
      </c>
      <c r="D59" s="185" t="s">
        <v>50</v>
      </c>
      <c r="E59" s="189">
        <f t="shared" si="1"/>
        <v>6805</v>
      </c>
      <c r="H59" s="191">
        <v>6076.0000000000009</v>
      </c>
    </row>
    <row r="60" spans="2:8">
      <c r="B60" t="s">
        <v>3484</v>
      </c>
      <c r="C60" s="178" t="s">
        <v>170</v>
      </c>
      <c r="D60" s="185" t="s">
        <v>8</v>
      </c>
      <c r="E60" s="189">
        <f t="shared" si="1"/>
        <v>6351</v>
      </c>
      <c r="H60" s="191">
        <v>5670.56</v>
      </c>
    </row>
    <row r="61" spans="2:8">
      <c r="B61" t="s">
        <v>3485</v>
      </c>
      <c r="C61" s="178" t="s">
        <v>171</v>
      </c>
      <c r="D61" s="185" t="s">
        <v>50</v>
      </c>
      <c r="E61" s="189">
        <f t="shared" si="1"/>
        <v>1398958</v>
      </c>
      <c r="H61" s="191">
        <v>1249069.9200000002</v>
      </c>
    </row>
    <row r="62" spans="2:8">
      <c r="B62" t="s">
        <v>3486</v>
      </c>
      <c r="C62" s="178" t="s">
        <v>172</v>
      </c>
      <c r="D62" s="185" t="s">
        <v>50</v>
      </c>
      <c r="E62" s="189">
        <f t="shared" si="1"/>
        <v>620079</v>
      </c>
      <c r="H62" s="191">
        <v>553641.76</v>
      </c>
    </row>
    <row r="63" spans="2:8">
      <c r="B63" t="s">
        <v>3487</v>
      </c>
      <c r="C63" s="178" t="s">
        <v>173</v>
      </c>
      <c r="D63" s="185" t="s">
        <v>50</v>
      </c>
      <c r="E63" s="189">
        <f t="shared" si="1"/>
        <v>70778</v>
      </c>
      <c r="H63" s="191">
        <v>63194.880000000005</v>
      </c>
    </row>
    <row r="64" spans="2:8">
      <c r="B64" t="s">
        <v>3488</v>
      </c>
      <c r="C64" s="178" t="s">
        <v>174</v>
      </c>
      <c r="D64" s="185" t="s">
        <v>7</v>
      </c>
      <c r="E64" s="189">
        <f t="shared" si="1"/>
        <v>1749</v>
      </c>
      <c r="H64" s="191">
        <v>1561.2800000000002</v>
      </c>
    </row>
    <row r="65" spans="2:8">
      <c r="B65" t="s">
        <v>3489</v>
      </c>
      <c r="C65" s="178" t="s">
        <v>175</v>
      </c>
      <c r="D65" s="185" t="s">
        <v>56</v>
      </c>
      <c r="E65" s="189">
        <f t="shared" si="1"/>
        <v>378097</v>
      </c>
      <c r="H65" s="191">
        <v>337587.04000000004</v>
      </c>
    </row>
    <row r="66" spans="2:8">
      <c r="B66" t="s">
        <v>3490</v>
      </c>
      <c r="C66" s="178" t="s">
        <v>176</v>
      </c>
      <c r="D66" s="185" t="s">
        <v>50</v>
      </c>
      <c r="E66" s="189">
        <f t="shared" si="1"/>
        <v>37809</v>
      </c>
      <c r="H66" s="191">
        <v>33757.920000000006</v>
      </c>
    </row>
    <row r="67" spans="2:8">
      <c r="B67" t="s">
        <v>3491</v>
      </c>
      <c r="C67" s="178" t="s">
        <v>177</v>
      </c>
      <c r="D67" s="185" t="s">
        <v>50</v>
      </c>
      <c r="E67" s="189">
        <f t="shared" si="1"/>
        <v>6616</v>
      </c>
      <c r="H67" s="191">
        <v>5906.88</v>
      </c>
    </row>
    <row r="68" spans="2:8">
      <c r="B68" t="s">
        <v>3492</v>
      </c>
      <c r="C68" s="178" t="s">
        <v>178</v>
      </c>
      <c r="D68" s="185" t="s">
        <v>50</v>
      </c>
      <c r="E68" s="189">
        <f t="shared" si="1"/>
        <v>68057</v>
      </c>
      <c r="H68" s="191">
        <v>60765.600000000006</v>
      </c>
    </row>
    <row r="69" spans="2:8">
      <c r="B69" t="s">
        <v>3493</v>
      </c>
      <c r="C69" s="178" t="s">
        <v>179</v>
      </c>
      <c r="D69" s="185" t="s">
        <v>50</v>
      </c>
      <c r="E69" s="189">
        <f t="shared" si="1"/>
        <v>45372</v>
      </c>
      <c r="H69" s="191">
        <v>40510.400000000001</v>
      </c>
    </row>
    <row r="70" spans="2:8">
      <c r="B70" t="s">
        <v>3494</v>
      </c>
      <c r="C70" s="178" t="s">
        <v>180</v>
      </c>
      <c r="D70" s="185" t="s">
        <v>56</v>
      </c>
      <c r="E70" s="189">
        <f t="shared" si="1"/>
        <v>9073</v>
      </c>
      <c r="H70" s="191">
        <v>8100.9600000000009</v>
      </c>
    </row>
    <row r="71" spans="2:8">
      <c r="B71" t="s">
        <v>3495</v>
      </c>
      <c r="C71" s="178" t="s">
        <v>181</v>
      </c>
      <c r="D71" s="185" t="s">
        <v>56</v>
      </c>
      <c r="E71" s="189">
        <f t="shared" si="1"/>
        <v>453715</v>
      </c>
      <c r="H71" s="191">
        <v>405102.88000000006</v>
      </c>
    </row>
    <row r="72" spans="2:8">
      <c r="B72" t="s">
        <v>3496</v>
      </c>
      <c r="C72" s="178" t="s">
        <v>182</v>
      </c>
      <c r="D72" s="185" t="s">
        <v>57</v>
      </c>
      <c r="E72" s="189">
        <f t="shared" ref="E72:E103" si="2">ROUND(H72*$G$7,0)</f>
        <v>14367</v>
      </c>
      <c r="H72" s="191">
        <v>12827.36</v>
      </c>
    </row>
    <row r="73" spans="2:8">
      <c r="B73" t="s">
        <v>3497</v>
      </c>
      <c r="C73" s="178" t="s">
        <v>183</v>
      </c>
      <c r="D73" s="185" t="s">
        <v>56</v>
      </c>
      <c r="E73" s="189">
        <f t="shared" si="2"/>
        <v>296126</v>
      </c>
      <c r="H73" s="191">
        <v>264398.40000000002</v>
      </c>
    </row>
    <row r="74" spans="2:8">
      <c r="B74" t="s">
        <v>3498</v>
      </c>
      <c r="C74" s="178" t="s">
        <v>184</v>
      </c>
      <c r="D74" s="185" t="s">
        <v>56</v>
      </c>
      <c r="E74" s="189">
        <f t="shared" si="2"/>
        <v>189048</v>
      </c>
      <c r="H74" s="191">
        <v>168792.96000000002</v>
      </c>
    </row>
    <row r="75" spans="2:8">
      <c r="B75" t="s">
        <v>3499</v>
      </c>
      <c r="C75" s="178" t="s">
        <v>185</v>
      </c>
      <c r="D75" s="185" t="s">
        <v>56</v>
      </c>
      <c r="E75" s="189">
        <f t="shared" si="2"/>
        <v>23895</v>
      </c>
      <c r="H75" s="191">
        <v>21334.880000000001</v>
      </c>
    </row>
    <row r="76" spans="2:8">
      <c r="B76" t="s">
        <v>3500</v>
      </c>
      <c r="C76" s="178" t="s">
        <v>186</v>
      </c>
      <c r="D76" s="185" t="s">
        <v>50</v>
      </c>
      <c r="E76" s="189">
        <f t="shared" si="2"/>
        <v>11342</v>
      </c>
      <c r="H76" s="191">
        <v>10127.040000000001</v>
      </c>
    </row>
    <row r="77" spans="2:8">
      <c r="B77" t="s">
        <v>3501</v>
      </c>
      <c r="C77" s="178" t="s">
        <v>187</v>
      </c>
      <c r="D77" s="185" t="s">
        <v>56</v>
      </c>
      <c r="E77" s="189">
        <f t="shared" si="2"/>
        <v>196608</v>
      </c>
      <c r="H77" s="191">
        <v>175543.2</v>
      </c>
    </row>
    <row r="78" spans="2:8">
      <c r="B78" t="s">
        <v>3502</v>
      </c>
      <c r="C78" s="178" t="s">
        <v>151</v>
      </c>
      <c r="D78" s="185" t="s">
        <v>248</v>
      </c>
      <c r="E78" s="189">
        <f t="shared" si="2"/>
        <v>907433</v>
      </c>
      <c r="H78" s="191">
        <v>810208.00000000012</v>
      </c>
    </row>
    <row r="79" spans="2:8">
      <c r="B79" t="s">
        <v>3503</v>
      </c>
      <c r="C79" s="176" t="s">
        <v>188</v>
      </c>
      <c r="D79" s="185" t="s">
        <v>248</v>
      </c>
      <c r="E79" s="189">
        <f t="shared" si="2"/>
        <v>63158</v>
      </c>
      <c r="H79" s="191">
        <v>56390.880000000005</v>
      </c>
    </row>
    <row r="80" spans="2:8">
      <c r="B80" t="s">
        <v>3504</v>
      </c>
      <c r="C80" s="176" t="s">
        <v>189</v>
      </c>
      <c r="D80" s="185" t="s">
        <v>247</v>
      </c>
      <c r="E80" s="189">
        <f t="shared" si="2"/>
        <v>50877</v>
      </c>
      <c r="H80" s="191">
        <v>45426.080000000002</v>
      </c>
    </row>
    <row r="81" spans="2:8">
      <c r="B81" t="s">
        <v>3505</v>
      </c>
      <c r="C81" s="176" t="s">
        <v>190</v>
      </c>
      <c r="D81" s="185" t="s">
        <v>247</v>
      </c>
      <c r="E81" s="189">
        <f t="shared" si="2"/>
        <v>50877</v>
      </c>
      <c r="H81" s="191">
        <v>45426.080000000002</v>
      </c>
    </row>
    <row r="82" spans="2:8">
      <c r="B82" t="s">
        <v>3506</v>
      </c>
      <c r="C82" s="176" t="s">
        <v>191</v>
      </c>
      <c r="D82" s="185" t="s">
        <v>247</v>
      </c>
      <c r="E82" s="189">
        <f t="shared" si="2"/>
        <v>50877</v>
      </c>
      <c r="H82" s="191">
        <v>45426.080000000002</v>
      </c>
    </row>
    <row r="83" spans="2:8">
      <c r="B83" t="s">
        <v>3507</v>
      </c>
      <c r="C83" s="176" t="s">
        <v>192</v>
      </c>
      <c r="D83" s="185" t="s">
        <v>247</v>
      </c>
      <c r="E83" s="189">
        <f t="shared" si="2"/>
        <v>47369</v>
      </c>
      <c r="H83" s="191">
        <v>42293.440000000002</v>
      </c>
    </row>
    <row r="84" spans="2:8">
      <c r="B84" t="s">
        <v>3508</v>
      </c>
      <c r="C84" s="176" t="s">
        <v>193</v>
      </c>
      <c r="D84" s="185" t="s">
        <v>50</v>
      </c>
      <c r="E84" s="189">
        <f t="shared" si="2"/>
        <v>175437</v>
      </c>
      <c r="H84" s="191">
        <v>156639.84000000003</v>
      </c>
    </row>
    <row r="85" spans="2:8">
      <c r="B85" t="s">
        <v>3509</v>
      </c>
      <c r="C85" s="176" t="s">
        <v>194</v>
      </c>
      <c r="D85" s="185" t="s">
        <v>50</v>
      </c>
      <c r="E85" s="189">
        <f t="shared" si="2"/>
        <v>52631</v>
      </c>
      <c r="H85" s="191">
        <v>46991.840000000004</v>
      </c>
    </row>
    <row r="86" spans="2:8">
      <c r="B86" t="s">
        <v>3510</v>
      </c>
      <c r="C86" s="176" t="s">
        <v>195</v>
      </c>
      <c r="D86" s="185" t="s">
        <v>247</v>
      </c>
      <c r="E86" s="189">
        <f t="shared" si="2"/>
        <v>2632</v>
      </c>
      <c r="H86" s="191">
        <v>2349.7600000000002</v>
      </c>
    </row>
    <row r="87" spans="2:8">
      <c r="B87" t="s">
        <v>3511</v>
      </c>
      <c r="C87" s="176" t="s">
        <v>196</v>
      </c>
      <c r="D87" s="185" t="s">
        <v>7</v>
      </c>
      <c r="E87" s="189">
        <f t="shared" si="2"/>
        <v>26316</v>
      </c>
      <c r="H87" s="191">
        <v>23496.480000000003</v>
      </c>
    </row>
    <row r="88" spans="2:8">
      <c r="B88" t="s">
        <v>3512</v>
      </c>
      <c r="C88" s="176" t="s">
        <v>197</v>
      </c>
      <c r="D88" s="185" t="s">
        <v>248</v>
      </c>
      <c r="E88" s="189">
        <f t="shared" si="2"/>
        <v>228069</v>
      </c>
      <c r="H88" s="191">
        <v>203632.80000000002</v>
      </c>
    </row>
    <row r="89" spans="2:8">
      <c r="B89" t="s">
        <v>3513</v>
      </c>
      <c r="C89" s="176" t="s">
        <v>198</v>
      </c>
      <c r="D89" s="185" t="s">
        <v>247</v>
      </c>
      <c r="E89" s="189">
        <f t="shared" si="2"/>
        <v>43859</v>
      </c>
      <c r="H89" s="191">
        <v>39159.68</v>
      </c>
    </row>
    <row r="90" spans="2:8">
      <c r="B90" t="s">
        <v>3514</v>
      </c>
      <c r="C90" s="176" t="s">
        <v>199</v>
      </c>
      <c r="D90" s="185" t="s">
        <v>247</v>
      </c>
      <c r="E90" s="189">
        <f t="shared" si="2"/>
        <v>43859</v>
      </c>
      <c r="H90" s="191">
        <v>39159.68</v>
      </c>
    </row>
    <row r="91" spans="2:8">
      <c r="B91" t="s">
        <v>3515</v>
      </c>
      <c r="C91" s="176" t="s">
        <v>200</v>
      </c>
      <c r="D91" s="185" t="s">
        <v>247</v>
      </c>
      <c r="E91" s="189">
        <f t="shared" si="2"/>
        <v>184209</v>
      </c>
      <c r="H91" s="191">
        <v>164472.00000000003</v>
      </c>
    </row>
    <row r="92" spans="2:8">
      <c r="B92" t="s">
        <v>3516</v>
      </c>
      <c r="C92" s="178" t="s">
        <v>201</v>
      </c>
      <c r="D92" s="185" t="s">
        <v>248</v>
      </c>
      <c r="E92" s="189">
        <f t="shared" si="2"/>
        <v>921046</v>
      </c>
      <c r="H92" s="191">
        <v>822362.24000000011</v>
      </c>
    </row>
    <row r="93" spans="2:8">
      <c r="B93" t="s">
        <v>3517</v>
      </c>
      <c r="C93" s="178" t="s">
        <v>202</v>
      </c>
      <c r="D93" s="185" t="s">
        <v>247</v>
      </c>
      <c r="E93" s="189">
        <f t="shared" si="2"/>
        <v>45614</v>
      </c>
      <c r="H93" s="191">
        <v>40726.560000000005</v>
      </c>
    </row>
    <row r="94" spans="2:8">
      <c r="B94" t="s">
        <v>3518</v>
      </c>
      <c r="C94" s="178" t="s">
        <v>203</v>
      </c>
      <c r="D94" s="185" t="s">
        <v>56</v>
      </c>
      <c r="E94" s="189">
        <f t="shared" si="2"/>
        <v>3509</v>
      </c>
      <c r="H94" s="191">
        <v>3132.6400000000003</v>
      </c>
    </row>
    <row r="95" spans="2:8">
      <c r="B95" t="s">
        <v>3519</v>
      </c>
      <c r="C95" s="178" t="s">
        <v>204</v>
      </c>
      <c r="D95" s="185" t="s">
        <v>56</v>
      </c>
      <c r="E95" s="189">
        <f t="shared" si="2"/>
        <v>1032</v>
      </c>
      <c r="H95" s="191">
        <v>921.7600000000001</v>
      </c>
    </row>
    <row r="96" spans="2:8">
      <c r="B96" t="s">
        <v>3520</v>
      </c>
      <c r="C96" s="178" t="s">
        <v>205</v>
      </c>
      <c r="D96" s="185" t="s">
        <v>50</v>
      </c>
      <c r="E96" s="189">
        <f t="shared" si="2"/>
        <v>105262</v>
      </c>
      <c r="H96" s="191">
        <v>93983.680000000008</v>
      </c>
    </row>
    <row r="97" spans="2:8">
      <c r="B97" t="s">
        <v>3521</v>
      </c>
      <c r="C97" s="178" t="s">
        <v>206</v>
      </c>
      <c r="D97" s="185" t="s">
        <v>247</v>
      </c>
      <c r="E97" s="189">
        <f t="shared" si="2"/>
        <v>26316</v>
      </c>
      <c r="H97" s="191">
        <v>23496.480000000003</v>
      </c>
    </row>
    <row r="98" spans="2:8">
      <c r="B98" t="s">
        <v>3522</v>
      </c>
      <c r="C98" s="178" t="s">
        <v>207</v>
      </c>
      <c r="D98" s="185" t="s">
        <v>247</v>
      </c>
      <c r="E98" s="189">
        <f t="shared" si="2"/>
        <v>43859</v>
      </c>
      <c r="H98" s="191">
        <v>39159.68</v>
      </c>
    </row>
    <row r="99" spans="2:8">
      <c r="B99" t="s">
        <v>3523</v>
      </c>
      <c r="C99" s="178" t="s">
        <v>208</v>
      </c>
      <c r="D99" s="185" t="s">
        <v>247</v>
      </c>
      <c r="E99" s="189">
        <f t="shared" si="2"/>
        <v>43859</v>
      </c>
      <c r="H99" s="191">
        <v>39159.68</v>
      </c>
    </row>
    <row r="100" spans="2:8">
      <c r="B100" t="s">
        <v>3524</v>
      </c>
      <c r="C100" s="176" t="s">
        <v>209</v>
      </c>
      <c r="D100" s="185" t="s">
        <v>247</v>
      </c>
      <c r="E100" s="189">
        <f t="shared" si="2"/>
        <v>109</v>
      </c>
      <c r="H100" s="191">
        <v>97.440000000000012</v>
      </c>
    </row>
    <row r="101" spans="2:8">
      <c r="B101" t="s">
        <v>3525</v>
      </c>
      <c r="C101" s="176" t="s">
        <v>210</v>
      </c>
      <c r="D101" s="185" t="s">
        <v>247</v>
      </c>
      <c r="E101" s="189">
        <f t="shared" si="2"/>
        <v>140</v>
      </c>
      <c r="H101" s="191">
        <v>125.44000000000001</v>
      </c>
    </row>
    <row r="102" spans="2:8">
      <c r="B102" t="s">
        <v>3526</v>
      </c>
      <c r="C102" s="176" t="s">
        <v>211</v>
      </c>
      <c r="D102" s="185" t="s">
        <v>6</v>
      </c>
      <c r="E102" s="189">
        <f t="shared" si="2"/>
        <v>55877</v>
      </c>
      <c r="H102" s="191">
        <v>49890.400000000001</v>
      </c>
    </row>
    <row r="103" spans="2:8">
      <c r="B103" t="s">
        <v>3527</v>
      </c>
      <c r="C103" s="176" t="s">
        <v>212</v>
      </c>
      <c r="D103" s="185" t="s">
        <v>6</v>
      </c>
      <c r="E103" s="189">
        <f t="shared" si="2"/>
        <v>54581</v>
      </c>
      <c r="H103" s="191">
        <v>48733.440000000002</v>
      </c>
    </row>
    <row r="104" spans="2:8">
      <c r="B104" t="s">
        <v>3528</v>
      </c>
      <c r="C104" s="176" t="s">
        <v>213</v>
      </c>
      <c r="D104" s="185" t="s">
        <v>6</v>
      </c>
      <c r="E104" s="189">
        <f t="shared" ref="E104:E137" si="3">ROUND(H104*$G$7,0)</f>
        <v>54026</v>
      </c>
      <c r="H104" s="191">
        <v>48237.280000000006</v>
      </c>
    </row>
    <row r="105" spans="2:8">
      <c r="B105" t="s">
        <v>3529</v>
      </c>
      <c r="C105" s="176" t="s">
        <v>214</v>
      </c>
      <c r="D105" s="185" t="s">
        <v>6</v>
      </c>
      <c r="E105" s="189">
        <f t="shared" si="3"/>
        <v>53841</v>
      </c>
      <c r="H105" s="191">
        <v>48072.640000000007</v>
      </c>
    </row>
    <row r="106" spans="2:8">
      <c r="B106" t="s">
        <v>3530</v>
      </c>
      <c r="C106" s="176" t="s">
        <v>215</v>
      </c>
      <c r="D106" s="185" t="s">
        <v>247</v>
      </c>
      <c r="E106" s="189">
        <f t="shared" si="3"/>
        <v>176</v>
      </c>
      <c r="H106" s="191">
        <v>156.80000000000001</v>
      </c>
    </row>
    <row r="107" spans="2:8">
      <c r="B107" t="s">
        <v>3531</v>
      </c>
      <c r="C107" s="176" t="s">
        <v>216</v>
      </c>
      <c r="D107" s="185" t="s">
        <v>58</v>
      </c>
      <c r="E107" s="189">
        <f t="shared" si="3"/>
        <v>8310</v>
      </c>
      <c r="H107" s="191">
        <v>7420.0000000000009</v>
      </c>
    </row>
    <row r="108" spans="2:8">
      <c r="B108" t="s">
        <v>3532</v>
      </c>
      <c r="C108" s="176" t="s">
        <v>217</v>
      </c>
      <c r="D108" s="185" t="s">
        <v>58</v>
      </c>
      <c r="E108" s="189">
        <f t="shared" si="3"/>
        <v>9059</v>
      </c>
      <c r="H108" s="191">
        <v>8088.64</v>
      </c>
    </row>
    <row r="109" spans="2:8">
      <c r="B109" t="s">
        <v>3533</v>
      </c>
      <c r="C109" s="176" t="s">
        <v>218</v>
      </c>
      <c r="D109" s="185" t="s">
        <v>58</v>
      </c>
      <c r="E109" s="189">
        <f t="shared" si="3"/>
        <v>8728</v>
      </c>
      <c r="H109" s="191">
        <v>7792.9600000000009</v>
      </c>
    </row>
    <row r="110" spans="2:8">
      <c r="B110" t="s">
        <v>3534</v>
      </c>
      <c r="C110" s="176" t="s">
        <v>219</v>
      </c>
      <c r="D110" s="185" t="s">
        <v>247</v>
      </c>
      <c r="E110" s="189">
        <f t="shared" si="3"/>
        <v>1729</v>
      </c>
      <c r="H110" s="191">
        <v>1543.3600000000001</v>
      </c>
    </row>
    <row r="111" spans="2:8">
      <c r="B111" t="s">
        <v>3535</v>
      </c>
      <c r="C111" s="176" t="s">
        <v>220</v>
      </c>
      <c r="D111" s="185" t="s">
        <v>247</v>
      </c>
      <c r="E111" s="189">
        <f t="shared" si="3"/>
        <v>405</v>
      </c>
      <c r="H111" s="191">
        <v>361.76000000000005</v>
      </c>
    </row>
    <row r="112" spans="2:8">
      <c r="B112" t="s">
        <v>3536</v>
      </c>
      <c r="C112" s="176" t="s">
        <v>221</v>
      </c>
      <c r="D112" s="185" t="s">
        <v>247</v>
      </c>
      <c r="E112" s="189">
        <f t="shared" si="3"/>
        <v>119</v>
      </c>
      <c r="H112" s="191">
        <v>106.4</v>
      </c>
    </row>
    <row r="113" spans="2:8">
      <c r="B113" t="s">
        <v>3537</v>
      </c>
      <c r="C113" s="176" t="s">
        <v>222</v>
      </c>
      <c r="D113" s="185" t="s">
        <v>247</v>
      </c>
      <c r="E113" s="189">
        <f t="shared" si="3"/>
        <v>154</v>
      </c>
      <c r="H113" s="191">
        <v>137.76000000000002</v>
      </c>
    </row>
    <row r="114" spans="2:8">
      <c r="B114" t="s">
        <v>3538</v>
      </c>
      <c r="C114" s="176" t="s">
        <v>223</v>
      </c>
      <c r="D114" s="185" t="s">
        <v>247</v>
      </c>
      <c r="E114" s="189">
        <f t="shared" si="3"/>
        <v>238</v>
      </c>
      <c r="H114" s="191">
        <v>212.8</v>
      </c>
    </row>
    <row r="115" spans="2:8">
      <c r="B115" t="s">
        <v>3539</v>
      </c>
      <c r="C115" s="176" t="s">
        <v>224</v>
      </c>
      <c r="D115" s="185" t="s">
        <v>247</v>
      </c>
      <c r="E115" s="189">
        <f t="shared" si="3"/>
        <v>199</v>
      </c>
      <c r="H115" s="191">
        <v>178.08</v>
      </c>
    </row>
    <row r="116" spans="2:8">
      <c r="B116" t="s">
        <v>3540</v>
      </c>
      <c r="C116" s="180" t="s">
        <v>225</v>
      </c>
      <c r="D116" s="185" t="s">
        <v>6</v>
      </c>
      <c r="E116" s="189">
        <f t="shared" si="3"/>
        <v>8935</v>
      </c>
      <c r="H116" s="191">
        <v>7977.7600000000011</v>
      </c>
    </row>
    <row r="117" spans="2:8">
      <c r="B117" t="s">
        <v>3541</v>
      </c>
      <c r="C117" s="176" t="s">
        <v>226</v>
      </c>
      <c r="D117" s="185" t="s">
        <v>56</v>
      </c>
      <c r="E117" s="189">
        <f t="shared" si="3"/>
        <v>15077</v>
      </c>
      <c r="H117" s="191">
        <v>13461.28</v>
      </c>
    </row>
    <row r="118" spans="2:8">
      <c r="B118" t="s">
        <v>3542</v>
      </c>
      <c r="C118" s="176" t="s">
        <v>227</v>
      </c>
      <c r="D118" s="185" t="s">
        <v>56</v>
      </c>
      <c r="E118" s="189">
        <f t="shared" si="3"/>
        <v>4784</v>
      </c>
      <c r="H118" s="191">
        <v>4271.68</v>
      </c>
    </row>
    <row r="119" spans="2:8">
      <c r="B119" t="s">
        <v>3543</v>
      </c>
      <c r="C119" s="176" t="s">
        <v>228</v>
      </c>
      <c r="D119" s="185" t="s">
        <v>56</v>
      </c>
      <c r="E119" s="189">
        <f t="shared" si="3"/>
        <v>1513</v>
      </c>
      <c r="H119" s="191">
        <v>1350.72</v>
      </c>
    </row>
    <row r="120" spans="2:8">
      <c r="B120" t="s">
        <v>3544</v>
      </c>
      <c r="C120" s="176" t="s">
        <v>229</v>
      </c>
      <c r="D120" s="185" t="s">
        <v>247</v>
      </c>
      <c r="E120" s="189">
        <f t="shared" si="3"/>
        <v>3175</v>
      </c>
      <c r="H120" s="191">
        <v>2834.7200000000003</v>
      </c>
    </row>
    <row r="121" spans="2:8">
      <c r="B121" t="s">
        <v>3545</v>
      </c>
      <c r="C121" s="176" t="s">
        <v>230</v>
      </c>
      <c r="D121" s="185" t="s">
        <v>247</v>
      </c>
      <c r="E121" s="189">
        <f t="shared" si="3"/>
        <v>21053</v>
      </c>
      <c r="H121" s="191">
        <v>18796.960000000003</v>
      </c>
    </row>
    <row r="122" spans="2:8">
      <c r="B122" t="s">
        <v>3546</v>
      </c>
      <c r="C122" s="176" t="s">
        <v>231</v>
      </c>
      <c r="D122" s="185" t="s">
        <v>56</v>
      </c>
      <c r="E122" s="189">
        <f t="shared" si="3"/>
        <v>149725</v>
      </c>
      <c r="H122" s="191">
        <v>133683.20000000001</v>
      </c>
    </row>
    <row r="123" spans="2:8">
      <c r="B123" t="s">
        <v>3547</v>
      </c>
      <c r="C123" s="176" t="s">
        <v>232</v>
      </c>
      <c r="D123" s="185" t="s">
        <v>56</v>
      </c>
      <c r="E123" s="189">
        <f t="shared" si="3"/>
        <v>4234690</v>
      </c>
      <c r="H123" s="191">
        <v>3780973.2800000003</v>
      </c>
    </row>
    <row r="124" spans="2:8">
      <c r="B124" t="s">
        <v>3548</v>
      </c>
      <c r="C124" s="176" t="s">
        <v>233</v>
      </c>
      <c r="D124" s="185" t="s">
        <v>247</v>
      </c>
      <c r="E124" s="189">
        <f t="shared" si="3"/>
        <v>176</v>
      </c>
      <c r="H124" s="191">
        <v>156.80000000000001</v>
      </c>
    </row>
    <row r="125" spans="2:8">
      <c r="B125" t="s">
        <v>3549</v>
      </c>
      <c r="C125" s="181" t="s">
        <v>234</v>
      </c>
      <c r="D125" s="186" t="s">
        <v>56</v>
      </c>
      <c r="E125" s="189">
        <f t="shared" si="3"/>
        <v>42345</v>
      </c>
      <c r="H125" s="191">
        <v>37807.840000000004</v>
      </c>
    </row>
    <row r="126" spans="2:8">
      <c r="B126" t="s">
        <v>3550</v>
      </c>
      <c r="C126" s="181" t="s">
        <v>235</v>
      </c>
      <c r="D126" s="186" t="s">
        <v>56</v>
      </c>
      <c r="E126" s="189">
        <f t="shared" si="3"/>
        <v>140652</v>
      </c>
      <c r="H126" s="191">
        <v>125582.24</v>
      </c>
    </row>
    <row r="127" spans="2:8">
      <c r="B127" t="s">
        <v>3551</v>
      </c>
      <c r="C127" s="181" t="s">
        <v>236</v>
      </c>
      <c r="D127" s="186" t="s">
        <v>56</v>
      </c>
      <c r="E127" s="189">
        <f t="shared" si="3"/>
        <v>36842</v>
      </c>
      <c r="H127" s="191">
        <v>32894.400000000001</v>
      </c>
    </row>
    <row r="128" spans="2:8">
      <c r="B128" t="s">
        <v>3552</v>
      </c>
      <c r="C128" s="181" t="s">
        <v>237</v>
      </c>
      <c r="D128" s="186" t="s">
        <v>56</v>
      </c>
      <c r="E128" s="189">
        <f t="shared" si="3"/>
        <v>315786</v>
      </c>
      <c r="H128" s="191">
        <v>281952.16000000003</v>
      </c>
    </row>
    <row r="129" spans="2:8">
      <c r="B129" t="s">
        <v>3553</v>
      </c>
      <c r="C129" s="181" t="s">
        <v>238</v>
      </c>
      <c r="D129" s="186" t="s">
        <v>56</v>
      </c>
      <c r="E129" s="189">
        <f t="shared" si="3"/>
        <v>21053</v>
      </c>
      <c r="H129" s="191">
        <v>18796.960000000003</v>
      </c>
    </row>
    <row r="130" spans="2:8">
      <c r="B130" t="s">
        <v>3554</v>
      </c>
      <c r="C130" s="181" t="s">
        <v>239</v>
      </c>
      <c r="D130" s="186" t="s">
        <v>57</v>
      </c>
      <c r="E130" s="189">
        <f t="shared" si="3"/>
        <v>43859</v>
      </c>
      <c r="H130" s="191">
        <v>39159.68</v>
      </c>
    </row>
    <row r="131" spans="2:8">
      <c r="B131" t="s">
        <v>3555</v>
      </c>
      <c r="C131" s="181" t="s">
        <v>240</v>
      </c>
      <c r="D131" s="186" t="s">
        <v>56</v>
      </c>
      <c r="E131" s="189">
        <f t="shared" si="3"/>
        <v>131578</v>
      </c>
      <c r="H131" s="191">
        <v>117480.16000000002</v>
      </c>
    </row>
    <row r="132" spans="2:8">
      <c r="B132" t="s">
        <v>3556</v>
      </c>
      <c r="C132" s="181" t="s">
        <v>241</v>
      </c>
      <c r="D132" s="186" t="s">
        <v>56</v>
      </c>
      <c r="E132" s="189">
        <f t="shared" si="3"/>
        <v>35087</v>
      </c>
      <c r="H132" s="191">
        <v>31327.520000000004</v>
      </c>
    </row>
    <row r="133" spans="2:8">
      <c r="B133" t="s">
        <v>3557</v>
      </c>
      <c r="C133" s="181" t="s">
        <v>242</v>
      </c>
      <c r="D133" s="186" t="s">
        <v>56</v>
      </c>
      <c r="E133" s="189">
        <f t="shared" si="3"/>
        <v>43859</v>
      </c>
      <c r="H133" s="191">
        <v>39159.68</v>
      </c>
    </row>
    <row r="134" spans="2:8">
      <c r="B134" t="s">
        <v>3558</v>
      </c>
      <c r="C134" s="180" t="s">
        <v>243</v>
      </c>
      <c r="D134" s="185" t="s">
        <v>58</v>
      </c>
      <c r="E134" s="189">
        <f t="shared" si="3"/>
        <v>279134</v>
      </c>
      <c r="H134" s="191">
        <v>249226.88000000003</v>
      </c>
    </row>
    <row r="135" spans="2:8">
      <c r="B135" t="s">
        <v>3559</v>
      </c>
      <c r="C135" s="180" t="s">
        <v>244</v>
      </c>
      <c r="D135" s="185" t="s">
        <v>58</v>
      </c>
      <c r="E135" s="189">
        <f t="shared" si="3"/>
        <v>382814</v>
      </c>
      <c r="H135" s="191">
        <v>341798.24000000005</v>
      </c>
    </row>
    <row r="136" spans="2:8">
      <c r="B136" t="s">
        <v>3560</v>
      </c>
      <c r="C136" s="176" t="s">
        <v>245</v>
      </c>
      <c r="D136" s="185" t="s">
        <v>56</v>
      </c>
      <c r="E136" s="189">
        <f t="shared" si="3"/>
        <v>3478</v>
      </c>
      <c r="H136" s="191">
        <v>3105.76</v>
      </c>
    </row>
    <row r="137" spans="2:8" ht="15.75" thickBot="1">
      <c r="B137" t="s">
        <v>3561</v>
      </c>
      <c r="C137" s="182" t="s">
        <v>246</v>
      </c>
      <c r="D137" s="187" t="s">
        <v>56</v>
      </c>
      <c r="E137" s="190">
        <f t="shared" si="3"/>
        <v>3478</v>
      </c>
      <c r="H137" s="191">
        <v>3105.76</v>
      </c>
    </row>
    <row r="138" spans="2:8">
      <c r="C138" s="239"/>
    </row>
    <row r="139" spans="2:8">
      <c r="C139" s="240"/>
    </row>
    <row r="140" spans="2:8">
      <c r="C140" s="240"/>
    </row>
    <row r="141" spans="2:8">
      <c r="C141" s="240"/>
    </row>
    <row r="142" spans="2:8">
      <c r="C142" s="240"/>
    </row>
    <row r="143" spans="2:8">
      <c r="C143" s="240"/>
    </row>
    <row r="144" spans="2:8">
      <c r="C144" s="240"/>
    </row>
    <row r="145" spans="3:3">
      <c r="C145" s="240"/>
    </row>
    <row r="146" spans="3:3">
      <c r="C146" s="240"/>
    </row>
    <row r="147" spans="3:3">
      <c r="C147" s="240"/>
    </row>
    <row r="148" spans="3:3">
      <c r="C148" s="240"/>
    </row>
    <row r="149" spans="3:3">
      <c r="C149" s="240"/>
    </row>
    <row r="150" spans="3:3">
      <c r="C150" s="240"/>
    </row>
    <row r="151" spans="3:3">
      <c r="C151" s="240"/>
    </row>
    <row r="152" spans="3:3">
      <c r="C152" s="240"/>
    </row>
    <row r="153" spans="3:3">
      <c r="C153" s="240"/>
    </row>
    <row r="154" spans="3:3">
      <c r="C154" s="240"/>
    </row>
    <row r="155" spans="3:3" ht="15.75" thickBot="1">
      <c r="C155" s="241"/>
    </row>
  </sheetData>
  <sortState xmlns:xlrd2="http://schemas.microsoft.com/office/spreadsheetml/2017/richdata2" ref="C8:E90">
    <sortCondition ref="C8:C90"/>
  </sortState>
  <mergeCells count="5">
    <mergeCell ref="C1:E1"/>
    <mergeCell ref="C2:E2"/>
    <mergeCell ref="C3:E3"/>
    <mergeCell ref="C4:E4"/>
    <mergeCell ref="C5:E5"/>
  </mergeCells>
  <pageMargins left="0.7" right="0.7" top="0.75" bottom="0.75" header="0.3" footer="0.3"/>
  <pageSetup scale="54" orientation="portrait" horizontalDpi="1200" verticalDpi="1200" r:id="rId1"/>
  <rowBreaks count="1" manualBreakCount="1">
    <brk id="68" min="1" max="5" man="1"/>
  </rowBreaks>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theme="4"/>
    <pageSetUpPr fitToPage="1"/>
  </sheetPr>
  <dimension ref="B1:H1664"/>
  <sheetViews>
    <sheetView view="pageBreakPreview" topLeftCell="B262" zoomScaleNormal="100" zoomScaleSheetLayoutView="100" workbookViewId="0">
      <selection activeCell="C9" sqref="C9"/>
    </sheetView>
  </sheetViews>
  <sheetFormatPr defaultColWidth="11.56640625" defaultRowHeight="15"/>
  <cols>
    <col min="3" max="3" width="96.98828125" customWidth="1"/>
    <col min="4" max="4" width="9.01171875" bestFit="1" customWidth="1"/>
    <col min="5" max="5" width="16.140625" customWidth="1"/>
    <col min="6" max="6" width="13.046875" bestFit="1" customWidth="1"/>
    <col min="7" max="7" width="15.46875" customWidth="1"/>
    <col min="8" max="8" width="13.046875" bestFit="1" customWidth="1"/>
  </cols>
  <sheetData>
    <row r="1" spans="2:8" ht="30" customHeight="1">
      <c r="C1" s="358" t="s">
        <v>0</v>
      </c>
      <c r="D1" s="358"/>
      <c r="E1" s="358"/>
    </row>
    <row r="2" spans="2:8" ht="30" customHeight="1">
      <c r="C2" s="358" t="str">
        <f>EQ!C2</f>
        <v>COSNTRUCCION DE DISIPADOR Y MEJORAMIENTO DE VIVIENDAS EN SECTOR SABANITAS, MUNICIPIO DE BURITICÁ, ANTIOQUIA</v>
      </c>
      <c r="D2" s="358"/>
      <c r="E2" s="358"/>
    </row>
    <row r="3" spans="2:8" ht="30" customHeight="1" thickBot="1">
      <c r="C3" s="359" t="s">
        <v>3821</v>
      </c>
      <c r="D3" s="359"/>
      <c r="E3" s="359"/>
    </row>
    <row r="4" spans="2:8" ht="64.5" customHeight="1" thickBot="1">
      <c r="C4" s="429" t="str">
        <f>EQ!C4</f>
        <v>CONSTRUCCIÓN DE 500 M DE PLACA HUELLA EN EL SECTOR LA ENCALICHADA DEL MUNICIPIO DE BURITICÁ, SUBREGIÓN OCCIDENTE DEL DEPARTAMENTO DE ANTIOQUIA</v>
      </c>
      <c r="D4" s="430"/>
      <c r="E4" s="431"/>
    </row>
    <row r="5" spans="2:8" ht="15.75" thickBot="1">
      <c r="C5" s="363" t="s">
        <v>51</v>
      </c>
      <c r="D5" s="364"/>
      <c r="E5" s="365"/>
    </row>
    <row r="6" spans="2:8" ht="17.25" customHeight="1" thickBot="1"/>
    <row r="7" spans="2:8" ht="14.25" customHeight="1">
      <c r="C7" s="85" t="s">
        <v>2</v>
      </c>
      <c r="D7" s="86" t="s">
        <v>11</v>
      </c>
      <c r="E7" s="87" t="s">
        <v>53</v>
      </c>
      <c r="H7">
        <v>1.1299999999999999</v>
      </c>
    </row>
    <row r="8" spans="2:8">
      <c r="B8" s="193" t="s">
        <v>3399</v>
      </c>
      <c r="C8" s="192" t="s">
        <v>250</v>
      </c>
      <c r="D8" s="57" t="s">
        <v>8</v>
      </c>
      <c r="E8" s="33">
        <f>ROUND(G8*$H$7,0)</f>
        <v>6170</v>
      </c>
      <c r="G8" s="310">
        <v>5460.0000000000009</v>
      </c>
    </row>
    <row r="9" spans="2:8">
      <c r="B9" s="193" t="s">
        <v>3400</v>
      </c>
      <c r="C9" s="192" t="s">
        <v>251</v>
      </c>
      <c r="D9" s="57" t="s">
        <v>7</v>
      </c>
      <c r="E9" s="33">
        <f t="shared" ref="E9:E71" si="0">ROUND(G9*$H$7,0)</f>
        <v>380804</v>
      </c>
      <c r="G9" s="310">
        <v>336994.56000000006</v>
      </c>
    </row>
    <row r="10" spans="2:8">
      <c r="B10" s="193" t="s">
        <v>3401</v>
      </c>
      <c r="C10" s="192" t="s">
        <v>252</v>
      </c>
      <c r="D10" s="57" t="s">
        <v>7</v>
      </c>
      <c r="E10" s="33">
        <f t="shared" si="0"/>
        <v>392503</v>
      </c>
      <c r="G10" s="310">
        <v>347347.84</v>
      </c>
    </row>
    <row r="11" spans="2:8">
      <c r="B11" s="193" t="s">
        <v>3402</v>
      </c>
      <c r="C11" s="192" t="s">
        <v>253</v>
      </c>
      <c r="D11" s="57" t="s">
        <v>7</v>
      </c>
      <c r="E11" s="33">
        <f t="shared" si="0"/>
        <v>441811</v>
      </c>
      <c r="G11" s="310">
        <v>390983.04000000004</v>
      </c>
    </row>
    <row r="12" spans="2:8">
      <c r="B12" s="193" t="s">
        <v>3403</v>
      </c>
      <c r="C12" s="192" t="s">
        <v>254</v>
      </c>
      <c r="D12" s="57" t="s">
        <v>7</v>
      </c>
      <c r="E12" s="33">
        <f>ROUND(G12*$H$7,0)</f>
        <v>823599</v>
      </c>
      <c r="G12" s="310">
        <v>728848.96000000008</v>
      </c>
    </row>
    <row r="13" spans="2:8">
      <c r="B13" s="193" t="s">
        <v>3404</v>
      </c>
      <c r="C13" s="192" t="s">
        <v>255</v>
      </c>
      <c r="D13" s="57" t="s">
        <v>7</v>
      </c>
      <c r="E13" s="33">
        <f t="shared" si="0"/>
        <v>533363</v>
      </c>
      <c r="G13" s="310">
        <v>472002.72000000003</v>
      </c>
    </row>
    <row r="14" spans="2:8">
      <c r="B14" s="193" t="s">
        <v>3405</v>
      </c>
      <c r="C14" s="192" t="s">
        <v>256</v>
      </c>
      <c r="D14" s="57" t="s">
        <v>7</v>
      </c>
      <c r="E14" s="33">
        <f t="shared" si="0"/>
        <v>549717</v>
      </c>
      <c r="G14" s="310">
        <v>486475.36000000004</v>
      </c>
    </row>
    <row r="15" spans="2:8">
      <c r="B15" s="193" t="s">
        <v>3406</v>
      </c>
      <c r="C15" s="192" t="s">
        <v>257</v>
      </c>
      <c r="D15" s="57" t="s">
        <v>7</v>
      </c>
      <c r="E15" s="33">
        <f t="shared" si="0"/>
        <v>401457</v>
      </c>
      <c r="G15" s="310">
        <v>355271.84</v>
      </c>
    </row>
    <row r="16" spans="2:8">
      <c r="B16" s="193" t="s">
        <v>3407</v>
      </c>
      <c r="C16" s="192" t="s">
        <v>258</v>
      </c>
      <c r="D16" s="57" t="s">
        <v>7</v>
      </c>
      <c r="E16" s="33">
        <f t="shared" si="0"/>
        <v>413156</v>
      </c>
      <c r="G16" s="310">
        <v>365625.12000000005</v>
      </c>
    </row>
    <row r="17" spans="2:7">
      <c r="B17" s="193" t="s">
        <v>3408</v>
      </c>
      <c r="C17" s="192" t="s">
        <v>259</v>
      </c>
      <c r="D17" s="57" t="s">
        <v>7</v>
      </c>
      <c r="E17" s="33">
        <f t="shared" si="0"/>
        <v>462464</v>
      </c>
      <c r="G17" s="310">
        <v>409260.32000000007</v>
      </c>
    </row>
    <row r="18" spans="2:7">
      <c r="B18" s="193" t="s">
        <v>3409</v>
      </c>
      <c r="C18" s="192" t="s">
        <v>260</v>
      </c>
      <c r="D18" s="57" t="s">
        <v>7</v>
      </c>
      <c r="E18" s="33">
        <f t="shared" si="0"/>
        <v>509865</v>
      </c>
      <c r="G18" s="310">
        <v>451207.68000000005</v>
      </c>
    </row>
    <row r="19" spans="2:7">
      <c r="B19" s="193" t="s">
        <v>3410</v>
      </c>
      <c r="C19" s="192" t="s">
        <v>261</v>
      </c>
      <c r="D19" s="57" t="s">
        <v>7</v>
      </c>
      <c r="E19" s="33">
        <f t="shared" si="0"/>
        <v>554016</v>
      </c>
      <c r="G19" s="310">
        <v>490280.00000000006</v>
      </c>
    </row>
    <row r="20" spans="2:7">
      <c r="B20" s="193" t="s">
        <v>3411</v>
      </c>
      <c r="C20" s="192" t="s">
        <v>262</v>
      </c>
      <c r="D20" s="57" t="s">
        <v>7</v>
      </c>
      <c r="E20" s="33">
        <f t="shared" si="0"/>
        <v>570370</v>
      </c>
      <c r="G20" s="310">
        <v>504752.64000000007</v>
      </c>
    </row>
    <row r="21" spans="2:7">
      <c r="B21" s="193" t="s">
        <v>3412</v>
      </c>
      <c r="C21" s="192" t="s">
        <v>263</v>
      </c>
      <c r="D21" s="57" t="s">
        <v>7</v>
      </c>
      <c r="E21" s="33">
        <f t="shared" si="0"/>
        <v>495977</v>
      </c>
      <c r="G21" s="310">
        <v>438917.92000000004</v>
      </c>
    </row>
    <row r="22" spans="2:7">
      <c r="B22" s="193" t="s">
        <v>3413</v>
      </c>
      <c r="C22" s="192" t="s">
        <v>264</v>
      </c>
      <c r="D22" s="57" t="s">
        <v>7</v>
      </c>
      <c r="E22" s="33">
        <f t="shared" si="0"/>
        <v>504305</v>
      </c>
      <c r="G22" s="310">
        <v>446287.52</v>
      </c>
    </row>
    <row r="23" spans="2:7">
      <c r="B23" s="193" t="s">
        <v>3414</v>
      </c>
      <c r="C23" s="192" t="s">
        <v>265</v>
      </c>
      <c r="D23" s="57" t="s">
        <v>7</v>
      </c>
      <c r="E23" s="33">
        <f t="shared" si="0"/>
        <v>517452</v>
      </c>
      <c r="G23" s="310">
        <v>457922.08</v>
      </c>
    </row>
    <row r="24" spans="2:7">
      <c r="B24" s="193" t="s">
        <v>3415</v>
      </c>
      <c r="C24" s="192" t="s">
        <v>266</v>
      </c>
      <c r="D24" s="57" t="s">
        <v>7</v>
      </c>
      <c r="E24" s="33">
        <f t="shared" si="0"/>
        <v>653925</v>
      </c>
      <c r="G24" s="310">
        <v>578695.04</v>
      </c>
    </row>
    <row r="25" spans="2:7">
      <c r="B25" s="193" t="s">
        <v>3416</v>
      </c>
      <c r="C25" s="192" t="s">
        <v>267</v>
      </c>
      <c r="D25" s="25" t="s">
        <v>7</v>
      </c>
      <c r="E25" s="33">
        <f t="shared" si="0"/>
        <v>633272</v>
      </c>
      <c r="G25" s="310">
        <v>560417.76</v>
      </c>
    </row>
    <row r="26" spans="2:7">
      <c r="B26" s="193" t="s">
        <v>3417</v>
      </c>
      <c r="C26" s="192" t="s">
        <v>268</v>
      </c>
      <c r="D26" s="25" t="s">
        <v>7</v>
      </c>
      <c r="E26" s="33">
        <f t="shared" si="0"/>
        <v>642163</v>
      </c>
      <c r="G26" s="310">
        <v>568285.76</v>
      </c>
    </row>
    <row r="27" spans="2:7">
      <c r="B27" s="193" t="s">
        <v>3418</v>
      </c>
      <c r="C27" s="192" t="s">
        <v>269</v>
      </c>
      <c r="D27" s="25" t="s">
        <v>7</v>
      </c>
      <c r="E27" s="33">
        <f t="shared" si="0"/>
        <v>521360</v>
      </c>
      <c r="G27" s="310">
        <v>461380.64000000007</v>
      </c>
    </row>
    <row r="28" spans="2:7">
      <c r="B28" s="193" t="s">
        <v>3419</v>
      </c>
      <c r="C28" s="192" t="s">
        <v>270</v>
      </c>
      <c r="D28" s="25" t="s">
        <v>7</v>
      </c>
      <c r="E28" s="33">
        <f t="shared" si="0"/>
        <v>451724</v>
      </c>
      <c r="G28" s="310">
        <v>399756.00000000006</v>
      </c>
    </row>
    <row r="29" spans="2:7">
      <c r="B29" s="193" t="s">
        <v>3420</v>
      </c>
      <c r="C29" s="192" t="s">
        <v>271</v>
      </c>
      <c r="D29" s="25" t="s">
        <v>7</v>
      </c>
      <c r="E29" s="33">
        <f t="shared" si="0"/>
        <v>402294</v>
      </c>
      <c r="G29" s="310">
        <v>356012.16000000003</v>
      </c>
    </row>
    <row r="30" spans="2:7">
      <c r="B30" t="s">
        <v>1832</v>
      </c>
      <c r="C30" s="192" t="s">
        <v>272</v>
      </c>
      <c r="D30" s="25" t="s">
        <v>8</v>
      </c>
      <c r="E30" s="33">
        <f t="shared" si="0"/>
        <v>3854</v>
      </c>
      <c r="G30" s="310">
        <v>3410.4000000000005</v>
      </c>
    </row>
    <row r="31" spans="2:7">
      <c r="B31" t="s">
        <v>1833</v>
      </c>
      <c r="C31" s="192" t="s">
        <v>273</v>
      </c>
      <c r="D31" s="25" t="s">
        <v>8</v>
      </c>
      <c r="E31" s="33">
        <f t="shared" si="0"/>
        <v>4984</v>
      </c>
      <c r="G31" s="310">
        <v>4410.3999999999996</v>
      </c>
    </row>
    <row r="32" spans="2:7">
      <c r="B32" t="s">
        <v>1834</v>
      </c>
      <c r="C32" s="192" t="s">
        <v>274</v>
      </c>
      <c r="D32" s="25" t="s">
        <v>8</v>
      </c>
      <c r="E32" s="33">
        <f t="shared" si="0"/>
        <v>5029</v>
      </c>
      <c r="G32" s="310">
        <v>4450.88</v>
      </c>
    </row>
    <row r="33" spans="2:7">
      <c r="B33" t="s">
        <v>1835</v>
      </c>
      <c r="C33" s="192" t="s">
        <v>275</v>
      </c>
      <c r="D33" s="25" t="s">
        <v>8</v>
      </c>
      <c r="E33" s="33">
        <f t="shared" si="0"/>
        <v>3707</v>
      </c>
      <c r="G33" s="310">
        <v>3280.4800000000005</v>
      </c>
    </row>
    <row r="34" spans="2:7">
      <c r="B34" t="s">
        <v>1836</v>
      </c>
      <c r="C34" s="192" t="s">
        <v>276</v>
      </c>
      <c r="D34" s="25" t="s">
        <v>8</v>
      </c>
      <c r="E34" s="33">
        <f t="shared" si="0"/>
        <v>3670</v>
      </c>
      <c r="G34" s="310">
        <v>3248.0000000000005</v>
      </c>
    </row>
    <row r="35" spans="2:7">
      <c r="B35" t="s">
        <v>1837</v>
      </c>
      <c r="C35" s="192" t="s">
        <v>277</v>
      </c>
      <c r="D35" s="25" t="s">
        <v>8</v>
      </c>
      <c r="E35" s="33">
        <f t="shared" si="0"/>
        <v>3670</v>
      </c>
      <c r="G35" s="310">
        <v>3248.0000000000005</v>
      </c>
    </row>
    <row r="36" spans="2:7">
      <c r="B36" t="s">
        <v>1838</v>
      </c>
      <c r="C36" s="192" t="s">
        <v>278</v>
      </c>
      <c r="D36" s="25" t="s">
        <v>8</v>
      </c>
      <c r="E36" s="33">
        <f t="shared" si="0"/>
        <v>3670</v>
      </c>
      <c r="G36" s="310">
        <v>3248.0000000000005</v>
      </c>
    </row>
    <row r="37" spans="2:7">
      <c r="B37" t="s">
        <v>1839</v>
      </c>
      <c r="C37" s="192" t="s">
        <v>279</v>
      </c>
      <c r="D37" s="25" t="s">
        <v>8</v>
      </c>
      <c r="E37" s="33">
        <f t="shared" si="0"/>
        <v>3670</v>
      </c>
      <c r="G37" s="310">
        <v>3248.0000000000005</v>
      </c>
    </row>
    <row r="38" spans="2:7">
      <c r="B38" t="s">
        <v>1840</v>
      </c>
      <c r="C38" s="192" t="s">
        <v>280</v>
      </c>
      <c r="D38" s="25" t="s">
        <v>8</v>
      </c>
      <c r="E38" s="33">
        <f t="shared" si="0"/>
        <v>3670</v>
      </c>
      <c r="G38" s="310">
        <v>3248.0000000000005</v>
      </c>
    </row>
    <row r="39" spans="2:7">
      <c r="B39" t="s">
        <v>1841</v>
      </c>
      <c r="C39" s="192" t="s">
        <v>281</v>
      </c>
      <c r="D39" s="25" t="s">
        <v>8</v>
      </c>
      <c r="E39" s="33">
        <f t="shared" si="0"/>
        <v>3670</v>
      </c>
      <c r="G39" s="310">
        <v>3248.0000000000005</v>
      </c>
    </row>
    <row r="40" spans="2:7">
      <c r="B40" t="s">
        <v>1842</v>
      </c>
      <c r="C40" s="192" t="s">
        <v>282</v>
      </c>
      <c r="D40" s="25" t="s">
        <v>8</v>
      </c>
      <c r="E40" s="33">
        <f t="shared" si="0"/>
        <v>3670</v>
      </c>
      <c r="G40" s="310">
        <v>3248.0000000000005</v>
      </c>
    </row>
    <row r="41" spans="2:7">
      <c r="B41" t="s">
        <v>1843</v>
      </c>
      <c r="C41" s="192" t="s">
        <v>283</v>
      </c>
      <c r="D41" s="25" t="s">
        <v>8</v>
      </c>
      <c r="E41" s="33">
        <f t="shared" si="0"/>
        <v>3670</v>
      </c>
      <c r="G41" s="310">
        <v>3248.0000000000005</v>
      </c>
    </row>
    <row r="42" spans="2:7">
      <c r="B42" t="s">
        <v>1844</v>
      </c>
      <c r="C42" s="192" t="s">
        <v>284</v>
      </c>
      <c r="D42" s="25" t="s">
        <v>57</v>
      </c>
      <c r="E42" s="33">
        <f t="shared" si="0"/>
        <v>5694</v>
      </c>
      <c r="G42" s="310">
        <v>5038.88</v>
      </c>
    </row>
    <row r="43" spans="2:7">
      <c r="B43" t="s">
        <v>1845</v>
      </c>
      <c r="C43" s="192" t="s">
        <v>285</v>
      </c>
      <c r="D43" s="25" t="s">
        <v>57</v>
      </c>
      <c r="E43" s="33">
        <f t="shared" si="0"/>
        <v>4587</v>
      </c>
      <c r="G43" s="310">
        <v>4058.8800000000006</v>
      </c>
    </row>
    <row r="44" spans="2:7">
      <c r="B44" t="s">
        <v>1846</v>
      </c>
      <c r="C44" s="192" t="s">
        <v>286</v>
      </c>
      <c r="D44" s="25" t="s">
        <v>57</v>
      </c>
      <c r="E44" s="33">
        <f t="shared" si="0"/>
        <v>5321</v>
      </c>
      <c r="G44" s="310">
        <v>4708.4800000000005</v>
      </c>
    </row>
    <row r="45" spans="2:7">
      <c r="B45" t="s">
        <v>1847</v>
      </c>
      <c r="C45" s="192" t="s">
        <v>287</v>
      </c>
      <c r="D45" s="25" t="s">
        <v>56</v>
      </c>
      <c r="E45" s="33">
        <f t="shared" si="0"/>
        <v>629</v>
      </c>
      <c r="G45" s="310">
        <v>556.6400000000001</v>
      </c>
    </row>
    <row r="46" spans="2:7">
      <c r="B46" t="s">
        <v>1848</v>
      </c>
      <c r="C46" s="192" t="s">
        <v>288</v>
      </c>
      <c r="D46" s="25" t="s">
        <v>56</v>
      </c>
      <c r="E46" s="33">
        <f t="shared" si="0"/>
        <v>3236</v>
      </c>
      <c r="G46" s="310">
        <v>2863.84</v>
      </c>
    </row>
    <row r="47" spans="2:7">
      <c r="B47" t="s">
        <v>1849</v>
      </c>
      <c r="C47" s="192" t="s">
        <v>289</v>
      </c>
      <c r="D47" s="25" t="s">
        <v>56</v>
      </c>
      <c r="E47" s="33">
        <f t="shared" si="0"/>
        <v>3236</v>
      </c>
      <c r="G47" s="310">
        <v>2863.84</v>
      </c>
    </row>
    <row r="48" spans="2:7">
      <c r="B48" t="s">
        <v>1850</v>
      </c>
      <c r="C48" s="192" t="s">
        <v>290</v>
      </c>
      <c r="D48" s="25" t="s">
        <v>56</v>
      </c>
      <c r="E48" s="33">
        <f t="shared" si="0"/>
        <v>3236</v>
      </c>
      <c r="G48" s="310">
        <v>2863.84</v>
      </c>
    </row>
    <row r="49" spans="2:7">
      <c r="B49" t="s">
        <v>1851</v>
      </c>
      <c r="C49" s="192" t="s">
        <v>291</v>
      </c>
      <c r="D49" s="25" t="s">
        <v>56</v>
      </c>
      <c r="E49" s="33">
        <f t="shared" si="0"/>
        <v>3236</v>
      </c>
      <c r="G49" s="310">
        <v>2863.84</v>
      </c>
    </row>
    <row r="50" spans="2:7">
      <c r="B50" t="s">
        <v>1852</v>
      </c>
      <c r="C50" s="192" t="s">
        <v>292</v>
      </c>
      <c r="D50" s="25" t="s">
        <v>56</v>
      </c>
      <c r="E50" s="33">
        <f t="shared" si="0"/>
        <v>3321</v>
      </c>
      <c r="G50" s="310">
        <v>2938.88</v>
      </c>
    </row>
    <row r="51" spans="2:7">
      <c r="B51" t="s">
        <v>1853</v>
      </c>
      <c r="C51" s="192" t="s">
        <v>293</v>
      </c>
      <c r="D51" s="25" t="s">
        <v>56</v>
      </c>
      <c r="E51" s="33">
        <f t="shared" si="0"/>
        <v>3236</v>
      </c>
      <c r="G51" s="310">
        <v>2863.84</v>
      </c>
    </row>
    <row r="52" spans="2:7">
      <c r="B52" t="s">
        <v>1854</v>
      </c>
      <c r="C52" s="192" t="s">
        <v>294</v>
      </c>
      <c r="D52" s="25" t="s">
        <v>56</v>
      </c>
      <c r="E52" s="33">
        <f t="shared" si="0"/>
        <v>183482</v>
      </c>
      <c r="G52" s="310">
        <v>162373.12000000002</v>
      </c>
    </row>
    <row r="53" spans="2:7">
      <c r="B53" t="s">
        <v>1855</v>
      </c>
      <c r="C53" s="192" t="s">
        <v>295</v>
      </c>
      <c r="D53" s="25" t="s">
        <v>56</v>
      </c>
      <c r="E53" s="33">
        <f t="shared" si="0"/>
        <v>715579</v>
      </c>
      <c r="G53" s="310">
        <v>633255.84000000008</v>
      </c>
    </row>
    <row r="54" spans="2:7">
      <c r="B54" t="s">
        <v>1856</v>
      </c>
      <c r="C54" s="192" t="s">
        <v>296</v>
      </c>
      <c r="D54" s="25" t="s">
        <v>56</v>
      </c>
      <c r="E54" s="33">
        <f t="shared" si="0"/>
        <v>550446</v>
      </c>
      <c r="G54" s="310">
        <v>487120.48000000004</v>
      </c>
    </row>
    <row r="55" spans="2:7">
      <c r="B55" t="s">
        <v>1857</v>
      </c>
      <c r="C55" s="192" t="s">
        <v>297</v>
      </c>
      <c r="D55" s="25" t="s">
        <v>56</v>
      </c>
      <c r="E55" s="33">
        <f t="shared" si="0"/>
        <v>238526</v>
      </c>
      <c r="G55" s="310">
        <v>211085.28000000003</v>
      </c>
    </row>
    <row r="56" spans="2:7">
      <c r="B56" t="s">
        <v>1858</v>
      </c>
      <c r="C56" s="192" t="s">
        <v>298</v>
      </c>
      <c r="D56" s="25" t="s">
        <v>8</v>
      </c>
      <c r="E56" s="33">
        <f t="shared" si="0"/>
        <v>4587</v>
      </c>
      <c r="G56" s="310">
        <v>4058.8800000000006</v>
      </c>
    </row>
    <row r="57" spans="2:7">
      <c r="B57" t="s">
        <v>1859</v>
      </c>
      <c r="C57" s="192" t="s">
        <v>299</v>
      </c>
      <c r="D57" s="25" t="s">
        <v>56</v>
      </c>
      <c r="E57" s="33">
        <f t="shared" si="0"/>
        <v>14678</v>
      </c>
      <c r="G57" s="310">
        <v>12989.760000000002</v>
      </c>
    </row>
    <row r="58" spans="2:7">
      <c r="B58" t="s">
        <v>1860</v>
      </c>
      <c r="C58" s="192" t="s">
        <v>300</v>
      </c>
      <c r="D58" s="25" t="s">
        <v>116</v>
      </c>
      <c r="E58" s="33">
        <f t="shared" si="0"/>
        <v>14678</v>
      </c>
      <c r="G58" s="310">
        <v>12989.760000000002</v>
      </c>
    </row>
    <row r="59" spans="2:7">
      <c r="B59" t="s">
        <v>1861</v>
      </c>
      <c r="C59" s="192" t="s">
        <v>301</v>
      </c>
      <c r="D59" s="25" t="s">
        <v>3421</v>
      </c>
      <c r="E59" s="33">
        <f t="shared" si="0"/>
        <v>239444</v>
      </c>
      <c r="G59" s="310">
        <v>211897.28000000003</v>
      </c>
    </row>
    <row r="60" spans="2:7">
      <c r="B60" t="s">
        <v>1862</v>
      </c>
      <c r="C60" s="192" t="s">
        <v>302</v>
      </c>
      <c r="D60" s="25" t="s">
        <v>7</v>
      </c>
      <c r="E60" s="33">
        <f t="shared" si="0"/>
        <v>75903</v>
      </c>
      <c r="G60" s="310">
        <v>67170.880000000005</v>
      </c>
    </row>
    <row r="61" spans="2:7">
      <c r="B61" t="s">
        <v>1863</v>
      </c>
      <c r="C61" s="192" t="s">
        <v>303</v>
      </c>
      <c r="D61" s="25" t="s">
        <v>7</v>
      </c>
      <c r="E61" s="33">
        <f t="shared" si="0"/>
        <v>108433</v>
      </c>
      <c r="G61" s="310">
        <v>95958.24</v>
      </c>
    </row>
    <row r="62" spans="2:7">
      <c r="B62" t="s">
        <v>1864</v>
      </c>
      <c r="C62" s="192" t="s">
        <v>304</v>
      </c>
      <c r="D62" s="25" t="s">
        <v>7</v>
      </c>
      <c r="E62" s="33">
        <f t="shared" si="0"/>
        <v>52197</v>
      </c>
      <c r="G62" s="310">
        <v>46192.160000000003</v>
      </c>
    </row>
    <row r="63" spans="2:7">
      <c r="B63" t="s">
        <v>1865</v>
      </c>
      <c r="C63" s="192" t="s">
        <v>305</v>
      </c>
      <c r="D63" s="25" t="s">
        <v>7</v>
      </c>
      <c r="E63" s="33">
        <f t="shared" si="0"/>
        <v>108433</v>
      </c>
      <c r="G63" s="310">
        <v>95958.24</v>
      </c>
    </row>
    <row r="64" spans="2:7">
      <c r="B64" t="s">
        <v>1866</v>
      </c>
      <c r="C64" s="192" t="s">
        <v>306</v>
      </c>
      <c r="D64" s="25" t="s">
        <v>7</v>
      </c>
      <c r="E64" s="33">
        <f t="shared" si="0"/>
        <v>116773</v>
      </c>
      <c r="G64" s="310">
        <v>103339.04000000001</v>
      </c>
    </row>
    <row r="65" spans="2:7">
      <c r="B65" t="s">
        <v>1867</v>
      </c>
      <c r="C65" s="192" t="s">
        <v>307</v>
      </c>
      <c r="D65" s="25" t="s">
        <v>7</v>
      </c>
      <c r="E65" s="33">
        <f t="shared" si="0"/>
        <v>50044</v>
      </c>
      <c r="G65" s="310">
        <v>44287.040000000001</v>
      </c>
    </row>
    <row r="66" spans="2:7">
      <c r="B66" t="s">
        <v>1868</v>
      </c>
      <c r="C66" s="192" t="s">
        <v>308</v>
      </c>
      <c r="D66" s="25" t="s">
        <v>7</v>
      </c>
      <c r="E66" s="33">
        <f t="shared" si="0"/>
        <v>66727</v>
      </c>
      <c r="G66" s="310">
        <v>59050.880000000005</v>
      </c>
    </row>
    <row r="67" spans="2:7">
      <c r="B67" t="s">
        <v>1869</v>
      </c>
      <c r="C67" s="192" t="s">
        <v>309</v>
      </c>
      <c r="D67" s="25" t="s">
        <v>7</v>
      </c>
      <c r="E67" s="33">
        <f t="shared" si="0"/>
        <v>66431</v>
      </c>
      <c r="G67" s="310">
        <v>58788.800000000003</v>
      </c>
    </row>
    <row r="68" spans="2:7">
      <c r="B68" t="s">
        <v>1870</v>
      </c>
      <c r="C68" s="192" t="s">
        <v>310</v>
      </c>
      <c r="D68" s="25" t="s">
        <v>7</v>
      </c>
      <c r="E68" s="33">
        <f t="shared" si="0"/>
        <v>50044</v>
      </c>
      <c r="G68" s="310">
        <v>44287.040000000001</v>
      </c>
    </row>
    <row r="69" spans="2:7">
      <c r="B69" t="s">
        <v>1871</v>
      </c>
      <c r="C69" s="192" t="s">
        <v>311</v>
      </c>
      <c r="D69" s="25" t="s">
        <v>7</v>
      </c>
      <c r="E69" s="33">
        <f t="shared" si="0"/>
        <v>58386</v>
      </c>
      <c r="G69" s="310">
        <v>51668.960000000006</v>
      </c>
    </row>
    <row r="70" spans="2:7">
      <c r="B70" t="s">
        <v>1872</v>
      </c>
      <c r="C70" s="192" t="s">
        <v>312</v>
      </c>
      <c r="D70" s="25" t="s">
        <v>7</v>
      </c>
      <c r="E70" s="33">
        <f t="shared" si="0"/>
        <v>66727</v>
      </c>
      <c r="G70" s="310">
        <v>59050.880000000005</v>
      </c>
    </row>
    <row r="71" spans="2:7">
      <c r="B71" t="s">
        <v>1873</v>
      </c>
      <c r="C71" s="192" t="s">
        <v>313</v>
      </c>
      <c r="D71" s="25" t="s">
        <v>7</v>
      </c>
      <c r="E71" s="33">
        <f t="shared" si="0"/>
        <v>116773</v>
      </c>
      <c r="G71" s="310">
        <v>103339.04000000001</v>
      </c>
    </row>
    <row r="72" spans="2:7">
      <c r="B72" t="s">
        <v>1874</v>
      </c>
      <c r="C72" s="192" t="s">
        <v>314</v>
      </c>
      <c r="D72" s="25" t="s">
        <v>7</v>
      </c>
      <c r="E72" s="33">
        <f>ROUND(G72*$H$7,0)</f>
        <v>131451</v>
      </c>
      <c r="G72" s="310">
        <v>116328.64</v>
      </c>
    </row>
    <row r="73" spans="2:7">
      <c r="B73" t="s">
        <v>1875</v>
      </c>
      <c r="C73" s="192" t="s">
        <v>315</v>
      </c>
      <c r="D73" s="25" t="s">
        <v>7</v>
      </c>
      <c r="E73" s="33">
        <f t="shared" ref="E73:E136" si="1">ROUND(G73*$H$7,0)</f>
        <v>90083</v>
      </c>
      <c r="G73" s="310">
        <v>79719.360000000001</v>
      </c>
    </row>
    <row r="74" spans="2:7">
      <c r="B74" t="s">
        <v>1876</v>
      </c>
      <c r="C74" s="192" t="s">
        <v>316</v>
      </c>
      <c r="D74" s="25" t="s">
        <v>7</v>
      </c>
      <c r="E74" s="33">
        <f t="shared" si="1"/>
        <v>2378</v>
      </c>
      <c r="G74" s="310">
        <v>2104.48</v>
      </c>
    </row>
    <row r="75" spans="2:7">
      <c r="B75" t="s">
        <v>1877</v>
      </c>
      <c r="C75" s="192" t="s">
        <v>317</v>
      </c>
      <c r="D75" s="25" t="s">
        <v>7</v>
      </c>
      <c r="E75" s="33">
        <f t="shared" si="1"/>
        <v>20045</v>
      </c>
      <c r="G75" s="310">
        <v>17738.560000000001</v>
      </c>
    </row>
    <row r="76" spans="2:7">
      <c r="B76" t="s">
        <v>1878</v>
      </c>
      <c r="C76" s="192" t="s">
        <v>318</v>
      </c>
      <c r="D76" s="25" t="s">
        <v>7</v>
      </c>
      <c r="E76" s="33">
        <f t="shared" si="1"/>
        <v>24670</v>
      </c>
      <c r="G76" s="310">
        <v>21832.160000000003</v>
      </c>
    </row>
    <row r="77" spans="2:7">
      <c r="B77" t="s">
        <v>1879</v>
      </c>
      <c r="C77" s="192" t="s">
        <v>319</v>
      </c>
      <c r="D77" s="25" t="s">
        <v>7</v>
      </c>
      <c r="E77" s="33">
        <f t="shared" si="1"/>
        <v>67842</v>
      </c>
      <c r="G77" s="310">
        <v>60037.600000000006</v>
      </c>
    </row>
    <row r="78" spans="2:7">
      <c r="B78" t="s">
        <v>1880</v>
      </c>
      <c r="C78" s="192" t="s">
        <v>320</v>
      </c>
      <c r="D78" s="25" t="s">
        <v>3422</v>
      </c>
      <c r="E78" s="33">
        <f t="shared" si="1"/>
        <v>28</v>
      </c>
      <c r="G78" s="310">
        <v>24.64</v>
      </c>
    </row>
    <row r="79" spans="2:7">
      <c r="B79" t="s">
        <v>1881</v>
      </c>
      <c r="C79" s="192" t="s">
        <v>321</v>
      </c>
      <c r="D79" s="25" t="s">
        <v>7</v>
      </c>
      <c r="E79" s="33">
        <f t="shared" si="1"/>
        <v>58591</v>
      </c>
      <c r="G79" s="310">
        <v>51850.400000000001</v>
      </c>
    </row>
    <row r="80" spans="2:7">
      <c r="B80" t="s">
        <v>1882</v>
      </c>
      <c r="C80" s="192" t="s">
        <v>322</v>
      </c>
      <c r="D80" s="25" t="s">
        <v>7</v>
      </c>
      <c r="E80" s="33">
        <f t="shared" si="1"/>
        <v>55507</v>
      </c>
      <c r="G80" s="310">
        <v>49120.960000000006</v>
      </c>
    </row>
    <row r="81" spans="2:7">
      <c r="B81" t="s">
        <v>1883</v>
      </c>
      <c r="C81" s="192" t="s">
        <v>323</v>
      </c>
      <c r="D81" s="25" t="s">
        <v>7</v>
      </c>
      <c r="E81" s="33">
        <f t="shared" si="1"/>
        <v>53965</v>
      </c>
      <c r="G81" s="310">
        <v>47756.800000000003</v>
      </c>
    </row>
    <row r="82" spans="2:7" ht="36.75" customHeight="1">
      <c r="B82" t="s">
        <v>1884</v>
      </c>
      <c r="C82" s="194" t="s">
        <v>324</v>
      </c>
      <c r="D82" s="25" t="s">
        <v>56</v>
      </c>
      <c r="E82" s="33">
        <f t="shared" si="1"/>
        <v>186838</v>
      </c>
      <c r="G82" s="310">
        <v>165343.36000000002</v>
      </c>
    </row>
    <row r="83" spans="2:7">
      <c r="B83" t="s">
        <v>1885</v>
      </c>
      <c r="C83" s="192" t="s">
        <v>325</v>
      </c>
      <c r="D83" s="25" t="s">
        <v>56</v>
      </c>
      <c r="E83" s="33">
        <f t="shared" si="1"/>
        <v>32509</v>
      </c>
      <c r="G83" s="310">
        <v>28769.440000000002</v>
      </c>
    </row>
    <row r="84" spans="2:7">
      <c r="B84" t="s">
        <v>1886</v>
      </c>
      <c r="C84" s="192" t="s">
        <v>326</v>
      </c>
      <c r="D84" s="25" t="s">
        <v>56</v>
      </c>
      <c r="E84" s="33">
        <f t="shared" si="1"/>
        <v>77404</v>
      </c>
      <c r="G84" s="310">
        <v>68499.200000000012</v>
      </c>
    </row>
    <row r="85" spans="2:7" ht="27" customHeight="1">
      <c r="B85" t="s">
        <v>1887</v>
      </c>
      <c r="C85" s="194" t="s">
        <v>327</v>
      </c>
      <c r="D85" s="25" t="s">
        <v>56</v>
      </c>
      <c r="E85" s="33">
        <f t="shared" si="1"/>
        <v>112337</v>
      </c>
      <c r="G85" s="310">
        <v>99413.440000000002</v>
      </c>
    </row>
    <row r="86" spans="2:7" ht="27.75" customHeight="1">
      <c r="B86" t="s">
        <v>1888</v>
      </c>
      <c r="C86" s="194" t="s">
        <v>328</v>
      </c>
      <c r="D86" s="25" t="s">
        <v>56</v>
      </c>
      <c r="E86" s="33">
        <f t="shared" si="1"/>
        <v>107915</v>
      </c>
      <c r="G86" s="310">
        <v>95500.160000000003</v>
      </c>
    </row>
    <row r="87" spans="2:7">
      <c r="B87" t="s">
        <v>1889</v>
      </c>
      <c r="C87" s="194" t="s">
        <v>329</v>
      </c>
      <c r="D87" s="25" t="s">
        <v>56</v>
      </c>
      <c r="E87" s="33">
        <f t="shared" si="1"/>
        <v>18349</v>
      </c>
      <c r="G87" s="310">
        <v>16237.760000000002</v>
      </c>
    </row>
    <row r="88" spans="2:7">
      <c r="B88" t="s">
        <v>1890</v>
      </c>
      <c r="C88" s="194" t="s">
        <v>330</v>
      </c>
      <c r="D88" s="25" t="s">
        <v>56</v>
      </c>
      <c r="E88" s="33">
        <f t="shared" si="1"/>
        <v>28609</v>
      </c>
      <c r="G88" s="310">
        <v>25317.600000000002</v>
      </c>
    </row>
    <row r="89" spans="2:7" ht="32.25">
      <c r="B89" t="s">
        <v>1891</v>
      </c>
      <c r="C89" s="314" t="s">
        <v>331</v>
      </c>
      <c r="D89" s="25" t="s">
        <v>56</v>
      </c>
      <c r="E89" s="33">
        <f t="shared" si="1"/>
        <v>271081</v>
      </c>
      <c r="G89" s="310">
        <v>239895.04000000004</v>
      </c>
    </row>
    <row r="90" spans="2:7" ht="22.5">
      <c r="B90" t="s">
        <v>1892</v>
      </c>
      <c r="C90" s="314" t="s">
        <v>332</v>
      </c>
      <c r="D90" s="25" t="s">
        <v>56</v>
      </c>
      <c r="E90" s="33">
        <f t="shared" si="1"/>
        <v>398701</v>
      </c>
      <c r="G90" s="310">
        <v>352832.48000000004</v>
      </c>
    </row>
    <row r="91" spans="2:7" ht="22.5">
      <c r="B91" t="s">
        <v>1893</v>
      </c>
      <c r="C91" s="314" t="s">
        <v>333</v>
      </c>
      <c r="D91" s="25" t="s">
        <v>56</v>
      </c>
      <c r="E91" s="33">
        <f t="shared" si="1"/>
        <v>163483</v>
      </c>
      <c r="G91" s="310">
        <v>144674.88</v>
      </c>
    </row>
    <row r="92" spans="2:7">
      <c r="B92" t="s">
        <v>1894</v>
      </c>
      <c r="C92" s="314" t="s">
        <v>334</v>
      </c>
      <c r="D92" s="25" t="s">
        <v>56</v>
      </c>
      <c r="E92" s="33">
        <f t="shared" si="1"/>
        <v>170656</v>
      </c>
      <c r="G92" s="310">
        <v>151023.04000000001</v>
      </c>
    </row>
    <row r="93" spans="2:7" ht="22.5">
      <c r="B93" t="s">
        <v>1895</v>
      </c>
      <c r="C93" s="314" t="s">
        <v>335</v>
      </c>
      <c r="D93" s="25" t="s">
        <v>56</v>
      </c>
      <c r="E93" s="33">
        <f t="shared" si="1"/>
        <v>94919</v>
      </c>
      <c r="G93" s="310">
        <v>83998.88</v>
      </c>
    </row>
    <row r="94" spans="2:7" ht="22.5">
      <c r="B94" t="s">
        <v>1896</v>
      </c>
      <c r="C94" s="314" t="s">
        <v>336</v>
      </c>
      <c r="D94" s="25" t="s">
        <v>56</v>
      </c>
      <c r="E94" s="33">
        <f t="shared" si="1"/>
        <v>207117</v>
      </c>
      <c r="G94" s="310">
        <v>183289.12000000002</v>
      </c>
    </row>
    <row r="95" spans="2:7" ht="22.5">
      <c r="B95" t="s">
        <v>1897</v>
      </c>
      <c r="C95" s="314" t="s">
        <v>337</v>
      </c>
      <c r="D95" s="25" t="s">
        <v>56</v>
      </c>
      <c r="E95" s="33">
        <f t="shared" si="1"/>
        <v>615235</v>
      </c>
      <c r="G95" s="310">
        <v>544455.52</v>
      </c>
    </row>
    <row r="96" spans="2:7" ht="22.5">
      <c r="B96" t="s">
        <v>1898</v>
      </c>
      <c r="C96" s="314" t="s">
        <v>338</v>
      </c>
      <c r="D96" s="25" t="s">
        <v>56</v>
      </c>
      <c r="E96" s="33">
        <f t="shared" si="1"/>
        <v>841403</v>
      </c>
      <c r="G96" s="310">
        <v>744604.00000000012</v>
      </c>
    </row>
    <row r="97" spans="2:7" ht="22.5">
      <c r="B97" t="s">
        <v>1899</v>
      </c>
      <c r="C97" s="314" t="s">
        <v>339</v>
      </c>
      <c r="D97" s="25" t="s">
        <v>56</v>
      </c>
      <c r="E97" s="33">
        <f t="shared" si="1"/>
        <v>565354</v>
      </c>
      <c r="G97" s="310">
        <v>500312.96</v>
      </c>
    </row>
    <row r="98" spans="2:7" ht="22.5">
      <c r="B98" t="s">
        <v>1900</v>
      </c>
      <c r="C98" s="314" t="s">
        <v>340</v>
      </c>
      <c r="D98" s="25" t="s">
        <v>56</v>
      </c>
      <c r="E98" s="33">
        <f t="shared" si="1"/>
        <v>108439</v>
      </c>
      <c r="G98" s="310">
        <v>95963.840000000011</v>
      </c>
    </row>
    <row r="99" spans="2:7">
      <c r="B99" t="s">
        <v>1901</v>
      </c>
      <c r="C99" s="314" t="s">
        <v>341</v>
      </c>
      <c r="D99" s="25" t="s">
        <v>56</v>
      </c>
      <c r="E99" s="33">
        <f t="shared" si="1"/>
        <v>205854</v>
      </c>
      <c r="G99" s="310">
        <v>182171.36000000002</v>
      </c>
    </row>
    <row r="100" spans="2:7">
      <c r="B100" t="s">
        <v>1902</v>
      </c>
      <c r="C100" s="314" t="s">
        <v>342</v>
      </c>
      <c r="D100" s="25" t="s">
        <v>56</v>
      </c>
      <c r="E100" s="33">
        <f t="shared" si="1"/>
        <v>50370</v>
      </c>
      <c r="G100" s="310">
        <v>44574.880000000005</v>
      </c>
    </row>
    <row r="101" spans="2:7">
      <c r="B101" t="s">
        <v>1903</v>
      </c>
      <c r="C101" s="314" t="s">
        <v>343</v>
      </c>
      <c r="D101" s="25" t="s">
        <v>3423</v>
      </c>
      <c r="E101" s="33">
        <f t="shared" si="1"/>
        <v>30025</v>
      </c>
      <c r="G101" s="310">
        <v>26570.880000000001</v>
      </c>
    </row>
    <row r="102" spans="2:7">
      <c r="B102" t="s">
        <v>1904</v>
      </c>
      <c r="C102" s="314" t="s">
        <v>344</v>
      </c>
      <c r="D102" s="25" t="s">
        <v>3423</v>
      </c>
      <c r="E102" s="33">
        <f t="shared" si="1"/>
        <v>25621</v>
      </c>
      <c r="G102" s="310">
        <v>22673.280000000002</v>
      </c>
    </row>
    <row r="103" spans="2:7">
      <c r="B103" t="s">
        <v>1905</v>
      </c>
      <c r="C103" s="314" t="s">
        <v>345</v>
      </c>
      <c r="D103" s="25" t="s">
        <v>56</v>
      </c>
      <c r="E103" s="33">
        <f t="shared" si="1"/>
        <v>33364</v>
      </c>
      <c r="G103" s="310">
        <v>29525.440000000002</v>
      </c>
    </row>
    <row r="104" spans="2:7">
      <c r="B104" t="s">
        <v>1906</v>
      </c>
      <c r="C104" s="314" t="s">
        <v>346</v>
      </c>
      <c r="D104" s="25" t="s">
        <v>56</v>
      </c>
      <c r="E104" s="33">
        <f t="shared" si="1"/>
        <v>16682</v>
      </c>
      <c r="G104" s="310">
        <v>14762.720000000001</v>
      </c>
    </row>
    <row r="105" spans="2:7">
      <c r="B105" t="s">
        <v>1907</v>
      </c>
      <c r="C105" s="314" t="s">
        <v>347</v>
      </c>
      <c r="D105" s="25" t="s">
        <v>56</v>
      </c>
      <c r="E105" s="33">
        <f t="shared" si="1"/>
        <v>25021</v>
      </c>
      <c r="G105" s="310">
        <v>22142.400000000001</v>
      </c>
    </row>
    <row r="106" spans="2:7">
      <c r="B106" t="s">
        <v>1908</v>
      </c>
      <c r="C106" s="314" t="s">
        <v>348</v>
      </c>
      <c r="D106" s="25" t="s">
        <v>56</v>
      </c>
      <c r="E106" s="33">
        <f t="shared" si="1"/>
        <v>30412</v>
      </c>
      <c r="G106" s="310">
        <v>26913.600000000002</v>
      </c>
    </row>
    <row r="107" spans="2:7" ht="22.5">
      <c r="B107" t="s">
        <v>1909</v>
      </c>
      <c r="C107" s="314" t="s">
        <v>349</v>
      </c>
      <c r="D107" s="25" t="s">
        <v>56</v>
      </c>
      <c r="E107" s="33">
        <f t="shared" si="1"/>
        <v>105647</v>
      </c>
      <c r="G107" s="310">
        <v>93493.12000000001</v>
      </c>
    </row>
    <row r="108" spans="2:7" ht="22.5">
      <c r="B108" t="s">
        <v>1910</v>
      </c>
      <c r="C108" s="314" t="s">
        <v>350</v>
      </c>
      <c r="D108" s="25" t="s">
        <v>56</v>
      </c>
      <c r="E108" s="33">
        <f t="shared" si="1"/>
        <v>105647</v>
      </c>
      <c r="G108" s="310">
        <v>93493.12000000001</v>
      </c>
    </row>
    <row r="109" spans="2:7" ht="22.5">
      <c r="B109" t="s">
        <v>1911</v>
      </c>
      <c r="C109" s="314" t="s">
        <v>351</v>
      </c>
      <c r="D109" s="25" t="s">
        <v>56</v>
      </c>
      <c r="E109" s="33">
        <f t="shared" si="1"/>
        <v>171076</v>
      </c>
      <c r="G109" s="310">
        <v>151394.88</v>
      </c>
    </row>
    <row r="110" spans="2:7" ht="22.5">
      <c r="B110" t="s">
        <v>1912</v>
      </c>
      <c r="C110" s="314" t="s">
        <v>352</v>
      </c>
      <c r="D110" s="25" t="s">
        <v>56</v>
      </c>
      <c r="E110" s="33">
        <f t="shared" si="1"/>
        <v>78237</v>
      </c>
      <c r="G110" s="310">
        <v>69236.160000000003</v>
      </c>
    </row>
    <row r="111" spans="2:7">
      <c r="B111" t="s">
        <v>1913</v>
      </c>
      <c r="C111" s="314" t="s">
        <v>353</v>
      </c>
      <c r="D111" s="25" t="s">
        <v>56</v>
      </c>
      <c r="E111" s="33">
        <f t="shared" si="1"/>
        <v>106932</v>
      </c>
      <c r="G111" s="310">
        <v>94629.920000000013</v>
      </c>
    </row>
    <row r="112" spans="2:7">
      <c r="B112" t="s">
        <v>1914</v>
      </c>
      <c r="C112" s="314" t="s">
        <v>354</v>
      </c>
      <c r="D112" s="25" t="s">
        <v>56</v>
      </c>
      <c r="E112" s="33">
        <f t="shared" si="1"/>
        <v>250231</v>
      </c>
      <c r="G112" s="310">
        <v>221443.04</v>
      </c>
    </row>
    <row r="113" spans="2:7">
      <c r="B113" t="s">
        <v>1915</v>
      </c>
      <c r="C113" s="314" t="s">
        <v>355</v>
      </c>
      <c r="D113" s="25" t="s">
        <v>56</v>
      </c>
      <c r="E113" s="33">
        <f t="shared" si="1"/>
        <v>242890</v>
      </c>
      <c r="G113" s="310">
        <v>214947.04</v>
      </c>
    </row>
    <row r="114" spans="2:7">
      <c r="B114" t="s">
        <v>1916</v>
      </c>
      <c r="C114" s="314" t="s">
        <v>356</v>
      </c>
      <c r="D114" s="25" t="s">
        <v>56</v>
      </c>
      <c r="E114" s="33">
        <f t="shared" si="1"/>
        <v>250231</v>
      </c>
      <c r="G114" s="310">
        <v>221443.04</v>
      </c>
    </row>
    <row r="115" spans="2:7">
      <c r="B115" t="s">
        <v>1917</v>
      </c>
      <c r="C115" s="314" t="s">
        <v>357</v>
      </c>
      <c r="D115" s="25" t="s">
        <v>56</v>
      </c>
      <c r="E115" s="33">
        <f t="shared" si="1"/>
        <v>191841</v>
      </c>
      <c r="G115" s="310">
        <v>169770.72000000003</v>
      </c>
    </row>
    <row r="116" spans="2:7">
      <c r="B116" t="s">
        <v>1918</v>
      </c>
      <c r="C116" s="314" t="s">
        <v>358</v>
      </c>
      <c r="D116" s="25" t="s">
        <v>56</v>
      </c>
      <c r="E116" s="33">
        <f t="shared" si="1"/>
        <v>96754</v>
      </c>
      <c r="G116" s="310">
        <v>85622.88</v>
      </c>
    </row>
    <row r="117" spans="2:7">
      <c r="B117" t="s">
        <v>1919</v>
      </c>
      <c r="C117" s="314" t="s">
        <v>358</v>
      </c>
      <c r="D117" s="25" t="s">
        <v>56</v>
      </c>
      <c r="E117" s="33">
        <f t="shared" si="1"/>
        <v>57472</v>
      </c>
      <c r="G117" s="310">
        <v>50860.320000000007</v>
      </c>
    </row>
    <row r="118" spans="2:7" ht="22.5">
      <c r="B118" t="s">
        <v>1920</v>
      </c>
      <c r="C118" s="314" t="s">
        <v>359</v>
      </c>
      <c r="D118" s="25" t="s">
        <v>56</v>
      </c>
      <c r="E118" s="33">
        <f t="shared" si="1"/>
        <v>226875</v>
      </c>
      <c r="G118" s="310">
        <v>200774.56000000003</v>
      </c>
    </row>
    <row r="119" spans="2:7" ht="22.5">
      <c r="B119" t="s">
        <v>1921</v>
      </c>
      <c r="C119" s="314" t="s">
        <v>360</v>
      </c>
      <c r="D119" s="25" t="s">
        <v>56</v>
      </c>
      <c r="E119" s="33">
        <f t="shared" si="1"/>
        <v>216451</v>
      </c>
      <c r="G119" s="310">
        <v>191549.12000000002</v>
      </c>
    </row>
    <row r="120" spans="2:7" ht="22.5">
      <c r="B120" t="s">
        <v>1922</v>
      </c>
      <c r="C120" s="314" t="s">
        <v>361</v>
      </c>
      <c r="D120" s="25" t="s">
        <v>56</v>
      </c>
      <c r="E120" s="33">
        <f t="shared" si="1"/>
        <v>751013</v>
      </c>
      <c r="G120" s="310">
        <v>664613.60000000009</v>
      </c>
    </row>
    <row r="121" spans="2:7">
      <c r="B121" t="s">
        <v>1923</v>
      </c>
      <c r="C121" s="314" t="s">
        <v>362</v>
      </c>
      <c r="D121" s="25" t="s">
        <v>56</v>
      </c>
      <c r="E121" s="33">
        <f t="shared" si="1"/>
        <v>28360</v>
      </c>
      <c r="G121" s="310">
        <v>25096.960000000003</v>
      </c>
    </row>
    <row r="122" spans="2:7">
      <c r="B122" t="s">
        <v>1924</v>
      </c>
      <c r="C122" s="314" t="s">
        <v>363</v>
      </c>
      <c r="D122" s="25" t="s">
        <v>56</v>
      </c>
      <c r="E122" s="33">
        <f t="shared" si="1"/>
        <v>32988</v>
      </c>
      <c r="G122" s="310">
        <v>29192.800000000003</v>
      </c>
    </row>
    <row r="123" spans="2:7" ht="22.5">
      <c r="B123" t="s">
        <v>1925</v>
      </c>
      <c r="C123" s="314" t="s">
        <v>364</v>
      </c>
      <c r="D123" s="25" t="s">
        <v>56</v>
      </c>
      <c r="E123" s="33">
        <f t="shared" si="1"/>
        <v>432064</v>
      </c>
      <c r="G123" s="310">
        <v>382357.92000000004</v>
      </c>
    </row>
    <row r="124" spans="2:7" ht="22.5">
      <c r="B124" t="s">
        <v>1926</v>
      </c>
      <c r="C124" s="314" t="s">
        <v>365</v>
      </c>
      <c r="D124" s="25" t="s">
        <v>56</v>
      </c>
      <c r="E124" s="33">
        <f t="shared" si="1"/>
        <v>199379</v>
      </c>
      <c r="G124" s="310">
        <v>176441.44</v>
      </c>
    </row>
    <row r="125" spans="2:7" ht="22.5">
      <c r="B125" t="s">
        <v>1927</v>
      </c>
      <c r="C125" s="314" t="s">
        <v>366</v>
      </c>
      <c r="D125" s="25" t="s">
        <v>56</v>
      </c>
      <c r="E125" s="33">
        <f t="shared" si="1"/>
        <v>954214</v>
      </c>
      <c r="G125" s="310">
        <v>844437.44000000006</v>
      </c>
    </row>
    <row r="126" spans="2:7">
      <c r="B126" t="s">
        <v>1928</v>
      </c>
      <c r="C126" s="314" t="s">
        <v>367</v>
      </c>
      <c r="D126" s="25" t="s">
        <v>56</v>
      </c>
      <c r="E126" s="33">
        <f t="shared" si="1"/>
        <v>12497</v>
      </c>
      <c r="G126" s="310">
        <v>11058.880000000001</v>
      </c>
    </row>
    <row r="127" spans="2:7">
      <c r="B127" t="s">
        <v>1929</v>
      </c>
      <c r="C127" s="314" t="s">
        <v>368</v>
      </c>
      <c r="D127" s="25" t="s">
        <v>56</v>
      </c>
      <c r="E127" s="33">
        <f t="shared" si="1"/>
        <v>22018</v>
      </c>
      <c r="G127" s="310">
        <v>19484.640000000003</v>
      </c>
    </row>
    <row r="128" spans="2:7">
      <c r="B128" t="s">
        <v>1930</v>
      </c>
      <c r="C128" s="314" t="s">
        <v>369</v>
      </c>
      <c r="D128" s="25" t="s">
        <v>56</v>
      </c>
      <c r="E128" s="33">
        <f t="shared" si="1"/>
        <v>31915</v>
      </c>
      <c r="G128" s="310">
        <v>28243.040000000001</v>
      </c>
    </row>
    <row r="129" spans="2:7">
      <c r="B129" t="s">
        <v>1931</v>
      </c>
      <c r="C129" s="314" t="s">
        <v>370</v>
      </c>
      <c r="D129" s="25" t="s">
        <v>56</v>
      </c>
      <c r="E129" s="33">
        <f t="shared" si="1"/>
        <v>178031</v>
      </c>
      <c r="G129" s="310">
        <v>157549.28000000003</v>
      </c>
    </row>
    <row r="130" spans="2:7">
      <c r="B130" t="s">
        <v>1932</v>
      </c>
      <c r="C130" s="314" t="s">
        <v>371</v>
      </c>
      <c r="D130" s="25" t="s">
        <v>56</v>
      </c>
      <c r="E130" s="33">
        <f t="shared" si="1"/>
        <v>108366</v>
      </c>
      <c r="G130" s="310">
        <v>95898.880000000005</v>
      </c>
    </row>
    <row r="131" spans="2:7">
      <c r="B131" t="s">
        <v>1933</v>
      </c>
      <c r="C131" s="314" t="s">
        <v>372</v>
      </c>
      <c r="D131" s="25" t="s">
        <v>56</v>
      </c>
      <c r="E131" s="33">
        <f t="shared" si="1"/>
        <v>114605</v>
      </c>
      <c r="G131" s="310">
        <v>101420.48000000001</v>
      </c>
    </row>
    <row r="132" spans="2:7">
      <c r="B132" t="s">
        <v>1934</v>
      </c>
      <c r="C132" s="314" t="s">
        <v>373</v>
      </c>
      <c r="D132" s="25" t="s">
        <v>56</v>
      </c>
      <c r="E132" s="33">
        <f t="shared" si="1"/>
        <v>122297</v>
      </c>
      <c r="G132" s="310">
        <v>108227.84000000001</v>
      </c>
    </row>
    <row r="133" spans="2:7" ht="22.5">
      <c r="B133" t="s">
        <v>1935</v>
      </c>
      <c r="C133" s="314" t="s">
        <v>374</v>
      </c>
      <c r="D133" s="25" t="s">
        <v>56</v>
      </c>
      <c r="E133" s="33">
        <f t="shared" si="1"/>
        <v>213636</v>
      </c>
      <c r="G133" s="310">
        <v>189058.24000000002</v>
      </c>
    </row>
    <row r="134" spans="2:7" ht="42.75">
      <c r="B134" t="s">
        <v>1936</v>
      </c>
      <c r="C134" s="314" t="s">
        <v>375</v>
      </c>
      <c r="D134" s="25" t="s">
        <v>56</v>
      </c>
      <c r="E134" s="33">
        <f t="shared" si="1"/>
        <v>885510</v>
      </c>
      <c r="G134" s="310">
        <v>783637.12000000011</v>
      </c>
    </row>
    <row r="135" spans="2:7" ht="32.25">
      <c r="B135" t="s">
        <v>1937</v>
      </c>
      <c r="C135" s="314" t="s">
        <v>376</v>
      </c>
      <c r="D135" s="25" t="s">
        <v>56</v>
      </c>
      <c r="E135" s="33">
        <f t="shared" si="1"/>
        <v>1470692</v>
      </c>
      <c r="G135" s="310">
        <v>1301497.1200000001</v>
      </c>
    </row>
    <row r="136" spans="2:7" ht="22.5">
      <c r="B136" t="s">
        <v>1938</v>
      </c>
      <c r="C136" s="314" t="s">
        <v>377</v>
      </c>
      <c r="D136" s="25" t="s">
        <v>56</v>
      </c>
      <c r="E136" s="33">
        <f t="shared" si="1"/>
        <v>151713</v>
      </c>
      <c r="G136" s="310">
        <v>134258.88</v>
      </c>
    </row>
    <row r="137" spans="2:7" ht="22.5">
      <c r="B137" t="s">
        <v>1939</v>
      </c>
      <c r="C137" s="314" t="s">
        <v>378</v>
      </c>
      <c r="D137" s="25" t="s">
        <v>56</v>
      </c>
      <c r="E137" s="33">
        <f t="shared" ref="E137:E200" si="2">ROUND(G137*$H$7,0)</f>
        <v>340579</v>
      </c>
      <c r="G137" s="310">
        <v>301397.60000000003</v>
      </c>
    </row>
    <row r="138" spans="2:7" ht="22.5">
      <c r="B138" t="s">
        <v>1940</v>
      </c>
      <c r="C138" s="314" t="s">
        <v>379</v>
      </c>
      <c r="D138" s="25" t="s">
        <v>56</v>
      </c>
      <c r="E138" s="33">
        <f t="shared" si="2"/>
        <v>441206</v>
      </c>
      <c r="G138" s="310">
        <v>390447.68000000005</v>
      </c>
    </row>
    <row r="139" spans="2:7">
      <c r="B139" t="s">
        <v>1941</v>
      </c>
      <c r="C139" s="314" t="s">
        <v>380</v>
      </c>
      <c r="D139" s="25" t="s">
        <v>56</v>
      </c>
      <c r="E139" s="33">
        <f t="shared" si="2"/>
        <v>37153</v>
      </c>
      <c r="G139" s="310">
        <v>32878.720000000001</v>
      </c>
    </row>
    <row r="140" spans="2:7">
      <c r="B140" t="s">
        <v>1942</v>
      </c>
      <c r="C140" s="314" t="s">
        <v>381</v>
      </c>
      <c r="D140" s="25" t="s">
        <v>56</v>
      </c>
      <c r="E140" s="33">
        <f t="shared" si="2"/>
        <v>40249</v>
      </c>
      <c r="G140" s="310">
        <v>35618.240000000005</v>
      </c>
    </row>
    <row r="141" spans="2:7" ht="22.5">
      <c r="B141" t="s">
        <v>1943</v>
      </c>
      <c r="C141" s="314" t="s">
        <v>382</v>
      </c>
      <c r="D141" s="25" t="s">
        <v>56</v>
      </c>
      <c r="E141" s="33">
        <f t="shared" si="2"/>
        <v>339442</v>
      </c>
      <c r="G141" s="310">
        <v>300390.72000000003</v>
      </c>
    </row>
    <row r="142" spans="2:7">
      <c r="B142" t="s">
        <v>1944</v>
      </c>
      <c r="C142" s="314" t="s">
        <v>383</v>
      </c>
      <c r="D142" s="25" t="s">
        <v>56</v>
      </c>
      <c r="E142" s="33">
        <f t="shared" si="2"/>
        <v>587142</v>
      </c>
      <c r="G142" s="310">
        <v>519594.88000000006</v>
      </c>
    </row>
    <row r="143" spans="2:7">
      <c r="B143" t="s">
        <v>1945</v>
      </c>
      <c r="C143" s="314" t="s">
        <v>384</v>
      </c>
      <c r="D143" s="25" t="s">
        <v>56</v>
      </c>
      <c r="E143" s="33">
        <f t="shared" si="2"/>
        <v>55045</v>
      </c>
      <c r="G143" s="310">
        <v>48712.160000000003</v>
      </c>
    </row>
    <row r="144" spans="2:7">
      <c r="B144" t="s">
        <v>1946</v>
      </c>
      <c r="C144" s="314" t="s">
        <v>385</v>
      </c>
      <c r="D144" s="25" t="s">
        <v>56</v>
      </c>
      <c r="E144" s="33">
        <f t="shared" si="2"/>
        <v>385312</v>
      </c>
      <c r="G144" s="310">
        <v>340984.00000000006</v>
      </c>
    </row>
    <row r="145" spans="2:7">
      <c r="B145" t="s">
        <v>1947</v>
      </c>
      <c r="C145" s="314" t="s">
        <v>386</v>
      </c>
      <c r="D145" s="25" t="s">
        <v>56</v>
      </c>
      <c r="E145" s="33">
        <f t="shared" si="2"/>
        <v>201830</v>
      </c>
      <c r="G145" s="310">
        <v>178610.88</v>
      </c>
    </row>
    <row r="146" spans="2:7">
      <c r="B146" t="s">
        <v>1948</v>
      </c>
      <c r="C146" s="314" t="s">
        <v>387</v>
      </c>
      <c r="D146" s="25" t="s">
        <v>56</v>
      </c>
      <c r="E146" s="33">
        <f t="shared" si="2"/>
        <v>238526</v>
      </c>
      <c r="G146" s="310">
        <v>211085.28000000003</v>
      </c>
    </row>
    <row r="147" spans="2:7" ht="42.75">
      <c r="B147" t="s">
        <v>1949</v>
      </c>
      <c r="C147" s="314" t="s">
        <v>388</v>
      </c>
      <c r="D147" s="25" t="s">
        <v>6</v>
      </c>
      <c r="E147" s="33">
        <f t="shared" si="2"/>
        <v>321014</v>
      </c>
      <c r="G147" s="310">
        <v>284083.52</v>
      </c>
    </row>
    <row r="148" spans="2:7" ht="42.75">
      <c r="B148" t="s">
        <v>1950</v>
      </c>
      <c r="C148" s="314" t="s">
        <v>389</v>
      </c>
      <c r="D148" s="25" t="s">
        <v>6</v>
      </c>
      <c r="E148" s="33">
        <f t="shared" si="2"/>
        <v>743351</v>
      </c>
      <c r="G148" s="310">
        <v>657833.12000000011</v>
      </c>
    </row>
    <row r="149" spans="2:7" ht="32.25">
      <c r="B149" t="s">
        <v>1951</v>
      </c>
      <c r="C149" s="314" t="s">
        <v>390</v>
      </c>
      <c r="D149" s="25" t="s">
        <v>6</v>
      </c>
      <c r="E149" s="33">
        <f t="shared" si="2"/>
        <v>894025</v>
      </c>
      <c r="G149" s="310">
        <v>791172.4800000001</v>
      </c>
    </row>
    <row r="150" spans="2:7" ht="22.5">
      <c r="B150" t="s">
        <v>1952</v>
      </c>
      <c r="C150" s="314" t="s">
        <v>391</v>
      </c>
      <c r="D150" s="25" t="s">
        <v>6</v>
      </c>
      <c r="E150" s="33">
        <f t="shared" si="2"/>
        <v>783490</v>
      </c>
      <c r="G150" s="310">
        <v>693353.92</v>
      </c>
    </row>
    <row r="151" spans="2:7" ht="32.25">
      <c r="B151" t="s">
        <v>1953</v>
      </c>
      <c r="C151" s="314" t="s">
        <v>392</v>
      </c>
      <c r="D151" s="25" t="s">
        <v>6</v>
      </c>
      <c r="E151" s="33">
        <f t="shared" si="2"/>
        <v>1137850</v>
      </c>
      <c r="G151" s="310">
        <v>1006947.2000000001</v>
      </c>
    </row>
    <row r="152" spans="2:7" ht="32.25">
      <c r="B152" t="s">
        <v>1954</v>
      </c>
      <c r="C152" s="314" t="s">
        <v>393</v>
      </c>
      <c r="D152" s="25" t="s">
        <v>6</v>
      </c>
      <c r="E152" s="33">
        <f t="shared" si="2"/>
        <v>1046428</v>
      </c>
      <c r="G152" s="310">
        <v>926042.88000000012</v>
      </c>
    </row>
    <row r="153" spans="2:7">
      <c r="B153" t="s">
        <v>1955</v>
      </c>
      <c r="C153" s="314" t="s">
        <v>394</v>
      </c>
      <c r="D153" s="25" t="s">
        <v>6</v>
      </c>
      <c r="E153" s="33">
        <f t="shared" si="2"/>
        <v>310786</v>
      </c>
      <c r="G153" s="310">
        <v>275031.68000000005</v>
      </c>
    </row>
    <row r="154" spans="2:7" ht="32.25">
      <c r="B154" t="s">
        <v>1956</v>
      </c>
      <c r="C154" s="314" t="s">
        <v>395</v>
      </c>
      <c r="D154" s="25" t="s">
        <v>6</v>
      </c>
      <c r="E154" s="33">
        <f t="shared" si="2"/>
        <v>1137850</v>
      </c>
      <c r="G154" s="310">
        <v>1006947.2000000001</v>
      </c>
    </row>
    <row r="155" spans="2:7" ht="32.25">
      <c r="B155" t="s">
        <v>1957</v>
      </c>
      <c r="C155" s="314" t="s">
        <v>396</v>
      </c>
      <c r="D155" s="25" t="s">
        <v>6</v>
      </c>
      <c r="E155" s="33">
        <f t="shared" si="2"/>
        <v>1041171</v>
      </c>
      <c r="G155" s="310">
        <v>921390.40000000014</v>
      </c>
    </row>
    <row r="156" spans="2:7" ht="32.25">
      <c r="B156" t="s">
        <v>1958</v>
      </c>
      <c r="C156" s="314" t="s">
        <v>397</v>
      </c>
      <c r="D156" s="25" t="s">
        <v>6</v>
      </c>
      <c r="E156" s="33">
        <f t="shared" si="2"/>
        <v>945113</v>
      </c>
      <c r="G156" s="310">
        <v>836383.52000000014</v>
      </c>
    </row>
    <row r="157" spans="2:7" ht="32.25">
      <c r="B157" t="s">
        <v>1959</v>
      </c>
      <c r="C157" s="314" t="s">
        <v>398</v>
      </c>
      <c r="D157" s="25" t="s">
        <v>6</v>
      </c>
      <c r="E157" s="33">
        <f t="shared" si="2"/>
        <v>820799</v>
      </c>
      <c r="G157" s="310">
        <v>726370.4</v>
      </c>
    </row>
    <row r="158" spans="2:7" ht="22.5">
      <c r="B158" t="s">
        <v>1960</v>
      </c>
      <c r="C158" s="314" t="s">
        <v>399</v>
      </c>
      <c r="D158" s="25" t="s">
        <v>6</v>
      </c>
      <c r="E158" s="33">
        <f t="shared" si="2"/>
        <v>145520</v>
      </c>
      <c r="G158" s="310">
        <v>128778.72000000002</v>
      </c>
    </row>
    <row r="159" spans="2:7" ht="22.5">
      <c r="B159" t="s">
        <v>1961</v>
      </c>
      <c r="C159" s="314" t="s">
        <v>400</v>
      </c>
      <c r="D159" s="25" t="s">
        <v>6</v>
      </c>
      <c r="E159" s="33">
        <f t="shared" si="2"/>
        <v>161337</v>
      </c>
      <c r="G159" s="310">
        <v>142776.48000000001</v>
      </c>
    </row>
    <row r="160" spans="2:7" ht="24.75" customHeight="1">
      <c r="B160" t="s">
        <v>1962</v>
      </c>
      <c r="C160" s="314" t="s">
        <v>401</v>
      </c>
      <c r="D160" s="25" t="s">
        <v>6</v>
      </c>
      <c r="E160" s="33">
        <f t="shared" si="2"/>
        <v>350705</v>
      </c>
      <c r="G160" s="310">
        <v>310358.72000000003</v>
      </c>
    </row>
    <row r="161" spans="2:7" ht="21" customHeight="1">
      <c r="B161" t="s">
        <v>1963</v>
      </c>
      <c r="C161" s="314" t="s">
        <v>402</v>
      </c>
      <c r="D161" s="25" t="s">
        <v>6</v>
      </c>
      <c r="E161" s="33">
        <f t="shared" si="2"/>
        <v>322663</v>
      </c>
      <c r="G161" s="310">
        <v>285542.88</v>
      </c>
    </row>
    <row r="162" spans="2:7" ht="22.5">
      <c r="B162" t="s">
        <v>1964</v>
      </c>
      <c r="C162" s="314" t="s">
        <v>403</v>
      </c>
      <c r="D162" s="25" t="s">
        <v>6</v>
      </c>
      <c r="E162" s="33">
        <f t="shared" si="2"/>
        <v>792397</v>
      </c>
      <c r="G162" s="310">
        <v>701236.4800000001</v>
      </c>
    </row>
    <row r="163" spans="2:7" ht="32.25">
      <c r="B163" t="s">
        <v>1965</v>
      </c>
      <c r="C163" s="314" t="s">
        <v>404</v>
      </c>
      <c r="D163" s="25" t="s">
        <v>6</v>
      </c>
      <c r="E163" s="33">
        <f t="shared" si="2"/>
        <v>747439</v>
      </c>
      <c r="G163" s="310">
        <v>661450.72000000009</v>
      </c>
    </row>
    <row r="164" spans="2:7" ht="22.5">
      <c r="B164" t="s">
        <v>1966</v>
      </c>
      <c r="C164" s="314" t="s">
        <v>405</v>
      </c>
      <c r="D164" s="25" t="s">
        <v>6</v>
      </c>
      <c r="E164" s="33">
        <f t="shared" si="2"/>
        <v>816420</v>
      </c>
      <c r="G164" s="310">
        <v>722495.20000000007</v>
      </c>
    </row>
    <row r="165" spans="2:7" ht="32.25">
      <c r="B165" t="s">
        <v>1967</v>
      </c>
      <c r="C165" s="314" t="s">
        <v>406</v>
      </c>
      <c r="D165" s="25" t="s">
        <v>6</v>
      </c>
      <c r="E165" s="33">
        <f t="shared" si="2"/>
        <v>801404</v>
      </c>
      <c r="G165" s="310">
        <v>709207.52</v>
      </c>
    </row>
    <row r="166" spans="2:7" ht="32.25">
      <c r="B166" t="s">
        <v>1968</v>
      </c>
      <c r="C166" s="314" t="s">
        <v>406</v>
      </c>
      <c r="D166" s="25" t="s">
        <v>6</v>
      </c>
      <c r="E166" s="33">
        <f t="shared" si="2"/>
        <v>906920</v>
      </c>
      <c r="G166" s="310">
        <v>802584.16</v>
      </c>
    </row>
    <row r="167" spans="2:7" ht="32.25">
      <c r="B167" t="s">
        <v>1969</v>
      </c>
      <c r="C167" s="314" t="s">
        <v>406</v>
      </c>
      <c r="D167" s="25" t="s">
        <v>6</v>
      </c>
      <c r="E167" s="33">
        <f t="shared" si="2"/>
        <v>906920</v>
      </c>
      <c r="G167" s="310">
        <v>802584.16</v>
      </c>
    </row>
    <row r="168" spans="2:7" ht="32.25">
      <c r="B168" t="s">
        <v>1970</v>
      </c>
      <c r="C168" s="314" t="s">
        <v>407</v>
      </c>
      <c r="D168" s="25" t="s">
        <v>6</v>
      </c>
      <c r="E168" s="33">
        <f t="shared" si="2"/>
        <v>906920</v>
      </c>
      <c r="G168" s="310">
        <v>802584.16</v>
      </c>
    </row>
    <row r="169" spans="2:7" ht="22.5">
      <c r="B169" t="s">
        <v>1971</v>
      </c>
      <c r="C169" s="314" t="s">
        <v>408</v>
      </c>
      <c r="D169" s="25" t="s">
        <v>6</v>
      </c>
      <c r="E169" s="33">
        <f t="shared" si="2"/>
        <v>809080</v>
      </c>
      <c r="G169" s="310">
        <v>716000.32000000007</v>
      </c>
    </row>
    <row r="170" spans="2:7" ht="22.5">
      <c r="B170" t="s">
        <v>1972</v>
      </c>
      <c r="C170" s="314" t="s">
        <v>409</v>
      </c>
      <c r="D170" s="25" t="s">
        <v>6</v>
      </c>
      <c r="E170" s="33">
        <f t="shared" si="2"/>
        <v>757532</v>
      </c>
      <c r="G170" s="310">
        <v>670382.72000000009</v>
      </c>
    </row>
    <row r="171" spans="2:7" ht="22.5">
      <c r="B171" t="s">
        <v>1973</v>
      </c>
      <c r="C171" s="314" t="s">
        <v>410</v>
      </c>
      <c r="D171" s="25" t="s">
        <v>6</v>
      </c>
      <c r="E171" s="33">
        <f t="shared" si="2"/>
        <v>428560</v>
      </c>
      <c r="G171" s="310">
        <v>379256.64</v>
      </c>
    </row>
    <row r="172" spans="2:7" ht="22.5">
      <c r="B172" t="s">
        <v>1974</v>
      </c>
      <c r="C172" s="314" t="s">
        <v>411</v>
      </c>
      <c r="D172" s="25" t="s">
        <v>6</v>
      </c>
      <c r="E172" s="33">
        <f t="shared" si="2"/>
        <v>627912</v>
      </c>
      <c r="G172" s="310">
        <v>555674.56000000006</v>
      </c>
    </row>
    <row r="173" spans="2:7" ht="42.75">
      <c r="B173" t="s">
        <v>1975</v>
      </c>
      <c r="C173" s="314" t="s">
        <v>412</v>
      </c>
      <c r="D173" s="25" t="s">
        <v>6</v>
      </c>
      <c r="E173" s="33">
        <f t="shared" si="2"/>
        <v>301346</v>
      </c>
      <c r="G173" s="310">
        <v>266677.60000000003</v>
      </c>
    </row>
    <row r="174" spans="2:7" ht="42.75">
      <c r="B174" t="s">
        <v>1976</v>
      </c>
      <c r="C174" s="314" t="s">
        <v>413</v>
      </c>
      <c r="D174" s="25" t="s">
        <v>6</v>
      </c>
      <c r="E174" s="33">
        <f t="shared" si="2"/>
        <v>310419</v>
      </c>
      <c r="G174" s="310">
        <v>274706.88</v>
      </c>
    </row>
    <row r="175" spans="2:7" ht="42.75">
      <c r="B175" t="s">
        <v>1977</v>
      </c>
      <c r="C175" s="314" t="s">
        <v>414</v>
      </c>
      <c r="D175" s="25" t="s">
        <v>6</v>
      </c>
      <c r="E175" s="33">
        <f t="shared" si="2"/>
        <v>329636</v>
      </c>
      <c r="G175" s="310">
        <v>291712.96000000002</v>
      </c>
    </row>
    <row r="176" spans="2:7" ht="42.75">
      <c r="B176" t="s">
        <v>1978</v>
      </c>
      <c r="C176" s="314" t="s">
        <v>415</v>
      </c>
      <c r="D176" s="25" t="s">
        <v>56</v>
      </c>
      <c r="E176" s="33">
        <f t="shared" si="2"/>
        <v>1310544</v>
      </c>
      <c r="G176" s="310">
        <v>1159773.4400000002</v>
      </c>
    </row>
    <row r="177" spans="2:7">
      <c r="B177" t="s">
        <v>1979</v>
      </c>
      <c r="C177" s="314" t="s">
        <v>416</v>
      </c>
      <c r="D177" s="25" t="s">
        <v>6</v>
      </c>
      <c r="E177" s="33">
        <f t="shared" si="2"/>
        <v>395697</v>
      </c>
      <c r="G177" s="310">
        <v>350174.72000000003</v>
      </c>
    </row>
    <row r="178" spans="2:7" ht="32.25">
      <c r="B178" t="s">
        <v>1980</v>
      </c>
      <c r="C178" s="314" t="s">
        <v>417</v>
      </c>
      <c r="D178" s="25" t="s">
        <v>6</v>
      </c>
      <c r="E178" s="33">
        <f t="shared" si="2"/>
        <v>395697</v>
      </c>
      <c r="G178" s="310">
        <v>350174.72000000003</v>
      </c>
    </row>
    <row r="179" spans="2:7" ht="42.75">
      <c r="B179" t="s">
        <v>1981</v>
      </c>
      <c r="C179" s="314" t="s">
        <v>418</v>
      </c>
      <c r="D179" s="25" t="s">
        <v>6</v>
      </c>
      <c r="E179" s="33">
        <f t="shared" si="2"/>
        <v>286996</v>
      </c>
      <c r="G179" s="310">
        <v>253979.04000000004</v>
      </c>
    </row>
    <row r="180" spans="2:7" ht="42.75">
      <c r="B180" t="s">
        <v>1982</v>
      </c>
      <c r="C180" s="314" t="s">
        <v>419</v>
      </c>
      <c r="D180" s="25" t="s">
        <v>6</v>
      </c>
      <c r="E180" s="33">
        <f t="shared" si="2"/>
        <v>329093</v>
      </c>
      <c r="G180" s="310">
        <v>291232.48000000004</v>
      </c>
    </row>
    <row r="181" spans="2:7" ht="42.75">
      <c r="B181" t="s">
        <v>1983</v>
      </c>
      <c r="C181" s="314" t="s">
        <v>420</v>
      </c>
      <c r="D181" s="25" t="s">
        <v>6</v>
      </c>
      <c r="E181" s="33">
        <f t="shared" si="2"/>
        <v>288933</v>
      </c>
      <c r="G181" s="310">
        <v>255692.64</v>
      </c>
    </row>
    <row r="182" spans="2:7" ht="42.75">
      <c r="B182" t="s">
        <v>1984</v>
      </c>
      <c r="C182" s="314" t="s">
        <v>421</v>
      </c>
      <c r="D182" s="25" t="s">
        <v>6</v>
      </c>
      <c r="E182" s="33">
        <f t="shared" si="2"/>
        <v>256135</v>
      </c>
      <c r="G182" s="310">
        <v>226667.84000000003</v>
      </c>
    </row>
    <row r="183" spans="2:7" ht="42.75">
      <c r="B183" t="s">
        <v>1985</v>
      </c>
      <c r="C183" s="314" t="s">
        <v>422</v>
      </c>
      <c r="D183" s="25" t="s">
        <v>6</v>
      </c>
      <c r="E183" s="33">
        <f t="shared" si="2"/>
        <v>273957</v>
      </c>
      <c r="G183" s="310">
        <v>242439.68000000002</v>
      </c>
    </row>
    <row r="184" spans="2:7" ht="42.75">
      <c r="B184" t="s">
        <v>1986</v>
      </c>
      <c r="C184" s="314" t="s">
        <v>423</v>
      </c>
      <c r="D184" s="25" t="s">
        <v>6</v>
      </c>
      <c r="E184" s="33">
        <f t="shared" si="2"/>
        <v>513749</v>
      </c>
      <c r="G184" s="310">
        <v>454644.96</v>
      </c>
    </row>
    <row r="185" spans="2:7">
      <c r="B185" t="s">
        <v>1987</v>
      </c>
      <c r="C185" s="314" t="s">
        <v>424</v>
      </c>
      <c r="D185" s="25" t="s">
        <v>116</v>
      </c>
      <c r="E185" s="33">
        <f t="shared" si="2"/>
        <v>9174</v>
      </c>
      <c r="G185" s="310">
        <v>8118.880000000001</v>
      </c>
    </row>
    <row r="186" spans="2:7">
      <c r="B186" t="s">
        <v>1988</v>
      </c>
      <c r="C186" s="314" t="s">
        <v>425</v>
      </c>
      <c r="D186" s="25" t="s">
        <v>116</v>
      </c>
      <c r="E186" s="33">
        <f t="shared" si="2"/>
        <v>9174</v>
      </c>
      <c r="G186" s="310">
        <v>8118.880000000001</v>
      </c>
    </row>
    <row r="187" spans="2:7">
      <c r="B187" t="s">
        <v>1989</v>
      </c>
      <c r="C187" s="314" t="s">
        <v>426</v>
      </c>
      <c r="D187" s="25" t="s">
        <v>56</v>
      </c>
      <c r="E187" s="33">
        <f t="shared" si="2"/>
        <v>110</v>
      </c>
      <c r="G187" s="310">
        <v>97.440000000000012</v>
      </c>
    </row>
    <row r="188" spans="2:7">
      <c r="B188" t="s">
        <v>1990</v>
      </c>
      <c r="C188" s="314" t="s">
        <v>427</v>
      </c>
      <c r="D188" s="25" t="s">
        <v>56</v>
      </c>
      <c r="E188" s="33">
        <f t="shared" si="2"/>
        <v>20183</v>
      </c>
      <c r="G188" s="310">
        <v>17860.640000000003</v>
      </c>
    </row>
    <row r="189" spans="2:7">
      <c r="B189" t="s">
        <v>1991</v>
      </c>
      <c r="C189" s="314" t="s">
        <v>428</v>
      </c>
      <c r="D189" s="25" t="s">
        <v>56</v>
      </c>
      <c r="E189" s="33">
        <f t="shared" si="2"/>
        <v>102603</v>
      </c>
      <c r="G189" s="310">
        <v>90799.52</v>
      </c>
    </row>
    <row r="190" spans="2:7">
      <c r="B190" t="s">
        <v>1992</v>
      </c>
      <c r="C190" s="314" t="s">
        <v>429</v>
      </c>
      <c r="D190" s="25" t="s">
        <v>57</v>
      </c>
      <c r="E190" s="33">
        <f t="shared" si="2"/>
        <v>5004</v>
      </c>
      <c r="G190" s="310">
        <v>4428.4800000000005</v>
      </c>
    </row>
    <row r="191" spans="2:7">
      <c r="B191" t="s">
        <v>1993</v>
      </c>
      <c r="C191" s="314" t="s">
        <v>430</v>
      </c>
      <c r="D191" s="25" t="s">
        <v>56</v>
      </c>
      <c r="E191" s="33">
        <f t="shared" si="2"/>
        <v>133455</v>
      </c>
      <c r="G191" s="310">
        <v>118101.76000000001</v>
      </c>
    </row>
    <row r="192" spans="2:7">
      <c r="B192" t="s">
        <v>1994</v>
      </c>
      <c r="C192" s="314" t="s">
        <v>431</v>
      </c>
      <c r="D192" s="25" t="s">
        <v>56</v>
      </c>
      <c r="E192" s="33">
        <f t="shared" si="2"/>
        <v>129652</v>
      </c>
      <c r="G192" s="310">
        <v>114736.16000000002</v>
      </c>
    </row>
    <row r="193" spans="2:7" ht="22.5">
      <c r="B193" t="s">
        <v>1995</v>
      </c>
      <c r="C193" s="314" t="s">
        <v>432</v>
      </c>
      <c r="D193" s="25" t="s">
        <v>56</v>
      </c>
      <c r="E193" s="33">
        <f t="shared" si="2"/>
        <v>165721</v>
      </c>
      <c r="G193" s="310">
        <v>146656.16</v>
      </c>
    </row>
    <row r="194" spans="2:7" ht="22.5">
      <c r="B194" t="s">
        <v>1996</v>
      </c>
      <c r="C194" s="314" t="s">
        <v>433</v>
      </c>
      <c r="D194" s="25" t="s">
        <v>56</v>
      </c>
      <c r="E194" s="33">
        <f t="shared" si="2"/>
        <v>346820</v>
      </c>
      <c r="G194" s="310">
        <v>306920.32000000001</v>
      </c>
    </row>
    <row r="195" spans="2:7">
      <c r="B195" t="s">
        <v>1997</v>
      </c>
      <c r="C195" s="314" t="s">
        <v>434</v>
      </c>
      <c r="D195" s="25" t="s">
        <v>56</v>
      </c>
      <c r="E195" s="33">
        <f t="shared" si="2"/>
        <v>174159</v>
      </c>
      <c r="G195" s="310">
        <v>154123.20000000001</v>
      </c>
    </row>
    <row r="196" spans="2:7">
      <c r="B196" t="s">
        <v>1998</v>
      </c>
      <c r="C196" s="314" t="s">
        <v>435</v>
      </c>
      <c r="D196" s="25" t="s">
        <v>6</v>
      </c>
      <c r="E196" s="33">
        <f t="shared" si="2"/>
        <v>31694</v>
      </c>
      <c r="G196" s="310">
        <v>28048.160000000003</v>
      </c>
    </row>
    <row r="197" spans="2:7" ht="32.25">
      <c r="B197" t="s">
        <v>1999</v>
      </c>
      <c r="C197" s="314" t="s">
        <v>436</v>
      </c>
      <c r="D197" s="25" t="s">
        <v>6</v>
      </c>
      <c r="E197" s="33">
        <f t="shared" si="2"/>
        <v>358663</v>
      </c>
      <c r="G197" s="310">
        <v>317401.28000000003</v>
      </c>
    </row>
    <row r="198" spans="2:7">
      <c r="B198" t="s">
        <v>2000</v>
      </c>
      <c r="C198" s="314" t="s">
        <v>437</v>
      </c>
      <c r="D198" s="25" t="s">
        <v>6</v>
      </c>
      <c r="E198" s="33">
        <f t="shared" si="2"/>
        <v>17515</v>
      </c>
      <c r="G198" s="310">
        <v>15499.680000000002</v>
      </c>
    </row>
    <row r="199" spans="2:7" ht="22.5">
      <c r="B199" t="s">
        <v>2001</v>
      </c>
      <c r="C199" s="314" t="s">
        <v>438</v>
      </c>
      <c r="D199" s="25" t="s">
        <v>57</v>
      </c>
      <c r="E199" s="33">
        <f t="shared" si="2"/>
        <v>30860</v>
      </c>
      <c r="G199" s="310">
        <v>27310.080000000002</v>
      </c>
    </row>
    <row r="200" spans="2:7" ht="22.5">
      <c r="B200" t="s">
        <v>2002</v>
      </c>
      <c r="C200" s="314" t="s">
        <v>439</v>
      </c>
      <c r="D200" s="25" t="s">
        <v>56</v>
      </c>
      <c r="E200" s="33">
        <f t="shared" si="2"/>
        <v>320887</v>
      </c>
      <c r="G200" s="310">
        <v>283970.40000000002</v>
      </c>
    </row>
    <row r="201" spans="2:7" ht="22.5">
      <c r="B201" t="s">
        <v>2003</v>
      </c>
      <c r="C201" s="314" t="s">
        <v>440</v>
      </c>
      <c r="D201" s="25" t="s">
        <v>56</v>
      </c>
      <c r="E201" s="33">
        <f t="shared" ref="E201:E264" si="3">ROUND(G201*$H$7,0)</f>
        <v>376674</v>
      </c>
      <c r="G201" s="310">
        <v>333340.00000000006</v>
      </c>
    </row>
    <row r="202" spans="2:7" ht="22.5">
      <c r="B202" t="s">
        <v>2004</v>
      </c>
      <c r="C202" s="314" t="s">
        <v>441</v>
      </c>
      <c r="D202" s="25" t="s">
        <v>56</v>
      </c>
      <c r="E202" s="33">
        <f t="shared" si="3"/>
        <v>295716</v>
      </c>
      <c r="G202" s="310">
        <v>261695.84000000003</v>
      </c>
    </row>
    <row r="203" spans="2:7" ht="22.5">
      <c r="B203" t="s">
        <v>2005</v>
      </c>
      <c r="C203" s="314" t="s">
        <v>442</v>
      </c>
      <c r="D203" s="25" t="s">
        <v>56</v>
      </c>
      <c r="E203" s="33">
        <f t="shared" si="3"/>
        <v>351505</v>
      </c>
      <c r="G203" s="310">
        <v>311066.56000000006</v>
      </c>
    </row>
    <row r="204" spans="2:7" ht="22.5">
      <c r="B204" t="s">
        <v>2006</v>
      </c>
      <c r="C204" s="314" t="s">
        <v>443</v>
      </c>
      <c r="D204" s="25" t="s">
        <v>56</v>
      </c>
      <c r="E204" s="33">
        <f t="shared" si="3"/>
        <v>277356</v>
      </c>
      <c r="G204" s="310">
        <v>245448.00000000003</v>
      </c>
    </row>
    <row r="205" spans="2:7" ht="22.5">
      <c r="B205" t="s">
        <v>2007</v>
      </c>
      <c r="C205" s="314" t="s">
        <v>444</v>
      </c>
      <c r="D205" s="25" t="s">
        <v>56</v>
      </c>
      <c r="E205" s="33">
        <f t="shared" si="3"/>
        <v>302525</v>
      </c>
      <c r="G205" s="310">
        <v>267721.44</v>
      </c>
    </row>
    <row r="206" spans="2:7" ht="22.5">
      <c r="B206" t="s">
        <v>2008</v>
      </c>
      <c r="C206" s="314" t="s">
        <v>445</v>
      </c>
      <c r="D206" s="25" t="s">
        <v>56</v>
      </c>
      <c r="E206" s="33">
        <f t="shared" si="3"/>
        <v>294489</v>
      </c>
      <c r="G206" s="310">
        <v>260609.44000000003</v>
      </c>
    </row>
    <row r="207" spans="2:7" ht="22.5">
      <c r="B207" t="s">
        <v>2009</v>
      </c>
      <c r="C207" s="314" t="s">
        <v>446</v>
      </c>
      <c r="D207" s="25" t="s">
        <v>56</v>
      </c>
      <c r="E207" s="33">
        <f t="shared" si="3"/>
        <v>331205</v>
      </c>
      <c r="G207" s="310">
        <v>293101.76</v>
      </c>
    </row>
    <row r="208" spans="2:7" ht="22.5">
      <c r="B208" t="s">
        <v>2010</v>
      </c>
      <c r="C208" s="314" t="s">
        <v>447</v>
      </c>
      <c r="D208" s="25" t="s">
        <v>56</v>
      </c>
      <c r="E208" s="33">
        <f t="shared" si="3"/>
        <v>232798</v>
      </c>
      <c r="G208" s="310">
        <v>206016.16000000003</v>
      </c>
    </row>
    <row r="209" spans="2:7" ht="22.5">
      <c r="B209" t="s">
        <v>2011</v>
      </c>
      <c r="C209" s="314" t="s">
        <v>448</v>
      </c>
      <c r="D209" s="25" t="s">
        <v>56</v>
      </c>
      <c r="E209" s="33">
        <f t="shared" si="3"/>
        <v>207632</v>
      </c>
      <c r="G209" s="310">
        <v>183744.96000000002</v>
      </c>
    </row>
    <row r="210" spans="2:7" ht="22.5">
      <c r="B210" t="s">
        <v>2012</v>
      </c>
      <c r="C210" s="314" t="s">
        <v>449</v>
      </c>
      <c r="D210" s="25" t="s">
        <v>56</v>
      </c>
      <c r="E210" s="33">
        <f t="shared" si="3"/>
        <v>247478</v>
      </c>
      <c r="G210" s="310">
        <v>219007.04</v>
      </c>
    </row>
    <row r="211" spans="2:7" ht="22.5">
      <c r="B211" t="s">
        <v>2013</v>
      </c>
      <c r="C211" s="314" t="s">
        <v>450</v>
      </c>
      <c r="D211" s="25" t="s">
        <v>56</v>
      </c>
      <c r="E211" s="33">
        <f t="shared" si="3"/>
        <v>222299</v>
      </c>
      <c r="G211" s="310">
        <v>196724.64</v>
      </c>
    </row>
    <row r="212" spans="2:7" ht="22.5">
      <c r="B212" t="s">
        <v>2014</v>
      </c>
      <c r="C212" s="314" t="s">
        <v>451</v>
      </c>
      <c r="D212" s="25" t="s">
        <v>56</v>
      </c>
      <c r="E212" s="33">
        <f t="shared" si="3"/>
        <v>256708</v>
      </c>
      <c r="G212" s="310">
        <v>227175.2</v>
      </c>
    </row>
    <row r="213" spans="2:7" ht="22.5">
      <c r="B213" t="s">
        <v>2015</v>
      </c>
      <c r="C213" s="314" t="s">
        <v>452</v>
      </c>
      <c r="D213" s="25" t="s">
        <v>56</v>
      </c>
      <c r="E213" s="33">
        <f t="shared" si="3"/>
        <v>301336</v>
      </c>
      <c r="G213" s="310">
        <v>266668.64</v>
      </c>
    </row>
    <row r="214" spans="2:7" ht="22.5">
      <c r="B214" t="s">
        <v>2016</v>
      </c>
      <c r="C214" s="314" t="s">
        <v>453</v>
      </c>
      <c r="D214" s="25" t="s">
        <v>56</v>
      </c>
      <c r="E214" s="33">
        <f t="shared" si="3"/>
        <v>236572</v>
      </c>
      <c r="G214" s="310">
        <v>209356.00000000003</v>
      </c>
    </row>
    <row r="215" spans="2:7" ht="22.5">
      <c r="B215" t="s">
        <v>2017</v>
      </c>
      <c r="C215" s="314" t="s">
        <v>454</v>
      </c>
      <c r="D215" s="25" t="s">
        <v>56</v>
      </c>
      <c r="E215" s="33">
        <f t="shared" si="3"/>
        <v>281206</v>
      </c>
      <c r="G215" s="310">
        <v>248855.04000000004</v>
      </c>
    </row>
    <row r="216" spans="2:7" ht="22.5">
      <c r="B216" t="s">
        <v>2018</v>
      </c>
      <c r="C216" s="314" t="s">
        <v>455</v>
      </c>
      <c r="D216" s="25" t="s">
        <v>56</v>
      </c>
      <c r="E216" s="33">
        <f t="shared" si="3"/>
        <v>221886</v>
      </c>
      <c r="G216" s="310">
        <v>196359.52000000002</v>
      </c>
    </row>
    <row r="217" spans="2:7" ht="22.5">
      <c r="B217" t="s">
        <v>2019</v>
      </c>
      <c r="C217" s="314" t="s">
        <v>456</v>
      </c>
      <c r="D217" s="25" t="s">
        <v>56</v>
      </c>
      <c r="E217" s="33">
        <f t="shared" si="3"/>
        <v>242018</v>
      </c>
      <c r="G217" s="310">
        <v>214175.36000000002</v>
      </c>
    </row>
    <row r="218" spans="2:7" ht="22.5">
      <c r="B218" t="s">
        <v>2020</v>
      </c>
      <c r="C218" s="314" t="s">
        <v>457</v>
      </c>
      <c r="D218" s="25" t="s">
        <v>56</v>
      </c>
      <c r="E218" s="33">
        <f t="shared" si="3"/>
        <v>264962</v>
      </c>
      <c r="G218" s="310">
        <v>234479.84000000003</v>
      </c>
    </row>
    <row r="219" spans="2:7" ht="22.5">
      <c r="B219" t="s">
        <v>2021</v>
      </c>
      <c r="C219" s="314" t="s">
        <v>458</v>
      </c>
      <c r="D219" s="25" t="s">
        <v>56</v>
      </c>
      <c r="E219" s="33">
        <f t="shared" si="3"/>
        <v>235590</v>
      </c>
      <c r="G219" s="310">
        <v>208486.88000000003</v>
      </c>
    </row>
    <row r="220" spans="2:7" ht="22.5">
      <c r="B220" t="s">
        <v>2022</v>
      </c>
      <c r="C220" s="314" t="s">
        <v>459</v>
      </c>
      <c r="D220" s="25" t="s">
        <v>56</v>
      </c>
      <c r="E220" s="33">
        <f t="shared" si="3"/>
        <v>133756</v>
      </c>
      <c r="G220" s="310">
        <v>118368.32000000001</v>
      </c>
    </row>
    <row r="221" spans="2:7" ht="22.5">
      <c r="B221" t="s">
        <v>2023</v>
      </c>
      <c r="C221" s="314" t="s">
        <v>460</v>
      </c>
      <c r="D221" s="25" t="s">
        <v>56</v>
      </c>
      <c r="E221" s="33">
        <f t="shared" si="3"/>
        <v>169359</v>
      </c>
      <c r="G221" s="310">
        <v>149875.04</v>
      </c>
    </row>
    <row r="222" spans="2:7" ht="22.5">
      <c r="B222" t="s">
        <v>2024</v>
      </c>
      <c r="C222" s="314" t="s">
        <v>461</v>
      </c>
      <c r="D222" s="25" t="s">
        <v>56</v>
      </c>
      <c r="E222" s="33">
        <f t="shared" si="3"/>
        <v>144900</v>
      </c>
      <c r="G222" s="310">
        <v>128229.92000000001</v>
      </c>
    </row>
    <row r="223" spans="2:7" ht="22.5">
      <c r="B223" t="s">
        <v>2025</v>
      </c>
      <c r="C223" s="314" t="s">
        <v>462</v>
      </c>
      <c r="D223" s="25" t="s">
        <v>56</v>
      </c>
      <c r="E223" s="33">
        <f t="shared" si="3"/>
        <v>174111</v>
      </c>
      <c r="G223" s="310">
        <v>154080.64000000001</v>
      </c>
    </row>
    <row r="224" spans="2:7">
      <c r="B224" t="s">
        <v>2026</v>
      </c>
      <c r="C224" s="314" t="s">
        <v>463</v>
      </c>
      <c r="D224" s="25" t="s">
        <v>56</v>
      </c>
      <c r="E224" s="33">
        <f t="shared" si="3"/>
        <v>216782</v>
      </c>
      <c r="G224" s="310">
        <v>191842.56000000003</v>
      </c>
    </row>
    <row r="225" spans="2:7" ht="22.5">
      <c r="B225" t="s">
        <v>2027</v>
      </c>
      <c r="C225" s="314" t="s">
        <v>464</v>
      </c>
      <c r="D225" s="25" t="s">
        <v>56</v>
      </c>
      <c r="E225" s="33">
        <f t="shared" si="3"/>
        <v>61955</v>
      </c>
      <c r="G225" s="310">
        <v>54827.360000000008</v>
      </c>
    </row>
    <row r="226" spans="2:7" ht="22.5">
      <c r="B226" t="s">
        <v>2028</v>
      </c>
      <c r="C226" s="314" t="s">
        <v>465</v>
      </c>
      <c r="D226" s="25" t="s">
        <v>56</v>
      </c>
      <c r="E226" s="33">
        <f t="shared" si="3"/>
        <v>88749</v>
      </c>
      <c r="G226" s="310">
        <v>78538.880000000005</v>
      </c>
    </row>
    <row r="227" spans="2:7" ht="22.5">
      <c r="B227" t="s">
        <v>2029</v>
      </c>
      <c r="C227" s="314" t="s">
        <v>466</v>
      </c>
      <c r="D227" s="25" t="s">
        <v>56</v>
      </c>
      <c r="E227" s="33">
        <f t="shared" si="3"/>
        <v>302587</v>
      </c>
      <c r="G227" s="310">
        <v>267776.32</v>
      </c>
    </row>
    <row r="228" spans="2:7" ht="22.5">
      <c r="B228" t="s">
        <v>2030</v>
      </c>
      <c r="C228" s="314" t="s">
        <v>467</v>
      </c>
      <c r="D228" s="25" t="s">
        <v>56</v>
      </c>
      <c r="E228" s="33">
        <f t="shared" si="3"/>
        <v>428017</v>
      </c>
      <c r="G228" s="310">
        <v>378776.16000000003</v>
      </c>
    </row>
    <row r="229" spans="2:7" ht="22.5">
      <c r="B229" t="s">
        <v>2031</v>
      </c>
      <c r="C229" s="314" t="s">
        <v>468</v>
      </c>
      <c r="D229" s="25" t="s">
        <v>56</v>
      </c>
      <c r="E229" s="33">
        <f t="shared" si="3"/>
        <v>565728</v>
      </c>
      <c r="G229" s="310">
        <v>500644.48000000004</v>
      </c>
    </row>
    <row r="230" spans="2:7" ht="22.5">
      <c r="B230" t="s">
        <v>2032</v>
      </c>
      <c r="C230" s="314" t="s">
        <v>469</v>
      </c>
      <c r="D230" s="25" t="s">
        <v>56</v>
      </c>
      <c r="E230" s="33">
        <f t="shared" si="3"/>
        <v>405706</v>
      </c>
      <c r="G230" s="310">
        <v>359031.68000000005</v>
      </c>
    </row>
    <row r="231" spans="2:7" ht="22.5">
      <c r="B231" t="s">
        <v>2033</v>
      </c>
      <c r="C231" s="314" t="s">
        <v>470</v>
      </c>
      <c r="D231" s="25" t="s">
        <v>56</v>
      </c>
      <c r="E231" s="33">
        <f t="shared" si="3"/>
        <v>459824</v>
      </c>
      <c r="G231" s="310">
        <v>406924.00000000006</v>
      </c>
    </row>
    <row r="232" spans="2:7" ht="22.5">
      <c r="B232" t="s">
        <v>2034</v>
      </c>
      <c r="C232" s="314" t="s">
        <v>471</v>
      </c>
      <c r="D232" s="25" t="s">
        <v>56</v>
      </c>
      <c r="E232" s="33">
        <f t="shared" si="3"/>
        <v>576030</v>
      </c>
      <c r="G232" s="310">
        <v>509761.28000000003</v>
      </c>
    </row>
    <row r="233" spans="2:7" ht="22.5">
      <c r="B233" t="s">
        <v>2035</v>
      </c>
      <c r="C233" s="314" t="s">
        <v>472</v>
      </c>
      <c r="D233" s="25" t="s">
        <v>56</v>
      </c>
      <c r="E233" s="33">
        <f t="shared" si="3"/>
        <v>750692</v>
      </c>
      <c r="G233" s="310">
        <v>664329.12000000011</v>
      </c>
    </row>
    <row r="234" spans="2:7">
      <c r="B234" t="s">
        <v>2036</v>
      </c>
      <c r="C234" s="314" t="s">
        <v>473</v>
      </c>
      <c r="D234" s="25" t="s">
        <v>57</v>
      </c>
      <c r="E234" s="33">
        <f t="shared" si="3"/>
        <v>10341</v>
      </c>
      <c r="G234" s="310">
        <v>9151.52</v>
      </c>
    </row>
    <row r="235" spans="2:7">
      <c r="B235" t="s">
        <v>2037</v>
      </c>
      <c r="C235" s="314" t="s">
        <v>474</v>
      </c>
      <c r="D235" s="25" t="s">
        <v>56</v>
      </c>
      <c r="E235" s="33">
        <f t="shared" si="3"/>
        <v>4169</v>
      </c>
      <c r="G235" s="310">
        <v>3689.28</v>
      </c>
    </row>
    <row r="236" spans="2:7">
      <c r="B236" t="s">
        <v>2038</v>
      </c>
      <c r="C236" s="314" t="s">
        <v>475</v>
      </c>
      <c r="D236" s="25" t="s">
        <v>56</v>
      </c>
      <c r="E236" s="33">
        <f t="shared" si="3"/>
        <v>4169</v>
      </c>
      <c r="G236" s="310">
        <v>3689.28</v>
      </c>
    </row>
    <row r="237" spans="2:7" ht="22.5">
      <c r="B237" t="s">
        <v>2039</v>
      </c>
      <c r="C237" s="314" t="s">
        <v>476</v>
      </c>
      <c r="D237" s="25" t="s">
        <v>6</v>
      </c>
      <c r="E237" s="33">
        <f t="shared" si="3"/>
        <v>950878</v>
      </c>
      <c r="G237" s="310">
        <v>841485.12000000011</v>
      </c>
    </row>
    <row r="238" spans="2:7" ht="22.5">
      <c r="B238" t="s">
        <v>2040</v>
      </c>
      <c r="C238" s="314" t="s">
        <v>477</v>
      </c>
      <c r="D238" s="25" t="s">
        <v>6</v>
      </c>
      <c r="E238" s="33">
        <f t="shared" si="3"/>
        <v>917512</v>
      </c>
      <c r="G238" s="310">
        <v>811957.44000000006</v>
      </c>
    </row>
    <row r="239" spans="2:7">
      <c r="B239" t="s">
        <v>2041</v>
      </c>
      <c r="C239" s="314" t="s">
        <v>478</v>
      </c>
      <c r="D239" s="25" t="s">
        <v>6</v>
      </c>
      <c r="E239" s="33">
        <f t="shared" si="3"/>
        <v>1017606</v>
      </c>
      <c r="G239" s="310">
        <v>900536.00000000012</v>
      </c>
    </row>
    <row r="240" spans="2:7" ht="32.25">
      <c r="B240" t="s">
        <v>2042</v>
      </c>
      <c r="C240" s="314" t="s">
        <v>479</v>
      </c>
      <c r="D240" s="25" t="s">
        <v>6</v>
      </c>
      <c r="E240" s="33">
        <f t="shared" si="3"/>
        <v>567189</v>
      </c>
      <c r="G240" s="310">
        <v>501936.96</v>
      </c>
    </row>
    <row r="241" spans="2:7" ht="32.25">
      <c r="B241" t="s">
        <v>2043</v>
      </c>
      <c r="C241" s="314" t="s">
        <v>480</v>
      </c>
      <c r="D241" s="25" t="s">
        <v>6</v>
      </c>
      <c r="E241" s="33">
        <f t="shared" si="3"/>
        <v>550508</v>
      </c>
      <c r="G241" s="310">
        <v>487175.36000000004</v>
      </c>
    </row>
    <row r="242" spans="2:7" ht="42.75">
      <c r="B242" t="s">
        <v>2044</v>
      </c>
      <c r="C242" s="314" t="s">
        <v>481</v>
      </c>
      <c r="D242" s="25" t="s">
        <v>6</v>
      </c>
      <c r="E242" s="33">
        <f t="shared" si="3"/>
        <v>481303</v>
      </c>
      <c r="G242" s="310">
        <v>425931.52000000002</v>
      </c>
    </row>
    <row r="243" spans="2:7" ht="32.25">
      <c r="B243" t="s">
        <v>2045</v>
      </c>
      <c r="C243" s="314" t="s">
        <v>482</v>
      </c>
      <c r="D243" s="25" t="s">
        <v>6</v>
      </c>
      <c r="E243" s="33">
        <f t="shared" si="3"/>
        <v>586556</v>
      </c>
      <c r="G243" s="310">
        <v>519076.32000000007</v>
      </c>
    </row>
    <row r="244" spans="2:7" ht="32.25">
      <c r="B244" t="s">
        <v>2046</v>
      </c>
      <c r="C244" s="314" t="s">
        <v>483</v>
      </c>
      <c r="D244" s="25" t="s">
        <v>6</v>
      </c>
      <c r="E244" s="33">
        <f t="shared" si="3"/>
        <v>578058</v>
      </c>
      <c r="G244" s="310">
        <v>511555.52000000008</v>
      </c>
    </row>
    <row r="245" spans="2:7" ht="32.25">
      <c r="B245" t="s">
        <v>2047</v>
      </c>
      <c r="C245" s="314" t="s">
        <v>484</v>
      </c>
      <c r="D245" s="25" t="s">
        <v>6</v>
      </c>
      <c r="E245" s="33">
        <f t="shared" si="3"/>
        <v>548243</v>
      </c>
      <c r="G245" s="310">
        <v>485170.56000000006</v>
      </c>
    </row>
    <row r="246" spans="2:7" ht="32.25">
      <c r="B246" t="s">
        <v>2048</v>
      </c>
      <c r="C246" s="314" t="s">
        <v>485</v>
      </c>
      <c r="D246" s="25" t="s">
        <v>6</v>
      </c>
      <c r="E246" s="33">
        <f t="shared" si="3"/>
        <v>539743</v>
      </c>
      <c r="G246" s="310">
        <v>477648.64000000007</v>
      </c>
    </row>
    <row r="247" spans="2:7" ht="32.25">
      <c r="B247" t="s">
        <v>2049</v>
      </c>
      <c r="C247" s="314" t="s">
        <v>486</v>
      </c>
      <c r="D247" s="25" t="s">
        <v>6</v>
      </c>
      <c r="E247" s="33">
        <f t="shared" si="3"/>
        <v>548243</v>
      </c>
      <c r="G247" s="310">
        <v>485170.56000000006</v>
      </c>
    </row>
    <row r="248" spans="2:7" ht="32.25">
      <c r="B248" t="s">
        <v>2050</v>
      </c>
      <c r="C248" s="314" t="s">
        <v>487</v>
      </c>
      <c r="D248" s="25" t="s">
        <v>6</v>
      </c>
      <c r="E248" s="33">
        <f t="shared" si="3"/>
        <v>539743</v>
      </c>
      <c r="G248" s="310">
        <v>477648.64000000007</v>
      </c>
    </row>
    <row r="249" spans="2:7" ht="32.25">
      <c r="B249" t="s">
        <v>2051</v>
      </c>
      <c r="C249" s="314" t="s">
        <v>488</v>
      </c>
      <c r="D249" s="25" t="s">
        <v>6</v>
      </c>
      <c r="E249" s="33">
        <f t="shared" si="3"/>
        <v>625261</v>
      </c>
      <c r="G249" s="310">
        <v>553328.16</v>
      </c>
    </row>
    <row r="250" spans="2:7" ht="32.25">
      <c r="B250" t="s">
        <v>2052</v>
      </c>
      <c r="C250" s="314" t="s">
        <v>489</v>
      </c>
      <c r="D250" s="25" t="s">
        <v>6</v>
      </c>
      <c r="E250" s="33">
        <f t="shared" si="3"/>
        <v>616761</v>
      </c>
      <c r="G250" s="310">
        <v>545806.24000000011</v>
      </c>
    </row>
    <row r="251" spans="2:7" ht="53.25">
      <c r="B251" t="s">
        <v>2053</v>
      </c>
      <c r="C251" s="314" t="s">
        <v>490</v>
      </c>
      <c r="D251" s="25" t="s">
        <v>56</v>
      </c>
      <c r="E251" s="33">
        <f t="shared" si="3"/>
        <v>8784454</v>
      </c>
      <c r="G251" s="310">
        <v>7773852.8000000007</v>
      </c>
    </row>
    <row r="252" spans="2:7" ht="32.25">
      <c r="B252" t="s">
        <v>2054</v>
      </c>
      <c r="C252" s="314" t="s">
        <v>491</v>
      </c>
      <c r="D252" s="25" t="s">
        <v>6</v>
      </c>
      <c r="E252" s="33">
        <f t="shared" si="3"/>
        <v>771879</v>
      </c>
      <c r="G252" s="310">
        <v>683079.04</v>
      </c>
    </row>
    <row r="253" spans="2:7" ht="27" customHeight="1">
      <c r="B253" t="s">
        <v>2055</v>
      </c>
      <c r="C253" s="314" t="s">
        <v>492</v>
      </c>
      <c r="D253" s="25" t="s">
        <v>6</v>
      </c>
      <c r="E253" s="33">
        <f t="shared" si="3"/>
        <v>586946</v>
      </c>
      <c r="G253" s="310">
        <v>519421.28</v>
      </c>
    </row>
    <row r="254" spans="2:7" ht="32.25">
      <c r="B254" t="s">
        <v>2056</v>
      </c>
      <c r="C254" s="314" t="s">
        <v>493</v>
      </c>
      <c r="D254" s="25" t="s">
        <v>6</v>
      </c>
      <c r="E254" s="33">
        <f t="shared" si="3"/>
        <v>578445</v>
      </c>
      <c r="G254" s="310">
        <v>511898.24000000005</v>
      </c>
    </row>
    <row r="255" spans="2:7" ht="32.25">
      <c r="B255" t="s">
        <v>2057</v>
      </c>
      <c r="C255" s="314" t="s">
        <v>494</v>
      </c>
      <c r="D255" s="25" t="s">
        <v>6</v>
      </c>
      <c r="E255" s="33">
        <f t="shared" si="3"/>
        <v>586946</v>
      </c>
      <c r="G255" s="310">
        <v>519421.28</v>
      </c>
    </row>
    <row r="256" spans="2:7" ht="32.25">
      <c r="B256" t="s">
        <v>2058</v>
      </c>
      <c r="C256" s="314" t="s">
        <v>495</v>
      </c>
      <c r="D256" s="25" t="s">
        <v>6</v>
      </c>
      <c r="E256" s="33">
        <f t="shared" si="3"/>
        <v>578445</v>
      </c>
      <c r="G256" s="310">
        <v>511898.24000000005</v>
      </c>
    </row>
    <row r="257" spans="2:7" ht="32.25">
      <c r="B257" t="s">
        <v>2059</v>
      </c>
      <c r="C257" s="314" t="s">
        <v>496</v>
      </c>
      <c r="D257" s="25" t="s">
        <v>6</v>
      </c>
      <c r="E257" s="33">
        <f t="shared" si="3"/>
        <v>514355</v>
      </c>
      <c r="G257" s="310">
        <v>455181.44000000006</v>
      </c>
    </row>
    <row r="258" spans="2:7" ht="32.25">
      <c r="B258" t="s">
        <v>2060</v>
      </c>
      <c r="C258" s="314" t="s">
        <v>497</v>
      </c>
      <c r="D258" s="25" t="s">
        <v>6</v>
      </c>
      <c r="E258" s="33">
        <f t="shared" si="3"/>
        <v>514355</v>
      </c>
      <c r="G258" s="310">
        <v>455181.44000000006</v>
      </c>
    </row>
    <row r="259" spans="2:7" ht="22.5">
      <c r="B259" t="s">
        <v>2061</v>
      </c>
      <c r="C259" s="314" t="s">
        <v>498</v>
      </c>
      <c r="D259" s="25" t="s">
        <v>57</v>
      </c>
      <c r="E259" s="33">
        <f t="shared" si="3"/>
        <v>250231</v>
      </c>
      <c r="G259" s="310">
        <v>221443.04</v>
      </c>
    </row>
    <row r="260" spans="2:7">
      <c r="B260" t="s">
        <v>2062</v>
      </c>
      <c r="C260" s="314" t="s">
        <v>499</v>
      </c>
      <c r="D260" s="25" t="s">
        <v>56</v>
      </c>
      <c r="E260" s="33">
        <f t="shared" si="3"/>
        <v>66727</v>
      </c>
      <c r="G260" s="310">
        <v>59050.880000000005</v>
      </c>
    </row>
    <row r="261" spans="2:7">
      <c r="B261" t="s">
        <v>2063</v>
      </c>
      <c r="C261" s="314" t="s">
        <v>500</v>
      </c>
      <c r="D261" s="25" t="s">
        <v>56</v>
      </c>
      <c r="E261" s="33">
        <f t="shared" si="3"/>
        <v>186838</v>
      </c>
      <c r="G261" s="310">
        <v>165343.36000000002</v>
      </c>
    </row>
    <row r="262" spans="2:7" ht="22.5">
      <c r="B262" t="s">
        <v>2064</v>
      </c>
      <c r="C262" s="314" t="s">
        <v>501</v>
      </c>
      <c r="D262" s="25" t="s">
        <v>56</v>
      </c>
      <c r="E262" s="33">
        <f t="shared" si="3"/>
        <v>297157</v>
      </c>
      <c r="G262" s="310">
        <v>262970.40000000002</v>
      </c>
    </row>
    <row r="263" spans="2:7" ht="22.5">
      <c r="B263" t="s">
        <v>2065</v>
      </c>
      <c r="C263" s="314" t="s">
        <v>502</v>
      </c>
      <c r="D263" s="25" t="s">
        <v>56</v>
      </c>
      <c r="E263" s="33">
        <f t="shared" si="3"/>
        <v>326551</v>
      </c>
      <c r="G263" s="310">
        <v>288983.52</v>
      </c>
    </row>
    <row r="264" spans="2:7">
      <c r="B264" t="s">
        <v>2066</v>
      </c>
      <c r="C264" s="314" t="s">
        <v>503</v>
      </c>
      <c r="D264" s="25" t="s">
        <v>57</v>
      </c>
      <c r="E264" s="33">
        <f t="shared" si="3"/>
        <v>5920</v>
      </c>
      <c r="G264" s="310">
        <v>5239.3600000000006</v>
      </c>
    </row>
    <row r="265" spans="2:7">
      <c r="B265" t="s">
        <v>2067</v>
      </c>
      <c r="C265" s="314" t="s">
        <v>504</v>
      </c>
      <c r="D265" s="25" t="s">
        <v>57</v>
      </c>
      <c r="E265" s="33">
        <f t="shared" ref="E265:E328" si="4">ROUND(G265*$H$7,0)</f>
        <v>13543</v>
      </c>
      <c r="G265" s="310">
        <v>11985.12</v>
      </c>
    </row>
    <row r="266" spans="2:7">
      <c r="B266" t="s">
        <v>2068</v>
      </c>
      <c r="C266" s="314" t="s">
        <v>505</v>
      </c>
      <c r="D266" s="25" t="s">
        <v>57</v>
      </c>
      <c r="E266" s="33">
        <f t="shared" si="4"/>
        <v>51375</v>
      </c>
      <c r="G266" s="310">
        <v>45464.160000000003</v>
      </c>
    </row>
    <row r="267" spans="2:7">
      <c r="B267" t="s">
        <v>2069</v>
      </c>
      <c r="C267" s="314" t="s">
        <v>506</v>
      </c>
      <c r="D267" s="25" t="s">
        <v>57</v>
      </c>
      <c r="E267" s="33">
        <f t="shared" si="4"/>
        <v>78898</v>
      </c>
      <c r="G267" s="310">
        <v>69820.800000000003</v>
      </c>
    </row>
    <row r="268" spans="2:7">
      <c r="B268" t="s">
        <v>2070</v>
      </c>
      <c r="C268" s="314" t="s">
        <v>507</v>
      </c>
      <c r="D268" s="25" t="s">
        <v>57</v>
      </c>
      <c r="E268" s="33">
        <f t="shared" si="4"/>
        <v>15963</v>
      </c>
      <c r="G268" s="310">
        <v>14126.560000000001</v>
      </c>
    </row>
    <row r="269" spans="2:7">
      <c r="B269" t="s">
        <v>2071</v>
      </c>
      <c r="C269" s="314" t="s">
        <v>508</v>
      </c>
      <c r="D269" s="25" t="s">
        <v>57</v>
      </c>
      <c r="E269" s="33">
        <f t="shared" si="4"/>
        <v>15963</v>
      </c>
      <c r="G269" s="310">
        <v>14126.560000000001</v>
      </c>
    </row>
    <row r="270" spans="2:7">
      <c r="B270" t="s">
        <v>2072</v>
      </c>
      <c r="C270" s="314" t="s">
        <v>509</v>
      </c>
      <c r="D270" s="25" t="s">
        <v>57</v>
      </c>
      <c r="E270" s="33">
        <f t="shared" si="4"/>
        <v>5871</v>
      </c>
      <c r="G270" s="310">
        <v>5195.68</v>
      </c>
    </row>
    <row r="271" spans="2:7">
      <c r="B271" t="s">
        <v>2073</v>
      </c>
      <c r="C271" s="314" t="s">
        <v>510</v>
      </c>
      <c r="D271" s="25" t="s">
        <v>6</v>
      </c>
      <c r="E271" s="33">
        <f t="shared" si="4"/>
        <v>23853</v>
      </c>
      <c r="G271" s="310">
        <v>21108.640000000003</v>
      </c>
    </row>
    <row r="272" spans="2:7">
      <c r="B272" t="s">
        <v>2074</v>
      </c>
      <c r="C272" s="314" t="s">
        <v>511</v>
      </c>
      <c r="D272" s="25" t="s">
        <v>8</v>
      </c>
      <c r="E272" s="33">
        <f t="shared" si="4"/>
        <v>5504</v>
      </c>
      <c r="G272" s="310">
        <v>4870.88</v>
      </c>
    </row>
    <row r="273" spans="2:7">
      <c r="B273" t="s">
        <v>2075</v>
      </c>
      <c r="C273" s="314" t="s">
        <v>512</v>
      </c>
      <c r="D273" s="25" t="s">
        <v>56</v>
      </c>
      <c r="E273" s="33">
        <f t="shared" si="4"/>
        <v>55360</v>
      </c>
      <c r="G273" s="310">
        <v>48991.040000000008</v>
      </c>
    </row>
    <row r="274" spans="2:7">
      <c r="B274" t="s">
        <v>2076</v>
      </c>
      <c r="C274" s="314" t="s">
        <v>513</v>
      </c>
      <c r="D274" s="25" t="s">
        <v>56</v>
      </c>
      <c r="E274" s="33">
        <f t="shared" si="4"/>
        <v>75923</v>
      </c>
      <c r="G274" s="310">
        <v>67188.800000000003</v>
      </c>
    </row>
    <row r="275" spans="2:7">
      <c r="B275" t="s">
        <v>2077</v>
      </c>
      <c r="C275" s="314" t="s">
        <v>514</v>
      </c>
      <c r="D275" s="25" t="s">
        <v>57</v>
      </c>
      <c r="E275" s="33">
        <f t="shared" si="4"/>
        <v>26098</v>
      </c>
      <c r="G275" s="310">
        <v>23095.52</v>
      </c>
    </row>
    <row r="276" spans="2:7">
      <c r="B276" t="s">
        <v>2078</v>
      </c>
      <c r="C276" s="314" t="s">
        <v>515</v>
      </c>
      <c r="D276" s="25" t="s">
        <v>57</v>
      </c>
      <c r="E276" s="33">
        <f t="shared" si="4"/>
        <v>19455</v>
      </c>
      <c r="G276" s="310">
        <v>17216.640000000003</v>
      </c>
    </row>
    <row r="277" spans="2:7">
      <c r="B277" t="s">
        <v>2079</v>
      </c>
      <c r="C277" s="314" t="s">
        <v>516</v>
      </c>
      <c r="D277" s="25" t="s">
        <v>57</v>
      </c>
      <c r="E277" s="33">
        <f t="shared" si="4"/>
        <v>32477</v>
      </c>
      <c r="G277" s="310">
        <v>28740.320000000003</v>
      </c>
    </row>
    <row r="278" spans="2:7">
      <c r="B278" t="s">
        <v>2080</v>
      </c>
      <c r="C278" s="314" t="s">
        <v>517</v>
      </c>
      <c r="D278" s="25" t="s">
        <v>6</v>
      </c>
      <c r="E278" s="33">
        <f t="shared" si="4"/>
        <v>42929</v>
      </c>
      <c r="G278" s="310">
        <v>37990.400000000001</v>
      </c>
    </row>
    <row r="279" spans="2:7">
      <c r="B279" t="s">
        <v>2081</v>
      </c>
      <c r="C279" s="314" t="s">
        <v>518</v>
      </c>
      <c r="D279" s="25" t="s">
        <v>6</v>
      </c>
      <c r="E279" s="33">
        <f t="shared" si="4"/>
        <v>56942</v>
      </c>
      <c r="G279" s="310">
        <v>50391.040000000008</v>
      </c>
    </row>
    <row r="280" spans="2:7">
      <c r="B280" t="s">
        <v>2082</v>
      </c>
      <c r="C280" s="314" t="s">
        <v>519</v>
      </c>
      <c r="D280" s="25" t="s">
        <v>56</v>
      </c>
      <c r="E280" s="33">
        <f t="shared" si="4"/>
        <v>121619</v>
      </c>
      <c r="G280" s="310">
        <v>107627.52</v>
      </c>
    </row>
    <row r="281" spans="2:7">
      <c r="B281" t="s">
        <v>2083</v>
      </c>
      <c r="C281" s="314" t="s">
        <v>520</v>
      </c>
      <c r="D281" s="25" t="s">
        <v>56</v>
      </c>
      <c r="E281" s="33">
        <f t="shared" si="4"/>
        <v>20879</v>
      </c>
      <c r="G281" s="310">
        <v>18476.640000000003</v>
      </c>
    </row>
    <row r="282" spans="2:7">
      <c r="B282" t="s">
        <v>2084</v>
      </c>
      <c r="C282" s="314" t="s">
        <v>521</v>
      </c>
      <c r="D282" s="25" t="s">
        <v>56</v>
      </c>
      <c r="E282" s="33">
        <f t="shared" si="4"/>
        <v>110089</v>
      </c>
      <c r="G282" s="310">
        <v>97424.320000000007</v>
      </c>
    </row>
    <row r="283" spans="2:7">
      <c r="B283" t="s">
        <v>2085</v>
      </c>
      <c r="C283" s="314" t="s">
        <v>522</v>
      </c>
      <c r="D283" s="25" t="s">
        <v>56</v>
      </c>
      <c r="E283" s="33">
        <f t="shared" si="4"/>
        <v>355891</v>
      </c>
      <c r="G283" s="310">
        <v>314947.36000000004</v>
      </c>
    </row>
    <row r="284" spans="2:7">
      <c r="B284" t="s">
        <v>2086</v>
      </c>
      <c r="C284" s="314" t="s">
        <v>523</v>
      </c>
      <c r="D284" s="25" t="s">
        <v>116</v>
      </c>
      <c r="E284" s="33">
        <f t="shared" si="4"/>
        <v>293571</v>
      </c>
      <c r="G284" s="310">
        <v>259797.44000000003</v>
      </c>
    </row>
    <row r="285" spans="2:7">
      <c r="B285" t="s">
        <v>2087</v>
      </c>
      <c r="C285" s="314" t="s">
        <v>524</v>
      </c>
      <c r="D285" s="25" t="s">
        <v>56</v>
      </c>
      <c r="E285" s="33">
        <f t="shared" si="4"/>
        <v>825669</v>
      </c>
      <c r="G285" s="310">
        <v>730680.16</v>
      </c>
    </row>
    <row r="286" spans="2:7">
      <c r="B286" t="s">
        <v>2088</v>
      </c>
      <c r="C286" s="314" t="s">
        <v>525</v>
      </c>
      <c r="D286" s="25" t="s">
        <v>56</v>
      </c>
      <c r="E286" s="33">
        <f t="shared" si="4"/>
        <v>1252021</v>
      </c>
      <c r="G286" s="310">
        <v>1107983.52</v>
      </c>
    </row>
    <row r="287" spans="2:7">
      <c r="B287" t="s">
        <v>2089</v>
      </c>
      <c r="C287" s="314" t="s">
        <v>526</v>
      </c>
      <c r="D287" s="25" t="s">
        <v>56</v>
      </c>
      <c r="E287" s="33">
        <f t="shared" si="4"/>
        <v>46249</v>
      </c>
      <c r="G287" s="310">
        <v>40928.160000000003</v>
      </c>
    </row>
    <row r="288" spans="2:7">
      <c r="B288" t="s">
        <v>2090</v>
      </c>
      <c r="C288" s="314" t="s">
        <v>527</v>
      </c>
      <c r="D288" s="25" t="s">
        <v>56</v>
      </c>
      <c r="E288" s="33">
        <f t="shared" si="4"/>
        <v>46249</v>
      </c>
      <c r="G288" s="310">
        <v>40928.160000000003</v>
      </c>
    </row>
    <row r="289" spans="2:7">
      <c r="B289" t="s">
        <v>2091</v>
      </c>
      <c r="C289" s="314" t="s">
        <v>528</v>
      </c>
      <c r="D289" s="25" t="s">
        <v>56</v>
      </c>
      <c r="E289" s="33">
        <f t="shared" si="4"/>
        <v>71404</v>
      </c>
      <c r="G289" s="310">
        <v>63189.280000000006</v>
      </c>
    </row>
    <row r="290" spans="2:7">
      <c r="B290" t="s">
        <v>2092</v>
      </c>
      <c r="C290" s="314" t="s">
        <v>529</v>
      </c>
      <c r="D290" s="25" t="s">
        <v>56</v>
      </c>
      <c r="E290" s="33">
        <f t="shared" si="4"/>
        <v>122297</v>
      </c>
      <c r="G290" s="310">
        <v>108227.84000000001</v>
      </c>
    </row>
    <row r="291" spans="2:7">
      <c r="B291" t="s">
        <v>2093</v>
      </c>
      <c r="C291" s="314" t="s">
        <v>530</v>
      </c>
      <c r="D291" s="25" t="s">
        <v>56</v>
      </c>
      <c r="E291" s="33">
        <f t="shared" si="4"/>
        <v>122297</v>
      </c>
      <c r="G291" s="310">
        <v>108227.84000000001</v>
      </c>
    </row>
    <row r="292" spans="2:7">
      <c r="B292" t="s">
        <v>2094</v>
      </c>
      <c r="C292" s="314" t="s">
        <v>531</v>
      </c>
      <c r="D292" s="25" t="s">
        <v>56</v>
      </c>
      <c r="E292" s="33">
        <f t="shared" si="4"/>
        <v>134295</v>
      </c>
      <c r="G292" s="310">
        <v>118845.44000000002</v>
      </c>
    </row>
    <row r="293" spans="2:7">
      <c r="B293" t="s">
        <v>2095</v>
      </c>
      <c r="C293" s="314" t="s">
        <v>532</v>
      </c>
      <c r="D293" s="25" t="s">
        <v>56</v>
      </c>
      <c r="E293" s="33">
        <f t="shared" si="4"/>
        <v>110880</v>
      </c>
      <c r="G293" s="310">
        <v>98124.32</v>
      </c>
    </row>
    <row r="294" spans="2:7">
      <c r="B294" t="s">
        <v>2096</v>
      </c>
      <c r="C294" s="314" t="s">
        <v>533</v>
      </c>
      <c r="D294" s="25" t="s">
        <v>56</v>
      </c>
      <c r="E294" s="33">
        <f t="shared" si="4"/>
        <v>128877</v>
      </c>
      <c r="G294" s="310">
        <v>114050.72000000002</v>
      </c>
    </row>
    <row r="295" spans="2:7">
      <c r="B295" t="s">
        <v>2097</v>
      </c>
      <c r="C295" s="314" t="s">
        <v>534</v>
      </c>
      <c r="D295" s="25" t="s">
        <v>56</v>
      </c>
      <c r="E295" s="33">
        <f t="shared" si="4"/>
        <v>249629</v>
      </c>
      <c r="G295" s="310">
        <v>220911.04</v>
      </c>
    </row>
    <row r="296" spans="2:7">
      <c r="B296" t="s">
        <v>2098</v>
      </c>
      <c r="C296" s="314" t="s">
        <v>535</v>
      </c>
      <c r="D296" s="25" t="s">
        <v>56</v>
      </c>
      <c r="E296" s="33">
        <f t="shared" si="4"/>
        <v>323744</v>
      </c>
      <c r="G296" s="310">
        <v>286499.36000000004</v>
      </c>
    </row>
    <row r="297" spans="2:7" ht="22.5">
      <c r="B297" t="s">
        <v>2099</v>
      </c>
      <c r="C297" s="314" t="s">
        <v>536</v>
      </c>
      <c r="D297" s="25" t="s">
        <v>56</v>
      </c>
      <c r="E297" s="33">
        <f t="shared" si="4"/>
        <v>415998</v>
      </c>
      <c r="G297" s="310">
        <v>368139.52000000002</v>
      </c>
    </row>
    <row r="298" spans="2:7">
      <c r="B298" t="s">
        <v>2100</v>
      </c>
      <c r="C298" s="314" t="s">
        <v>537</v>
      </c>
      <c r="D298" s="25" t="s">
        <v>56</v>
      </c>
      <c r="E298" s="33">
        <f t="shared" si="4"/>
        <v>183482</v>
      </c>
      <c r="G298" s="310">
        <v>162373.12000000002</v>
      </c>
    </row>
    <row r="299" spans="2:7">
      <c r="B299" t="s">
        <v>2101</v>
      </c>
      <c r="C299" s="314" t="s">
        <v>538</v>
      </c>
      <c r="D299" s="25" t="s">
        <v>59</v>
      </c>
      <c r="E299" s="33">
        <f t="shared" si="4"/>
        <v>14863</v>
      </c>
      <c r="G299" s="310">
        <v>13153.28</v>
      </c>
    </row>
    <row r="300" spans="2:7">
      <c r="B300" t="s">
        <v>2102</v>
      </c>
      <c r="C300" s="314" t="s">
        <v>539</v>
      </c>
      <c r="D300" s="25" t="s">
        <v>59</v>
      </c>
      <c r="E300" s="33">
        <f t="shared" si="4"/>
        <v>13029</v>
      </c>
      <c r="G300" s="310">
        <v>11530.400000000001</v>
      </c>
    </row>
    <row r="301" spans="2:7">
      <c r="B301" t="s">
        <v>2103</v>
      </c>
      <c r="C301" s="314" t="s">
        <v>540</v>
      </c>
      <c r="D301" s="25" t="s">
        <v>56</v>
      </c>
      <c r="E301" s="33">
        <f t="shared" si="4"/>
        <v>161337</v>
      </c>
      <c r="G301" s="310">
        <v>142776.48000000001</v>
      </c>
    </row>
    <row r="302" spans="2:7">
      <c r="B302" t="s">
        <v>2104</v>
      </c>
      <c r="C302" s="314" t="s">
        <v>541</v>
      </c>
      <c r="D302" s="25" t="s">
        <v>56</v>
      </c>
      <c r="E302" s="33">
        <f t="shared" si="4"/>
        <v>10000</v>
      </c>
      <c r="G302" s="310">
        <v>8849.1200000000008</v>
      </c>
    </row>
    <row r="303" spans="2:7">
      <c r="B303" t="s">
        <v>2105</v>
      </c>
      <c r="C303" s="314" t="s">
        <v>542</v>
      </c>
      <c r="D303" s="25" t="s">
        <v>8</v>
      </c>
      <c r="E303" s="33">
        <f t="shared" si="4"/>
        <v>833</v>
      </c>
      <c r="G303" s="310">
        <v>736.96</v>
      </c>
    </row>
    <row r="304" spans="2:7">
      <c r="B304" t="s">
        <v>2106</v>
      </c>
      <c r="C304" s="314" t="s">
        <v>543</v>
      </c>
      <c r="D304" s="25" t="s">
        <v>7</v>
      </c>
      <c r="E304" s="33">
        <f t="shared" si="4"/>
        <v>678883</v>
      </c>
      <c r="G304" s="310">
        <v>600781.44000000006</v>
      </c>
    </row>
    <row r="305" spans="2:7">
      <c r="B305" t="s">
        <v>2107</v>
      </c>
      <c r="C305" s="314" t="s">
        <v>544</v>
      </c>
      <c r="D305" s="25" t="s">
        <v>7</v>
      </c>
      <c r="E305" s="33">
        <f t="shared" si="4"/>
        <v>583633</v>
      </c>
      <c r="G305" s="310">
        <v>516489.12000000005</v>
      </c>
    </row>
    <row r="306" spans="2:7">
      <c r="B306" t="s">
        <v>2108</v>
      </c>
      <c r="C306" s="314" t="s">
        <v>545</v>
      </c>
      <c r="D306" s="25" t="s">
        <v>8</v>
      </c>
      <c r="E306" s="33">
        <f t="shared" si="4"/>
        <v>1416</v>
      </c>
      <c r="G306" s="310">
        <v>1253.2800000000002</v>
      </c>
    </row>
    <row r="307" spans="2:7">
      <c r="B307" t="s">
        <v>2109</v>
      </c>
      <c r="C307" s="314" t="s">
        <v>546</v>
      </c>
      <c r="D307" s="25" t="s">
        <v>3422</v>
      </c>
      <c r="E307" s="33">
        <f t="shared" si="4"/>
        <v>33011</v>
      </c>
      <c r="G307" s="310">
        <v>29212.960000000003</v>
      </c>
    </row>
    <row r="308" spans="2:7">
      <c r="B308" t="s">
        <v>2110</v>
      </c>
      <c r="C308" s="314" t="s">
        <v>547</v>
      </c>
      <c r="D308" s="25" t="s">
        <v>56</v>
      </c>
      <c r="E308" s="33">
        <f t="shared" si="4"/>
        <v>1101</v>
      </c>
      <c r="G308" s="310">
        <v>974.40000000000009</v>
      </c>
    </row>
    <row r="309" spans="2:7">
      <c r="B309" t="s">
        <v>2111</v>
      </c>
      <c r="C309" s="314" t="s">
        <v>548</v>
      </c>
      <c r="D309" s="25" t="s">
        <v>56</v>
      </c>
      <c r="E309" s="33">
        <f t="shared" si="4"/>
        <v>1468</v>
      </c>
      <c r="G309" s="310">
        <v>1299.2</v>
      </c>
    </row>
    <row r="310" spans="2:7">
      <c r="B310" t="s">
        <v>2112</v>
      </c>
      <c r="C310" s="314" t="s">
        <v>549</v>
      </c>
      <c r="D310" s="25" t="s">
        <v>8</v>
      </c>
      <c r="E310" s="33">
        <f t="shared" si="4"/>
        <v>1652</v>
      </c>
      <c r="G310" s="310">
        <v>1461.6000000000001</v>
      </c>
    </row>
    <row r="311" spans="2:7">
      <c r="B311" t="s">
        <v>2113</v>
      </c>
      <c r="C311" s="314" t="s">
        <v>550</v>
      </c>
      <c r="D311" s="25" t="s">
        <v>7</v>
      </c>
      <c r="E311" s="33">
        <f t="shared" si="4"/>
        <v>165134</v>
      </c>
      <c r="G311" s="310">
        <v>146136.48000000001</v>
      </c>
    </row>
    <row r="312" spans="2:7">
      <c r="B312" t="s">
        <v>2114</v>
      </c>
      <c r="C312" s="314" t="s">
        <v>551</v>
      </c>
      <c r="D312" s="25" t="s">
        <v>7</v>
      </c>
      <c r="E312" s="33">
        <f t="shared" si="4"/>
        <v>715579</v>
      </c>
      <c r="G312" s="310">
        <v>633255.84000000008</v>
      </c>
    </row>
    <row r="313" spans="2:7">
      <c r="B313" t="s">
        <v>2115</v>
      </c>
      <c r="C313" s="314" t="s">
        <v>552</v>
      </c>
      <c r="D313" s="25" t="s">
        <v>56</v>
      </c>
      <c r="E313" s="33">
        <f t="shared" si="4"/>
        <v>100757</v>
      </c>
      <c r="G313" s="310">
        <v>89165.440000000002</v>
      </c>
    </row>
    <row r="314" spans="2:7">
      <c r="B314" t="s">
        <v>2116</v>
      </c>
      <c r="C314" s="314" t="s">
        <v>553</v>
      </c>
      <c r="D314" s="25" t="s">
        <v>7</v>
      </c>
      <c r="E314" s="33">
        <f t="shared" si="4"/>
        <v>660534</v>
      </c>
      <c r="G314" s="310">
        <v>584543.68000000005</v>
      </c>
    </row>
    <row r="315" spans="2:7">
      <c r="B315" t="s">
        <v>2117</v>
      </c>
      <c r="C315" s="314" t="s">
        <v>554</v>
      </c>
      <c r="D315" s="25" t="s">
        <v>7</v>
      </c>
      <c r="E315" s="33">
        <f t="shared" si="4"/>
        <v>605491</v>
      </c>
      <c r="G315" s="310">
        <v>535832.64</v>
      </c>
    </row>
    <row r="316" spans="2:7">
      <c r="B316" t="s">
        <v>2118</v>
      </c>
      <c r="C316" s="314" t="s">
        <v>555</v>
      </c>
      <c r="D316" s="25" t="s">
        <v>7</v>
      </c>
      <c r="E316" s="33">
        <f t="shared" si="4"/>
        <v>550446</v>
      </c>
      <c r="G316" s="310">
        <v>487120.48000000004</v>
      </c>
    </row>
    <row r="317" spans="2:7">
      <c r="B317" t="s">
        <v>2119</v>
      </c>
      <c r="C317" s="314" t="s">
        <v>556</v>
      </c>
      <c r="D317" s="25" t="s">
        <v>56</v>
      </c>
      <c r="E317" s="33">
        <f t="shared" si="4"/>
        <v>131588</v>
      </c>
      <c r="G317" s="310">
        <v>116449.76000000001</v>
      </c>
    </row>
    <row r="318" spans="2:7">
      <c r="B318" t="s">
        <v>2120</v>
      </c>
      <c r="C318" s="314" t="s">
        <v>557</v>
      </c>
      <c r="D318" s="25" t="s">
        <v>6</v>
      </c>
      <c r="E318" s="33">
        <f t="shared" si="4"/>
        <v>149971</v>
      </c>
      <c r="G318" s="310">
        <v>132717.76000000001</v>
      </c>
    </row>
    <row r="319" spans="2:7">
      <c r="B319" t="s">
        <v>2121</v>
      </c>
      <c r="C319" s="314" t="s">
        <v>558</v>
      </c>
      <c r="D319" s="25" t="s">
        <v>56</v>
      </c>
      <c r="E319" s="33">
        <f t="shared" si="4"/>
        <v>138793</v>
      </c>
      <c r="G319" s="310">
        <v>122825.92000000001</v>
      </c>
    </row>
    <row r="320" spans="2:7">
      <c r="B320" t="s">
        <v>2122</v>
      </c>
      <c r="C320" s="314" t="s">
        <v>559</v>
      </c>
      <c r="D320" s="25" t="s">
        <v>8</v>
      </c>
      <c r="E320" s="33">
        <f t="shared" si="4"/>
        <v>4730</v>
      </c>
      <c r="G320" s="310">
        <v>4185.4400000000005</v>
      </c>
    </row>
    <row r="321" spans="2:7">
      <c r="B321" t="s">
        <v>2123</v>
      </c>
      <c r="C321" s="314" t="s">
        <v>560</v>
      </c>
      <c r="D321" s="25" t="s">
        <v>8</v>
      </c>
      <c r="E321" s="33">
        <f t="shared" si="4"/>
        <v>4256</v>
      </c>
      <c r="G321" s="310">
        <v>3766.5600000000004</v>
      </c>
    </row>
    <row r="322" spans="2:7">
      <c r="B322" t="s">
        <v>2124</v>
      </c>
      <c r="C322" s="314" t="s">
        <v>561</v>
      </c>
      <c r="D322" s="25" t="s">
        <v>8</v>
      </c>
      <c r="E322" s="33">
        <f t="shared" si="4"/>
        <v>4256</v>
      </c>
      <c r="G322" s="310">
        <v>3766.5600000000004</v>
      </c>
    </row>
    <row r="323" spans="2:7">
      <c r="B323" t="s">
        <v>2125</v>
      </c>
      <c r="C323" s="314" t="s">
        <v>562</v>
      </c>
      <c r="D323" s="25" t="s">
        <v>8</v>
      </c>
      <c r="E323" s="33">
        <f t="shared" si="4"/>
        <v>6577</v>
      </c>
      <c r="G323" s="310">
        <v>5820.64</v>
      </c>
    </row>
    <row r="324" spans="2:7">
      <c r="B324" t="s">
        <v>2126</v>
      </c>
      <c r="C324" s="314" t="s">
        <v>563</v>
      </c>
      <c r="D324" s="25" t="s">
        <v>8</v>
      </c>
      <c r="E324" s="33">
        <f t="shared" si="4"/>
        <v>4256</v>
      </c>
      <c r="G324" s="310">
        <v>3766.5600000000004</v>
      </c>
    </row>
    <row r="325" spans="2:7">
      <c r="B325" t="s">
        <v>2127</v>
      </c>
      <c r="C325" s="314" t="s">
        <v>564</v>
      </c>
      <c r="D325" s="25" t="s">
        <v>6</v>
      </c>
      <c r="E325" s="33">
        <f t="shared" si="4"/>
        <v>52098</v>
      </c>
      <c r="G325" s="310">
        <v>46104.800000000003</v>
      </c>
    </row>
    <row r="326" spans="2:7">
      <c r="B326" t="s">
        <v>2128</v>
      </c>
      <c r="C326" s="314" t="s">
        <v>565</v>
      </c>
      <c r="D326" s="25" t="s">
        <v>6</v>
      </c>
      <c r="E326" s="33">
        <f t="shared" si="4"/>
        <v>145379</v>
      </c>
      <c r="G326" s="310">
        <v>128654.40000000001</v>
      </c>
    </row>
    <row r="327" spans="2:7" ht="22.5">
      <c r="B327" t="s">
        <v>2129</v>
      </c>
      <c r="C327" s="314" t="s">
        <v>566</v>
      </c>
      <c r="D327" s="25" t="s">
        <v>6</v>
      </c>
      <c r="E327" s="33">
        <f t="shared" si="4"/>
        <v>44109</v>
      </c>
      <c r="G327" s="310">
        <v>39034.240000000005</v>
      </c>
    </row>
    <row r="328" spans="2:7">
      <c r="B328" t="s">
        <v>2130</v>
      </c>
      <c r="C328" s="314" t="s">
        <v>567</v>
      </c>
      <c r="D328" s="25" t="s">
        <v>56</v>
      </c>
      <c r="E328" s="33">
        <f t="shared" si="4"/>
        <v>502</v>
      </c>
      <c r="G328" s="310">
        <v>444.64000000000004</v>
      </c>
    </row>
    <row r="329" spans="2:7">
      <c r="B329" t="s">
        <v>2131</v>
      </c>
      <c r="C329" s="314" t="s">
        <v>568</v>
      </c>
      <c r="D329" s="25" t="s">
        <v>56</v>
      </c>
      <c r="E329" s="33">
        <f t="shared" ref="E329:E392" si="5">ROUND(G329*$H$7,0)</f>
        <v>347</v>
      </c>
      <c r="G329" s="310">
        <v>306.88000000000005</v>
      </c>
    </row>
    <row r="330" spans="2:7" ht="22.5">
      <c r="B330" t="s">
        <v>2132</v>
      </c>
      <c r="C330" s="314" t="s">
        <v>569</v>
      </c>
      <c r="D330" s="25" t="s">
        <v>8</v>
      </c>
      <c r="E330" s="33">
        <f t="shared" si="5"/>
        <v>5996</v>
      </c>
      <c r="G330" s="310">
        <v>5306.56</v>
      </c>
    </row>
    <row r="331" spans="2:7">
      <c r="B331" t="s">
        <v>2133</v>
      </c>
      <c r="C331" s="314" t="s">
        <v>570</v>
      </c>
      <c r="D331" s="25" t="s">
        <v>56</v>
      </c>
      <c r="E331" s="33">
        <f t="shared" si="5"/>
        <v>35032</v>
      </c>
      <c r="G331" s="310">
        <v>31001.600000000002</v>
      </c>
    </row>
    <row r="332" spans="2:7" ht="32.25">
      <c r="B332" t="s">
        <v>2134</v>
      </c>
      <c r="C332" s="314" t="s">
        <v>571</v>
      </c>
      <c r="D332" s="25" t="s">
        <v>56</v>
      </c>
      <c r="E332" s="33">
        <f t="shared" si="5"/>
        <v>671062</v>
      </c>
      <c r="G332" s="310">
        <v>593859.84000000008</v>
      </c>
    </row>
    <row r="333" spans="2:7">
      <c r="B333" t="s">
        <v>2135</v>
      </c>
      <c r="C333" s="314" t="s">
        <v>572</v>
      </c>
      <c r="D333" s="25" t="s">
        <v>8</v>
      </c>
      <c r="E333" s="33">
        <f t="shared" si="5"/>
        <v>14020</v>
      </c>
      <c r="G333" s="310">
        <v>12407.36</v>
      </c>
    </row>
    <row r="334" spans="2:7">
      <c r="B334" t="s">
        <v>2136</v>
      </c>
      <c r="C334" s="314" t="s">
        <v>573</v>
      </c>
      <c r="D334" s="25" t="s">
        <v>57</v>
      </c>
      <c r="E334" s="33">
        <f t="shared" si="5"/>
        <v>33280</v>
      </c>
      <c r="G334" s="310">
        <v>29451.520000000004</v>
      </c>
    </row>
    <row r="335" spans="2:7">
      <c r="B335" t="s">
        <v>2137</v>
      </c>
      <c r="C335" s="314" t="s">
        <v>574</v>
      </c>
      <c r="D335" s="25" t="s">
        <v>56</v>
      </c>
      <c r="E335" s="33">
        <f t="shared" si="5"/>
        <v>7117832</v>
      </c>
      <c r="G335" s="310">
        <v>6298966.2400000002</v>
      </c>
    </row>
    <row r="336" spans="2:7">
      <c r="B336" t="s">
        <v>2138</v>
      </c>
      <c r="C336" s="314" t="s">
        <v>575</v>
      </c>
      <c r="D336" s="25" t="s">
        <v>56</v>
      </c>
      <c r="E336" s="33">
        <f t="shared" si="5"/>
        <v>25688</v>
      </c>
      <c r="G336" s="310">
        <v>22732.640000000003</v>
      </c>
    </row>
    <row r="337" spans="2:7">
      <c r="B337" t="s">
        <v>2139</v>
      </c>
      <c r="C337" s="314" t="s">
        <v>576</v>
      </c>
      <c r="D337" s="25" t="s">
        <v>56</v>
      </c>
      <c r="E337" s="33">
        <f t="shared" si="5"/>
        <v>27522</v>
      </c>
      <c r="G337" s="310">
        <v>24355.520000000004</v>
      </c>
    </row>
    <row r="338" spans="2:7">
      <c r="B338" t="s">
        <v>2140</v>
      </c>
      <c r="C338" s="314" t="s">
        <v>577</v>
      </c>
      <c r="D338" s="25" t="s">
        <v>56</v>
      </c>
      <c r="E338" s="33">
        <f t="shared" si="5"/>
        <v>32110</v>
      </c>
      <c r="G338" s="310">
        <v>28415.520000000004</v>
      </c>
    </row>
    <row r="339" spans="2:7">
      <c r="B339" t="s">
        <v>2141</v>
      </c>
      <c r="C339" s="314" t="s">
        <v>578</v>
      </c>
      <c r="D339" s="25" t="s">
        <v>56</v>
      </c>
      <c r="E339" s="33">
        <f t="shared" si="5"/>
        <v>32110</v>
      </c>
      <c r="G339" s="310">
        <v>28415.520000000004</v>
      </c>
    </row>
    <row r="340" spans="2:7">
      <c r="B340" t="s">
        <v>2142</v>
      </c>
      <c r="C340" s="314" t="s">
        <v>579</v>
      </c>
      <c r="D340" s="25" t="s">
        <v>56</v>
      </c>
      <c r="E340" s="33">
        <f t="shared" si="5"/>
        <v>49541</v>
      </c>
      <c r="G340" s="310">
        <v>43841.280000000006</v>
      </c>
    </row>
    <row r="341" spans="2:7">
      <c r="B341" t="s">
        <v>2143</v>
      </c>
      <c r="C341" s="314" t="s">
        <v>580</v>
      </c>
      <c r="D341" s="25" t="s">
        <v>56</v>
      </c>
      <c r="E341" s="33">
        <f t="shared" si="5"/>
        <v>56880</v>
      </c>
      <c r="G341" s="310">
        <v>50336.160000000003</v>
      </c>
    </row>
    <row r="342" spans="2:7">
      <c r="B342" t="s">
        <v>2144</v>
      </c>
      <c r="C342" s="314" t="s">
        <v>581</v>
      </c>
      <c r="D342" s="25" t="s">
        <v>6</v>
      </c>
      <c r="E342" s="33">
        <f t="shared" si="5"/>
        <v>27522</v>
      </c>
      <c r="G342" s="310">
        <v>24355.520000000004</v>
      </c>
    </row>
    <row r="343" spans="2:7">
      <c r="B343" t="s">
        <v>2145</v>
      </c>
      <c r="C343" s="314" t="s">
        <v>582</v>
      </c>
      <c r="D343" s="25" t="s">
        <v>56</v>
      </c>
      <c r="E343" s="33">
        <f t="shared" si="5"/>
        <v>24770</v>
      </c>
      <c r="G343" s="310">
        <v>21920.640000000003</v>
      </c>
    </row>
    <row r="344" spans="2:7">
      <c r="B344" t="s">
        <v>2146</v>
      </c>
      <c r="C344" s="314" t="s">
        <v>583</v>
      </c>
      <c r="D344" s="25" t="s">
        <v>6</v>
      </c>
      <c r="E344" s="33">
        <f t="shared" si="5"/>
        <v>91741</v>
      </c>
      <c r="G344" s="310">
        <v>81186.560000000012</v>
      </c>
    </row>
    <row r="345" spans="2:7">
      <c r="B345" t="s">
        <v>2147</v>
      </c>
      <c r="C345" s="314" t="s">
        <v>584</v>
      </c>
      <c r="D345" s="25" t="s">
        <v>6</v>
      </c>
      <c r="E345" s="33">
        <f t="shared" si="5"/>
        <v>62384</v>
      </c>
      <c r="G345" s="310">
        <v>55207.040000000008</v>
      </c>
    </row>
    <row r="346" spans="2:7">
      <c r="B346" t="s">
        <v>2148</v>
      </c>
      <c r="C346" s="314" t="s">
        <v>585</v>
      </c>
      <c r="D346" s="25" t="s">
        <v>56</v>
      </c>
      <c r="E346" s="33">
        <f t="shared" si="5"/>
        <v>568</v>
      </c>
      <c r="G346" s="310">
        <v>502.88000000000005</v>
      </c>
    </row>
    <row r="347" spans="2:7">
      <c r="B347" t="s">
        <v>2149</v>
      </c>
      <c r="C347" s="314" t="s">
        <v>586</v>
      </c>
      <c r="D347" s="25" t="s">
        <v>56</v>
      </c>
      <c r="E347" s="33">
        <f t="shared" si="5"/>
        <v>954105</v>
      </c>
      <c r="G347" s="310">
        <v>844341.12000000011</v>
      </c>
    </row>
    <row r="348" spans="2:7">
      <c r="B348" t="s">
        <v>2150</v>
      </c>
      <c r="C348" s="314" t="s">
        <v>587</v>
      </c>
      <c r="D348" s="25" t="s">
        <v>56</v>
      </c>
      <c r="E348" s="33">
        <f t="shared" si="5"/>
        <v>16514</v>
      </c>
      <c r="G348" s="310">
        <v>14613.760000000002</v>
      </c>
    </row>
    <row r="349" spans="2:7">
      <c r="B349" t="s">
        <v>2151</v>
      </c>
      <c r="C349" s="314" t="s">
        <v>588</v>
      </c>
      <c r="D349" s="25" t="s">
        <v>56</v>
      </c>
      <c r="E349" s="33">
        <f t="shared" si="5"/>
        <v>110089</v>
      </c>
      <c r="G349" s="310">
        <v>97424.320000000007</v>
      </c>
    </row>
    <row r="350" spans="2:7">
      <c r="B350" t="s">
        <v>2152</v>
      </c>
      <c r="C350" s="314" t="s">
        <v>589</v>
      </c>
      <c r="D350" s="25" t="s">
        <v>6</v>
      </c>
      <c r="E350" s="33">
        <f t="shared" si="5"/>
        <v>27522</v>
      </c>
      <c r="G350" s="310">
        <v>24355.520000000004</v>
      </c>
    </row>
    <row r="351" spans="2:7">
      <c r="B351" t="s">
        <v>2153</v>
      </c>
      <c r="C351" s="314" t="s">
        <v>590</v>
      </c>
      <c r="D351" s="25" t="s">
        <v>56</v>
      </c>
      <c r="E351" s="33">
        <f t="shared" si="5"/>
        <v>5504</v>
      </c>
      <c r="G351" s="310">
        <v>4870.88</v>
      </c>
    </row>
    <row r="352" spans="2:7">
      <c r="B352" t="s">
        <v>2154</v>
      </c>
      <c r="C352" s="314" t="s">
        <v>591</v>
      </c>
      <c r="D352" s="25" t="s">
        <v>6</v>
      </c>
      <c r="E352" s="33">
        <f t="shared" si="5"/>
        <v>27522</v>
      </c>
      <c r="G352" s="310">
        <v>24355.520000000004</v>
      </c>
    </row>
    <row r="353" spans="2:7">
      <c r="B353" t="s">
        <v>2155</v>
      </c>
      <c r="C353" s="314" t="s">
        <v>592</v>
      </c>
      <c r="D353" s="25" t="s">
        <v>6</v>
      </c>
      <c r="E353" s="33">
        <f t="shared" si="5"/>
        <v>38531</v>
      </c>
      <c r="G353" s="310">
        <v>34098.400000000001</v>
      </c>
    </row>
    <row r="354" spans="2:7">
      <c r="B354" t="s">
        <v>2156</v>
      </c>
      <c r="C354" s="314" t="s">
        <v>593</v>
      </c>
      <c r="D354" s="25" t="s">
        <v>6</v>
      </c>
      <c r="E354" s="33">
        <f t="shared" si="5"/>
        <v>60549</v>
      </c>
      <c r="G354" s="310">
        <v>53583.040000000008</v>
      </c>
    </row>
    <row r="355" spans="2:7">
      <c r="B355" t="s">
        <v>2157</v>
      </c>
      <c r="C355" s="314" t="s">
        <v>594</v>
      </c>
      <c r="D355" s="25" t="s">
        <v>3421</v>
      </c>
      <c r="E355" s="33">
        <f t="shared" si="5"/>
        <v>15848</v>
      </c>
      <c r="G355" s="310">
        <v>14024.640000000001</v>
      </c>
    </row>
    <row r="356" spans="2:7">
      <c r="B356" t="s">
        <v>2158</v>
      </c>
      <c r="C356" s="314" t="s">
        <v>595</v>
      </c>
      <c r="D356" s="25" t="s">
        <v>3421</v>
      </c>
      <c r="E356" s="33">
        <f t="shared" si="5"/>
        <v>13344</v>
      </c>
      <c r="G356" s="310">
        <v>11809.28</v>
      </c>
    </row>
    <row r="357" spans="2:7">
      <c r="B357" t="s">
        <v>2159</v>
      </c>
      <c r="C357" s="314" t="s">
        <v>596</v>
      </c>
      <c r="D357" s="25" t="s">
        <v>6</v>
      </c>
      <c r="E357" s="33">
        <f t="shared" si="5"/>
        <v>10008</v>
      </c>
      <c r="G357" s="310">
        <v>8856.9600000000009</v>
      </c>
    </row>
    <row r="358" spans="2:7">
      <c r="B358" t="s">
        <v>2160</v>
      </c>
      <c r="C358" s="314" t="s">
        <v>597</v>
      </c>
      <c r="D358" s="25" t="s">
        <v>6</v>
      </c>
      <c r="E358" s="33">
        <f t="shared" si="5"/>
        <v>12509</v>
      </c>
      <c r="G358" s="310">
        <v>11070.080000000002</v>
      </c>
    </row>
    <row r="359" spans="2:7">
      <c r="B359" t="s">
        <v>2161</v>
      </c>
      <c r="C359" s="314" t="s">
        <v>598</v>
      </c>
      <c r="D359" s="25" t="s">
        <v>3424</v>
      </c>
      <c r="E359" s="33">
        <f t="shared" si="5"/>
        <v>56718</v>
      </c>
      <c r="G359" s="310">
        <v>50192.800000000003</v>
      </c>
    </row>
    <row r="360" spans="2:7">
      <c r="B360" t="s">
        <v>2162</v>
      </c>
      <c r="C360" s="314" t="s">
        <v>599</v>
      </c>
      <c r="D360" s="25" t="s">
        <v>56</v>
      </c>
      <c r="E360" s="33">
        <f t="shared" si="5"/>
        <v>9341</v>
      </c>
      <c r="G360" s="310">
        <v>8266.7200000000012</v>
      </c>
    </row>
    <row r="361" spans="2:7">
      <c r="B361" t="s">
        <v>2163</v>
      </c>
      <c r="C361" s="314" t="s">
        <v>600</v>
      </c>
      <c r="D361" s="25" t="s">
        <v>56</v>
      </c>
      <c r="E361" s="33">
        <f t="shared" si="5"/>
        <v>12676</v>
      </c>
      <c r="G361" s="310">
        <v>11217.920000000002</v>
      </c>
    </row>
    <row r="362" spans="2:7">
      <c r="B362" t="s">
        <v>2164</v>
      </c>
      <c r="C362" s="314" t="s">
        <v>601</v>
      </c>
      <c r="D362" s="25" t="s">
        <v>56</v>
      </c>
      <c r="E362" s="33">
        <f t="shared" si="5"/>
        <v>18015</v>
      </c>
      <c r="G362" s="310">
        <v>15942.080000000002</v>
      </c>
    </row>
    <row r="363" spans="2:7">
      <c r="B363" t="s">
        <v>2165</v>
      </c>
      <c r="C363" s="314" t="s">
        <v>602</v>
      </c>
      <c r="D363" s="25" t="s">
        <v>56</v>
      </c>
      <c r="E363" s="33">
        <f t="shared" si="5"/>
        <v>6004</v>
      </c>
      <c r="G363" s="310">
        <v>5313.2800000000007</v>
      </c>
    </row>
    <row r="364" spans="2:7">
      <c r="B364" t="s">
        <v>2166</v>
      </c>
      <c r="C364" s="314" t="s">
        <v>603</v>
      </c>
      <c r="D364" s="25" t="s">
        <v>56</v>
      </c>
      <c r="E364" s="33">
        <f t="shared" si="5"/>
        <v>13176</v>
      </c>
      <c r="G364" s="310">
        <v>11660.320000000002</v>
      </c>
    </row>
    <row r="365" spans="2:7">
      <c r="B365" t="s">
        <v>2167</v>
      </c>
      <c r="C365" s="314" t="s">
        <v>604</v>
      </c>
      <c r="D365" s="25" t="s">
        <v>56</v>
      </c>
      <c r="E365" s="33">
        <f t="shared" si="5"/>
        <v>9840</v>
      </c>
      <c r="G365" s="310">
        <v>8708</v>
      </c>
    </row>
    <row r="366" spans="2:7">
      <c r="B366" t="s">
        <v>2168</v>
      </c>
      <c r="C366" s="314" t="s">
        <v>605</v>
      </c>
      <c r="D366" s="25" t="s">
        <v>6</v>
      </c>
      <c r="E366" s="33">
        <f t="shared" si="5"/>
        <v>31527</v>
      </c>
      <c r="G366" s="310">
        <v>27900.320000000003</v>
      </c>
    </row>
    <row r="367" spans="2:7">
      <c r="B367" t="s">
        <v>2169</v>
      </c>
      <c r="C367" s="314" t="s">
        <v>606</v>
      </c>
      <c r="D367" s="25" t="s">
        <v>6</v>
      </c>
      <c r="E367" s="33">
        <f t="shared" si="5"/>
        <v>35532</v>
      </c>
      <c r="G367" s="310">
        <v>31444.000000000004</v>
      </c>
    </row>
    <row r="368" spans="2:7">
      <c r="B368" t="s">
        <v>2170</v>
      </c>
      <c r="C368" s="314" t="s">
        <v>607</v>
      </c>
      <c r="D368" s="25" t="s">
        <v>6</v>
      </c>
      <c r="E368" s="33">
        <f t="shared" si="5"/>
        <v>39918</v>
      </c>
      <c r="G368" s="310">
        <v>35325.920000000006</v>
      </c>
    </row>
    <row r="369" spans="2:7">
      <c r="B369" t="s">
        <v>2171</v>
      </c>
      <c r="C369" s="314" t="s">
        <v>608</v>
      </c>
      <c r="D369" s="25" t="s">
        <v>6</v>
      </c>
      <c r="E369" s="33">
        <f t="shared" si="5"/>
        <v>40036</v>
      </c>
      <c r="G369" s="310">
        <v>35430.080000000002</v>
      </c>
    </row>
    <row r="370" spans="2:7">
      <c r="B370" t="s">
        <v>2172</v>
      </c>
      <c r="C370" s="314" t="s">
        <v>609</v>
      </c>
      <c r="D370" s="25" t="s">
        <v>6</v>
      </c>
      <c r="E370" s="33">
        <f t="shared" si="5"/>
        <v>56718</v>
      </c>
      <c r="G370" s="310">
        <v>50192.800000000003</v>
      </c>
    </row>
    <row r="371" spans="2:7">
      <c r="B371" t="s">
        <v>2173</v>
      </c>
      <c r="C371" s="314" t="s">
        <v>610</v>
      </c>
      <c r="D371" s="25" t="s">
        <v>56</v>
      </c>
      <c r="E371" s="33">
        <f t="shared" si="5"/>
        <v>22</v>
      </c>
      <c r="G371" s="310">
        <v>19.040000000000003</v>
      </c>
    </row>
    <row r="372" spans="2:7">
      <c r="B372" t="s">
        <v>2174</v>
      </c>
      <c r="C372" s="314" t="s">
        <v>611</v>
      </c>
      <c r="D372" s="25" t="s">
        <v>56</v>
      </c>
      <c r="E372" s="33">
        <f t="shared" si="5"/>
        <v>22</v>
      </c>
      <c r="G372" s="310">
        <v>19.040000000000003</v>
      </c>
    </row>
    <row r="373" spans="2:7">
      <c r="B373" t="s">
        <v>2175</v>
      </c>
      <c r="C373" s="314" t="s">
        <v>612</v>
      </c>
      <c r="D373" s="25" t="s">
        <v>56</v>
      </c>
      <c r="E373" s="33">
        <f t="shared" si="5"/>
        <v>66</v>
      </c>
      <c r="G373" s="310">
        <v>58.240000000000009</v>
      </c>
    </row>
    <row r="374" spans="2:7">
      <c r="B374" t="s">
        <v>2176</v>
      </c>
      <c r="C374" s="314" t="s">
        <v>613</v>
      </c>
      <c r="D374" s="25" t="s">
        <v>56</v>
      </c>
      <c r="E374" s="33">
        <f t="shared" si="5"/>
        <v>60055</v>
      </c>
      <c r="G374" s="310">
        <v>53146.240000000005</v>
      </c>
    </row>
    <row r="375" spans="2:7">
      <c r="B375" t="s">
        <v>2177</v>
      </c>
      <c r="C375" s="314" t="s">
        <v>614</v>
      </c>
      <c r="D375" s="25" t="s">
        <v>8</v>
      </c>
      <c r="E375" s="33">
        <f t="shared" si="5"/>
        <v>36696</v>
      </c>
      <c r="G375" s="310">
        <v>32474.400000000001</v>
      </c>
    </row>
    <row r="376" spans="2:7">
      <c r="B376" t="s">
        <v>2178</v>
      </c>
      <c r="C376" s="314" t="s">
        <v>615</v>
      </c>
      <c r="D376" s="25" t="s">
        <v>56</v>
      </c>
      <c r="E376" s="33">
        <f t="shared" si="5"/>
        <v>2322147</v>
      </c>
      <c r="G376" s="310">
        <v>2054997.2800000003</v>
      </c>
    </row>
    <row r="377" spans="2:7" ht="32.25">
      <c r="B377" t="s">
        <v>2179</v>
      </c>
      <c r="C377" s="314" t="s">
        <v>616</v>
      </c>
      <c r="D377" s="25" t="s">
        <v>56</v>
      </c>
      <c r="E377" s="33">
        <f t="shared" si="5"/>
        <v>13946912</v>
      </c>
      <c r="G377" s="310">
        <v>12342400.000000002</v>
      </c>
    </row>
    <row r="378" spans="2:7" ht="32.25">
      <c r="B378" t="s">
        <v>2180</v>
      </c>
      <c r="C378" s="314" t="s">
        <v>617</v>
      </c>
      <c r="D378" s="25" t="s">
        <v>56</v>
      </c>
      <c r="E378" s="33">
        <f t="shared" si="5"/>
        <v>13946912</v>
      </c>
      <c r="G378" s="310">
        <v>12342400.000000002</v>
      </c>
    </row>
    <row r="379" spans="2:7" ht="32.25">
      <c r="B379" t="s">
        <v>2181</v>
      </c>
      <c r="C379" s="314" t="s">
        <v>618</v>
      </c>
      <c r="D379" s="25" t="s">
        <v>56</v>
      </c>
      <c r="E379" s="33">
        <f t="shared" si="5"/>
        <v>22296964</v>
      </c>
      <c r="G379" s="310">
        <v>19731826.240000002</v>
      </c>
    </row>
    <row r="380" spans="2:7" ht="32.25">
      <c r="B380" t="s">
        <v>2182</v>
      </c>
      <c r="C380" s="314" t="s">
        <v>619</v>
      </c>
      <c r="D380" s="25" t="s">
        <v>56</v>
      </c>
      <c r="E380" s="33">
        <f t="shared" si="5"/>
        <v>14115267</v>
      </c>
      <c r="G380" s="310">
        <v>12491386.880000001</v>
      </c>
    </row>
    <row r="381" spans="2:7" ht="32.25">
      <c r="B381" t="s">
        <v>2183</v>
      </c>
      <c r="C381" s="314" t="s">
        <v>620</v>
      </c>
      <c r="D381" s="25" t="s">
        <v>56</v>
      </c>
      <c r="E381" s="33">
        <f t="shared" si="5"/>
        <v>14626139</v>
      </c>
      <c r="G381" s="310">
        <v>12943486.080000002</v>
      </c>
    </row>
    <row r="382" spans="2:7" ht="32.25">
      <c r="B382" t="s">
        <v>2184</v>
      </c>
      <c r="C382" s="314" t="s">
        <v>621</v>
      </c>
      <c r="D382" s="25" t="s">
        <v>56</v>
      </c>
      <c r="E382" s="33">
        <f t="shared" si="5"/>
        <v>14626139</v>
      </c>
      <c r="G382" s="310">
        <v>12943486.080000002</v>
      </c>
    </row>
    <row r="383" spans="2:7" ht="32.25">
      <c r="B383" t="s">
        <v>2185</v>
      </c>
      <c r="C383" s="314" t="s">
        <v>622</v>
      </c>
      <c r="D383" s="25" t="s">
        <v>56</v>
      </c>
      <c r="E383" s="33">
        <f t="shared" si="5"/>
        <v>14626139</v>
      </c>
      <c r="G383" s="310">
        <v>12943486.080000002</v>
      </c>
    </row>
    <row r="384" spans="2:7" ht="32.25">
      <c r="B384" t="s">
        <v>2186</v>
      </c>
      <c r="C384" s="314" t="s">
        <v>623</v>
      </c>
      <c r="D384" s="25" t="s">
        <v>56</v>
      </c>
      <c r="E384" s="33">
        <f t="shared" si="5"/>
        <v>14626139</v>
      </c>
      <c r="G384" s="310">
        <v>12943486.080000002</v>
      </c>
    </row>
    <row r="385" spans="2:7" ht="32.25">
      <c r="B385" t="s">
        <v>2187</v>
      </c>
      <c r="C385" s="314" t="s">
        <v>624</v>
      </c>
      <c r="D385" s="25" t="s">
        <v>56</v>
      </c>
      <c r="E385" s="33">
        <f t="shared" si="5"/>
        <v>15974921</v>
      </c>
      <c r="G385" s="310">
        <v>14137098.080000002</v>
      </c>
    </row>
    <row r="386" spans="2:7" ht="32.25">
      <c r="B386" t="s">
        <v>2188</v>
      </c>
      <c r="C386" s="314" t="s">
        <v>625</v>
      </c>
      <c r="D386" s="25" t="s">
        <v>56</v>
      </c>
      <c r="E386" s="33">
        <f t="shared" si="5"/>
        <v>16522559</v>
      </c>
      <c r="G386" s="310">
        <v>14621733.280000001</v>
      </c>
    </row>
    <row r="387" spans="2:7" ht="32.25">
      <c r="B387" t="s">
        <v>2189</v>
      </c>
      <c r="C387" s="314" t="s">
        <v>626</v>
      </c>
      <c r="D387" s="25" t="s">
        <v>56</v>
      </c>
      <c r="E387" s="33">
        <f t="shared" si="5"/>
        <v>19667133</v>
      </c>
      <c r="G387" s="310">
        <v>17404542.400000002</v>
      </c>
    </row>
    <row r="388" spans="2:7" ht="63.75">
      <c r="B388" t="s">
        <v>2190</v>
      </c>
      <c r="C388" s="314" t="s">
        <v>627</v>
      </c>
      <c r="D388" s="25" t="s">
        <v>56</v>
      </c>
      <c r="E388" s="33">
        <f t="shared" si="5"/>
        <v>2635635</v>
      </c>
      <c r="G388" s="310">
        <v>2332420.16</v>
      </c>
    </row>
    <row r="389" spans="2:7" ht="63.75">
      <c r="B389" t="s">
        <v>2191</v>
      </c>
      <c r="C389" s="314" t="s">
        <v>628</v>
      </c>
      <c r="D389" s="25" t="s">
        <v>56</v>
      </c>
      <c r="E389" s="33">
        <f t="shared" si="5"/>
        <v>3156185</v>
      </c>
      <c r="G389" s="310">
        <v>2793084.0000000005</v>
      </c>
    </row>
    <row r="390" spans="2:7" ht="63.75">
      <c r="B390" t="s">
        <v>2192</v>
      </c>
      <c r="C390" s="314" t="s">
        <v>629</v>
      </c>
      <c r="D390" s="25" t="s">
        <v>56</v>
      </c>
      <c r="E390" s="33">
        <f t="shared" si="5"/>
        <v>4587575</v>
      </c>
      <c r="G390" s="310">
        <v>4059800.6400000006</v>
      </c>
    </row>
    <row r="391" spans="2:7" ht="74.25">
      <c r="B391" t="s">
        <v>2193</v>
      </c>
      <c r="C391" s="314" t="s">
        <v>630</v>
      </c>
      <c r="D391" s="25" t="s">
        <v>56</v>
      </c>
      <c r="E391" s="33">
        <f t="shared" si="5"/>
        <v>8724733</v>
      </c>
      <c r="G391" s="310">
        <v>7721002.2400000012</v>
      </c>
    </row>
    <row r="392" spans="2:7" ht="22.5">
      <c r="B392" t="s">
        <v>2194</v>
      </c>
      <c r="C392" s="314" t="s">
        <v>631</v>
      </c>
      <c r="D392" s="25" t="s">
        <v>56</v>
      </c>
      <c r="E392" s="33">
        <f t="shared" si="5"/>
        <v>132106977</v>
      </c>
      <c r="G392" s="310">
        <v>116908828.96000001</v>
      </c>
    </row>
    <row r="393" spans="2:7">
      <c r="B393" t="s">
        <v>2195</v>
      </c>
      <c r="C393" s="314" t="s">
        <v>632</v>
      </c>
      <c r="D393" s="25" t="s">
        <v>56</v>
      </c>
      <c r="E393" s="33">
        <f t="shared" ref="E393:E456" si="6">ROUND(G393*$H$7,0)</f>
        <v>19816047</v>
      </c>
      <c r="G393" s="310">
        <v>17536324.960000001</v>
      </c>
    </row>
    <row r="394" spans="2:7">
      <c r="B394" t="s">
        <v>2196</v>
      </c>
      <c r="C394" s="314" t="s">
        <v>633</v>
      </c>
      <c r="D394" s="25" t="s">
        <v>56</v>
      </c>
      <c r="E394" s="33">
        <f t="shared" si="6"/>
        <v>20183010</v>
      </c>
      <c r="G394" s="310">
        <v>17861071.200000003</v>
      </c>
    </row>
    <row r="395" spans="2:7">
      <c r="B395" t="s">
        <v>2197</v>
      </c>
      <c r="C395" s="314" t="s">
        <v>634</v>
      </c>
      <c r="D395" s="25" t="s">
        <v>57</v>
      </c>
      <c r="E395" s="33">
        <f t="shared" si="6"/>
        <v>6563</v>
      </c>
      <c r="G395" s="310">
        <v>5808.3200000000006</v>
      </c>
    </row>
    <row r="396" spans="2:7">
      <c r="B396" t="s">
        <v>2198</v>
      </c>
      <c r="C396" s="314" t="s">
        <v>635</v>
      </c>
      <c r="D396" s="25" t="s">
        <v>3422</v>
      </c>
      <c r="E396" s="33">
        <f t="shared" si="6"/>
        <v>3187</v>
      </c>
      <c r="G396" s="310">
        <v>2820.1600000000003</v>
      </c>
    </row>
    <row r="397" spans="2:7">
      <c r="B397" t="s">
        <v>2199</v>
      </c>
      <c r="C397" s="314" t="s">
        <v>636</v>
      </c>
      <c r="D397" s="25" t="s">
        <v>3422</v>
      </c>
      <c r="E397" s="33">
        <f t="shared" si="6"/>
        <v>3210</v>
      </c>
      <c r="G397" s="310">
        <v>2840.32</v>
      </c>
    </row>
    <row r="398" spans="2:7">
      <c r="B398" t="s">
        <v>2200</v>
      </c>
      <c r="C398" s="314" t="s">
        <v>637</v>
      </c>
      <c r="D398" s="25" t="s">
        <v>7</v>
      </c>
      <c r="E398" s="33">
        <f t="shared" si="6"/>
        <v>633706</v>
      </c>
      <c r="G398" s="310">
        <v>560801.92000000004</v>
      </c>
    </row>
    <row r="399" spans="2:7">
      <c r="B399" t="s">
        <v>2201</v>
      </c>
      <c r="C399" s="314" t="s">
        <v>638</v>
      </c>
      <c r="D399" s="25" t="s">
        <v>7</v>
      </c>
      <c r="E399" s="33">
        <f t="shared" si="6"/>
        <v>653751</v>
      </c>
      <c r="G399" s="310">
        <v>578540.4800000001</v>
      </c>
    </row>
    <row r="400" spans="2:7">
      <c r="B400" t="s">
        <v>2202</v>
      </c>
      <c r="C400" s="314" t="s">
        <v>639</v>
      </c>
      <c r="D400" s="25" t="s">
        <v>7</v>
      </c>
      <c r="E400" s="33">
        <f t="shared" si="6"/>
        <v>700007</v>
      </c>
      <c r="G400" s="310">
        <v>619475.3600000001</v>
      </c>
    </row>
    <row r="401" spans="2:7">
      <c r="B401" t="s">
        <v>2203</v>
      </c>
      <c r="C401" s="314" t="s">
        <v>640</v>
      </c>
      <c r="D401" s="25" t="s">
        <v>6</v>
      </c>
      <c r="E401" s="33">
        <f t="shared" si="6"/>
        <v>10569</v>
      </c>
      <c r="G401" s="310">
        <v>9353.1200000000008</v>
      </c>
    </row>
    <row r="402" spans="2:7">
      <c r="B402" t="s">
        <v>2204</v>
      </c>
      <c r="C402" s="314" t="s">
        <v>641</v>
      </c>
      <c r="D402" s="25" t="s">
        <v>56</v>
      </c>
      <c r="E402" s="33">
        <f t="shared" si="6"/>
        <v>3413</v>
      </c>
      <c r="G402" s="310">
        <v>3020.6400000000003</v>
      </c>
    </row>
    <row r="403" spans="2:7">
      <c r="B403" t="s">
        <v>2205</v>
      </c>
      <c r="C403" s="314" t="s">
        <v>642</v>
      </c>
      <c r="D403" s="25" t="s">
        <v>7</v>
      </c>
      <c r="E403" s="33">
        <f t="shared" si="6"/>
        <v>102989</v>
      </c>
      <c r="G403" s="310">
        <v>91141.12000000001</v>
      </c>
    </row>
    <row r="404" spans="2:7">
      <c r="B404" t="s">
        <v>2206</v>
      </c>
      <c r="C404" s="314" t="s">
        <v>643</v>
      </c>
      <c r="D404" s="25" t="s">
        <v>6</v>
      </c>
      <c r="E404" s="33">
        <f t="shared" si="6"/>
        <v>9431</v>
      </c>
      <c r="G404" s="310">
        <v>8346.2400000000016</v>
      </c>
    </row>
    <row r="405" spans="2:7">
      <c r="B405" t="s">
        <v>2207</v>
      </c>
      <c r="C405" s="314" t="s">
        <v>644</v>
      </c>
      <c r="D405" s="25" t="s">
        <v>56</v>
      </c>
      <c r="E405" s="33">
        <f t="shared" si="6"/>
        <v>39227167</v>
      </c>
      <c r="G405" s="310">
        <v>34714307.040000007</v>
      </c>
    </row>
    <row r="406" spans="2:7">
      <c r="B406" t="s">
        <v>2208</v>
      </c>
      <c r="C406" s="314" t="s">
        <v>645</v>
      </c>
      <c r="D406" s="25" t="s">
        <v>56</v>
      </c>
      <c r="E406" s="33">
        <f t="shared" si="6"/>
        <v>5536</v>
      </c>
      <c r="G406" s="310">
        <v>4898.88</v>
      </c>
    </row>
    <row r="407" spans="2:7">
      <c r="B407" t="s">
        <v>2209</v>
      </c>
      <c r="C407" s="314" t="s">
        <v>646</v>
      </c>
      <c r="D407" s="25" t="s">
        <v>56</v>
      </c>
      <c r="E407" s="33">
        <f t="shared" si="6"/>
        <v>284713</v>
      </c>
      <c r="G407" s="310">
        <v>251958.56000000003</v>
      </c>
    </row>
    <row r="408" spans="2:7">
      <c r="B408" t="s">
        <v>2210</v>
      </c>
      <c r="C408" s="314" t="s">
        <v>647</v>
      </c>
      <c r="D408" s="25" t="s">
        <v>56</v>
      </c>
      <c r="E408" s="33">
        <f t="shared" si="6"/>
        <v>45712304</v>
      </c>
      <c r="G408" s="310">
        <v>40453366.240000002</v>
      </c>
    </row>
    <row r="409" spans="2:7">
      <c r="B409" t="s">
        <v>2211</v>
      </c>
      <c r="C409" s="314" t="s">
        <v>648</v>
      </c>
      <c r="D409" s="25" t="s">
        <v>56</v>
      </c>
      <c r="E409" s="33">
        <f t="shared" si="6"/>
        <v>458705</v>
      </c>
      <c r="G409" s="310">
        <v>405933.92000000004</v>
      </c>
    </row>
    <row r="410" spans="2:7">
      <c r="B410" t="s">
        <v>2212</v>
      </c>
      <c r="C410" s="314" t="s">
        <v>649</v>
      </c>
      <c r="D410" s="25" t="s">
        <v>56</v>
      </c>
      <c r="E410" s="33">
        <f t="shared" si="6"/>
        <v>578126</v>
      </c>
      <c r="G410" s="310">
        <v>511616.00000000006</v>
      </c>
    </row>
    <row r="411" spans="2:7">
      <c r="B411" t="s">
        <v>2213</v>
      </c>
      <c r="C411" s="314" t="s">
        <v>650</v>
      </c>
      <c r="D411" s="25" t="s">
        <v>57</v>
      </c>
      <c r="E411" s="33">
        <f t="shared" si="6"/>
        <v>2660487</v>
      </c>
      <c r="G411" s="310">
        <v>2354413.6</v>
      </c>
    </row>
    <row r="412" spans="2:7">
      <c r="B412" t="s">
        <v>2214</v>
      </c>
      <c r="C412" s="314" t="s">
        <v>651</v>
      </c>
      <c r="D412" s="25" t="s">
        <v>6</v>
      </c>
      <c r="E412" s="33">
        <f t="shared" si="6"/>
        <v>8018</v>
      </c>
      <c r="G412" s="310">
        <v>7095.2000000000007</v>
      </c>
    </row>
    <row r="413" spans="2:7">
      <c r="B413" t="s">
        <v>2215</v>
      </c>
      <c r="C413" s="314" t="s">
        <v>652</v>
      </c>
      <c r="D413" s="25" t="s">
        <v>56</v>
      </c>
      <c r="E413" s="33">
        <f t="shared" si="6"/>
        <v>200442</v>
      </c>
      <c r="G413" s="310">
        <v>177382.24000000002</v>
      </c>
    </row>
    <row r="414" spans="2:7">
      <c r="B414" t="s">
        <v>2216</v>
      </c>
      <c r="C414" s="314" t="s">
        <v>653</v>
      </c>
      <c r="D414" s="25" t="s">
        <v>56</v>
      </c>
      <c r="E414" s="33">
        <f t="shared" si="6"/>
        <v>292621</v>
      </c>
      <c r="G414" s="310">
        <v>258956.32000000004</v>
      </c>
    </row>
    <row r="415" spans="2:7">
      <c r="B415" t="s">
        <v>2217</v>
      </c>
      <c r="C415" s="314" t="s">
        <v>654</v>
      </c>
      <c r="D415" s="25" t="s">
        <v>57</v>
      </c>
      <c r="E415" s="33">
        <f t="shared" si="6"/>
        <v>6642</v>
      </c>
      <c r="G415" s="310">
        <v>5877.76</v>
      </c>
    </row>
    <row r="416" spans="2:7">
      <c r="B416" t="s">
        <v>2218</v>
      </c>
      <c r="C416" s="314" t="s">
        <v>655</v>
      </c>
      <c r="D416" s="25" t="s">
        <v>3422</v>
      </c>
      <c r="E416" s="33">
        <f t="shared" si="6"/>
        <v>82249</v>
      </c>
      <c r="G416" s="310">
        <v>72786.560000000012</v>
      </c>
    </row>
    <row r="417" spans="2:7">
      <c r="B417" t="s">
        <v>2219</v>
      </c>
      <c r="C417" s="314" t="s">
        <v>656</v>
      </c>
      <c r="D417" s="25" t="s">
        <v>57</v>
      </c>
      <c r="E417" s="33">
        <f t="shared" si="6"/>
        <v>24991</v>
      </c>
      <c r="G417" s="310">
        <v>22115.52</v>
      </c>
    </row>
    <row r="418" spans="2:7">
      <c r="B418" t="s">
        <v>2220</v>
      </c>
      <c r="C418" s="314" t="s">
        <v>657</v>
      </c>
      <c r="D418" s="25" t="s">
        <v>56</v>
      </c>
      <c r="E418" s="33">
        <f t="shared" si="6"/>
        <v>79086</v>
      </c>
      <c r="G418" s="310">
        <v>69987.680000000008</v>
      </c>
    </row>
    <row r="419" spans="2:7">
      <c r="B419" t="s">
        <v>2221</v>
      </c>
      <c r="C419" s="314" t="s">
        <v>658</v>
      </c>
      <c r="D419" s="25" t="s">
        <v>57</v>
      </c>
      <c r="E419" s="33">
        <f t="shared" si="6"/>
        <v>64219</v>
      </c>
      <c r="G419" s="310">
        <v>56831.040000000008</v>
      </c>
    </row>
    <row r="420" spans="2:7">
      <c r="B420" t="s">
        <v>2222</v>
      </c>
      <c r="C420" s="314" t="s">
        <v>659</v>
      </c>
      <c r="D420" s="25" t="s">
        <v>56</v>
      </c>
      <c r="E420" s="33">
        <f t="shared" si="6"/>
        <v>1234</v>
      </c>
      <c r="G420" s="310">
        <v>1092</v>
      </c>
    </row>
    <row r="421" spans="2:7">
      <c r="B421" t="s">
        <v>2223</v>
      </c>
      <c r="C421" s="314" t="s">
        <v>660</v>
      </c>
      <c r="D421" s="25" t="s">
        <v>56</v>
      </c>
      <c r="E421" s="33">
        <f t="shared" si="6"/>
        <v>3855</v>
      </c>
      <c r="G421" s="310">
        <v>3411.5200000000004</v>
      </c>
    </row>
    <row r="422" spans="2:7">
      <c r="B422" t="s">
        <v>2224</v>
      </c>
      <c r="C422" s="314" t="s">
        <v>661</v>
      </c>
      <c r="D422" s="25" t="s">
        <v>8</v>
      </c>
      <c r="E422" s="33">
        <f t="shared" si="6"/>
        <v>61675</v>
      </c>
      <c r="G422" s="310">
        <v>54579.840000000004</v>
      </c>
    </row>
    <row r="423" spans="2:7">
      <c r="B423" t="s">
        <v>2225</v>
      </c>
      <c r="C423" s="314" t="s">
        <v>662</v>
      </c>
      <c r="D423" s="25" t="s">
        <v>8</v>
      </c>
      <c r="E423" s="33">
        <f t="shared" si="6"/>
        <v>462</v>
      </c>
      <c r="G423" s="310">
        <v>408.8</v>
      </c>
    </row>
    <row r="424" spans="2:7">
      <c r="B424" t="s">
        <v>2226</v>
      </c>
      <c r="C424" s="314" t="s">
        <v>663</v>
      </c>
      <c r="D424" s="25" t="s">
        <v>56</v>
      </c>
      <c r="E424" s="33">
        <f t="shared" si="6"/>
        <v>771</v>
      </c>
      <c r="G424" s="310">
        <v>682.08</v>
      </c>
    </row>
    <row r="425" spans="2:7">
      <c r="B425" t="s">
        <v>2227</v>
      </c>
      <c r="C425" s="314" t="s">
        <v>664</v>
      </c>
      <c r="D425" s="25" t="s">
        <v>56</v>
      </c>
      <c r="E425" s="33">
        <f t="shared" si="6"/>
        <v>1080</v>
      </c>
      <c r="G425" s="310">
        <v>955.36000000000013</v>
      </c>
    </row>
    <row r="426" spans="2:7">
      <c r="B426" t="s">
        <v>2228</v>
      </c>
      <c r="C426" s="314" t="s">
        <v>665</v>
      </c>
      <c r="D426" s="25" t="s">
        <v>56</v>
      </c>
      <c r="E426" s="33">
        <f t="shared" si="6"/>
        <v>3855</v>
      </c>
      <c r="G426" s="310">
        <v>3411.5200000000004</v>
      </c>
    </row>
    <row r="427" spans="2:7">
      <c r="B427" t="s">
        <v>2229</v>
      </c>
      <c r="C427" s="314" t="s">
        <v>666</v>
      </c>
      <c r="D427" s="25" t="s">
        <v>8</v>
      </c>
      <c r="E427" s="33">
        <f t="shared" si="6"/>
        <v>2448</v>
      </c>
      <c r="G427" s="310">
        <v>2166.0800000000004</v>
      </c>
    </row>
    <row r="428" spans="2:7">
      <c r="B428" t="s">
        <v>2230</v>
      </c>
      <c r="C428" s="314" t="s">
        <v>667</v>
      </c>
      <c r="D428" s="25" t="s">
        <v>8</v>
      </c>
      <c r="E428" s="33">
        <f t="shared" si="6"/>
        <v>1868</v>
      </c>
      <c r="G428" s="310">
        <v>1653.1200000000001</v>
      </c>
    </row>
    <row r="429" spans="2:7">
      <c r="B429" t="s">
        <v>2231</v>
      </c>
      <c r="C429" s="314" t="s">
        <v>668</v>
      </c>
      <c r="D429" s="25" t="s">
        <v>8</v>
      </c>
      <c r="E429" s="33">
        <f t="shared" si="6"/>
        <v>4527</v>
      </c>
      <c r="G429" s="310">
        <v>4006.2400000000002</v>
      </c>
    </row>
    <row r="430" spans="2:7">
      <c r="B430" t="s">
        <v>2232</v>
      </c>
      <c r="C430" s="314" t="s">
        <v>669</v>
      </c>
      <c r="D430" s="25" t="s">
        <v>56</v>
      </c>
      <c r="E430" s="33">
        <f t="shared" si="6"/>
        <v>4169</v>
      </c>
      <c r="G430" s="310">
        <v>3689.28</v>
      </c>
    </row>
    <row r="431" spans="2:7">
      <c r="B431" t="s">
        <v>2233</v>
      </c>
      <c r="C431" s="314" t="s">
        <v>670</v>
      </c>
      <c r="D431" s="25" t="s">
        <v>56</v>
      </c>
      <c r="E431" s="33">
        <f t="shared" si="6"/>
        <v>14177</v>
      </c>
      <c r="G431" s="310">
        <v>12546.240000000002</v>
      </c>
    </row>
    <row r="432" spans="2:7">
      <c r="B432" t="s">
        <v>2234</v>
      </c>
      <c r="C432" s="314" t="s">
        <v>671</v>
      </c>
      <c r="D432" s="25" t="s">
        <v>56</v>
      </c>
      <c r="E432" s="33">
        <f t="shared" si="6"/>
        <v>14177</v>
      </c>
      <c r="G432" s="310">
        <v>12546.240000000002</v>
      </c>
    </row>
    <row r="433" spans="2:7">
      <c r="B433" t="s">
        <v>2235</v>
      </c>
      <c r="C433" s="314" t="s">
        <v>672</v>
      </c>
      <c r="D433" s="25" t="s">
        <v>8</v>
      </c>
      <c r="E433" s="33">
        <f t="shared" si="6"/>
        <v>2501</v>
      </c>
      <c r="G433" s="310">
        <v>2213.1200000000003</v>
      </c>
    </row>
    <row r="434" spans="2:7">
      <c r="B434" t="s">
        <v>2236</v>
      </c>
      <c r="C434" s="314" t="s">
        <v>673</v>
      </c>
      <c r="D434" s="25" t="s">
        <v>56</v>
      </c>
      <c r="E434" s="33">
        <f t="shared" si="6"/>
        <v>332</v>
      </c>
      <c r="G434" s="310">
        <v>293.44000000000005</v>
      </c>
    </row>
    <row r="435" spans="2:7">
      <c r="B435" t="s">
        <v>2237</v>
      </c>
      <c r="C435" s="314" t="s">
        <v>674</v>
      </c>
      <c r="D435" s="25" t="s">
        <v>56</v>
      </c>
      <c r="E435" s="33">
        <f t="shared" si="6"/>
        <v>1249</v>
      </c>
      <c r="G435" s="310">
        <v>1105.44</v>
      </c>
    </row>
    <row r="436" spans="2:7">
      <c r="B436" t="s">
        <v>2238</v>
      </c>
      <c r="C436" s="314" t="s">
        <v>675</v>
      </c>
      <c r="D436" s="25" t="s">
        <v>57</v>
      </c>
      <c r="E436" s="33">
        <f t="shared" si="6"/>
        <v>165</v>
      </c>
      <c r="G436" s="310">
        <v>145.60000000000002</v>
      </c>
    </row>
    <row r="437" spans="2:7">
      <c r="B437" t="s">
        <v>2239</v>
      </c>
      <c r="C437" s="314" t="s">
        <v>676</v>
      </c>
      <c r="D437" s="25" t="s">
        <v>8</v>
      </c>
      <c r="E437" s="33">
        <f t="shared" si="6"/>
        <v>17682</v>
      </c>
      <c r="G437" s="310">
        <v>15647.520000000002</v>
      </c>
    </row>
    <row r="438" spans="2:7">
      <c r="B438" t="s">
        <v>2240</v>
      </c>
      <c r="C438" s="314" t="s">
        <v>677</v>
      </c>
      <c r="D438" s="25" t="s">
        <v>57</v>
      </c>
      <c r="E438" s="33">
        <f t="shared" si="6"/>
        <v>16681</v>
      </c>
      <c r="G438" s="310">
        <v>14761.600000000002</v>
      </c>
    </row>
    <row r="439" spans="2:7">
      <c r="B439" t="s">
        <v>2241</v>
      </c>
      <c r="C439" s="314" t="s">
        <v>678</v>
      </c>
      <c r="D439" s="25" t="s">
        <v>8</v>
      </c>
      <c r="E439" s="33">
        <f t="shared" si="6"/>
        <v>1325</v>
      </c>
      <c r="G439" s="310">
        <v>1172.6400000000001</v>
      </c>
    </row>
    <row r="440" spans="2:7">
      <c r="B440" t="s">
        <v>2242</v>
      </c>
      <c r="C440" s="314" t="s">
        <v>679</v>
      </c>
      <c r="D440" s="25" t="s">
        <v>8</v>
      </c>
      <c r="E440" s="33">
        <f t="shared" si="6"/>
        <v>73400</v>
      </c>
      <c r="G440" s="310">
        <v>64955.520000000004</v>
      </c>
    </row>
    <row r="441" spans="2:7">
      <c r="B441" t="s">
        <v>2243</v>
      </c>
      <c r="C441" s="314" t="s">
        <v>680</v>
      </c>
      <c r="D441" s="25" t="s">
        <v>56</v>
      </c>
      <c r="E441" s="33">
        <f t="shared" si="6"/>
        <v>200017</v>
      </c>
      <c r="G441" s="310">
        <v>177005.92</v>
      </c>
    </row>
    <row r="442" spans="2:7">
      <c r="B442" t="s">
        <v>2244</v>
      </c>
      <c r="C442" s="314" t="s">
        <v>681</v>
      </c>
      <c r="D442" s="25" t="s">
        <v>3425</v>
      </c>
      <c r="E442" s="33">
        <f t="shared" si="6"/>
        <v>8005</v>
      </c>
      <c r="G442" s="310">
        <v>7084.0000000000009</v>
      </c>
    </row>
    <row r="443" spans="2:7">
      <c r="B443" t="s">
        <v>2245</v>
      </c>
      <c r="C443" s="314" t="s">
        <v>682</v>
      </c>
      <c r="D443" s="25" t="s">
        <v>6</v>
      </c>
      <c r="E443" s="33">
        <f t="shared" si="6"/>
        <v>34271</v>
      </c>
      <c r="G443" s="310">
        <v>30328.480000000003</v>
      </c>
    </row>
    <row r="444" spans="2:7">
      <c r="B444" t="s">
        <v>2246</v>
      </c>
      <c r="C444" s="314" t="s">
        <v>683</v>
      </c>
      <c r="D444" s="25" t="s">
        <v>6</v>
      </c>
      <c r="E444" s="33">
        <f t="shared" si="6"/>
        <v>47041</v>
      </c>
      <c r="G444" s="310">
        <v>41629.280000000006</v>
      </c>
    </row>
    <row r="445" spans="2:7">
      <c r="B445" t="s">
        <v>2247</v>
      </c>
      <c r="C445" s="314" t="s">
        <v>684</v>
      </c>
      <c r="D445" s="25" t="s">
        <v>56</v>
      </c>
      <c r="E445" s="33">
        <f t="shared" si="6"/>
        <v>26524</v>
      </c>
      <c r="G445" s="310">
        <v>23472.960000000003</v>
      </c>
    </row>
    <row r="446" spans="2:7">
      <c r="B446" t="s">
        <v>2248</v>
      </c>
      <c r="C446" s="314" t="s">
        <v>685</v>
      </c>
      <c r="D446" s="25" t="s">
        <v>56</v>
      </c>
      <c r="E446" s="33">
        <f t="shared" si="6"/>
        <v>3945</v>
      </c>
      <c r="G446" s="310">
        <v>3491.0400000000004</v>
      </c>
    </row>
    <row r="447" spans="2:7">
      <c r="B447" t="s">
        <v>2249</v>
      </c>
      <c r="C447" s="314" t="s">
        <v>686</v>
      </c>
      <c r="D447" s="25" t="s">
        <v>8</v>
      </c>
      <c r="E447" s="33">
        <f t="shared" si="6"/>
        <v>2668</v>
      </c>
      <c r="G447" s="310">
        <v>2360.96</v>
      </c>
    </row>
    <row r="448" spans="2:7">
      <c r="B448" t="s">
        <v>2250</v>
      </c>
      <c r="C448" s="314" t="s">
        <v>687</v>
      </c>
      <c r="D448" s="25" t="s">
        <v>59</v>
      </c>
      <c r="E448" s="33">
        <f t="shared" si="6"/>
        <v>100091</v>
      </c>
      <c r="G448" s="310">
        <v>88576.320000000007</v>
      </c>
    </row>
    <row r="449" spans="2:7">
      <c r="B449" t="s">
        <v>2251</v>
      </c>
      <c r="C449" s="314" t="s">
        <v>688</v>
      </c>
      <c r="D449" s="25" t="s">
        <v>56</v>
      </c>
      <c r="E449" s="33">
        <f t="shared" si="6"/>
        <v>484114</v>
      </c>
      <c r="G449" s="310">
        <v>428419.04000000004</v>
      </c>
    </row>
    <row r="450" spans="2:7">
      <c r="B450" t="s">
        <v>2252</v>
      </c>
      <c r="C450" s="314" t="s">
        <v>689</v>
      </c>
      <c r="D450" s="25" t="s">
        <v>56</v>
      </c>
      <c r="E450" s="33">
        <f t="shared" si="6"/>
        <v>5837</v>
      </c>
      <c r="G450" s="310">
        <v>5165.4400000000005</v>
      </c>
    </row>
    <row r="451" spans="2:7">
      <c r="B451" t="s">
        <v>2253</v>
      </c>
      <c r="C451" s="314" t="s">
        <v>690</v>
      </c>
      <c r="D451" s="25" t="s">
        <v>8</v>
      </c>
      <c r="E451" s="33">
        <f t="shared" si="6"/>
        <v>11997</v>
      </c>
      <c r="G451" s="310">
        <v>10616.480000000001</v>
      </c>
    </row>
    <row r="452" spans="2:7">
      <c r="B452" t="s">
        <v>2254</v>
      </c>
      <c r="C452" s="314" t="s">
        <v>691</v>
      </c>
      <c r="D452" s="25" t="s">
        <v>6</v>
      </c>
      <c r="E452" s="33">
        <f t="shared" si="6"/>
        <v>4169</v>
      </c>
      <c r="G452" s="310">
        <v>3689.28</v>
      </c>
    </row>
    <row r="453" spans="2:7">
      <c r="B453" t="s">
        <v>2255</v>
      </c>
      <c r="C453" s="314" t="s">
        <v>692</v>
      </c>
      <c r="D453" s="25" t="s">
        <v>3426</v>
      </c>
      <c r="E453" s="33">
        <f t="shared" si="6"/>
        <v>4169</v>
      </c>
      <c r="G453" s="310">
        <v>3689.28</v>
      </c>
    </row>
    <row r="454" spans="2:7">
      <c r="B454" t="s">
        <v>2256</v>
      </c>
      <c r="C454" s="314" t="s">
        <v>693</v>
      </c>
      <c r="D454" s="25" t="s">
        <v>3426</v>
      </c>
      <c r="E454" s="33">
        <f t="shared" si="6"/>
        <v>4169</v>
      </c>
      <c r="G454" s="310">
        <v>3689.28</v>
      </c>
    </row>
    <row r="455" spans="2:7">
      <c r="B455" t="s">
        <v>2257</v>
      </c>
      <c r="C455" s="314" t="s">
        <v>694</v>
      </c>
      <c r="D455" s="25" t="s">
        <v>3426</v>
      </c>
      <c r="E455" s="33">
        <f t="shared" si="6"/>
        <v>4169</v>
      </c>
      <c r="G455" s="310">
        <v>3689.28</v>
      </c>
    </row>
    <row r="456" spans="2:7">
      <c r="B456" t="s">
        <v>2258</v>
      </c>
      <c r="C456" s="314" t="s">
        <v>695</v>
      </c>
      <c r="D456" s="25" t="s">
        <v>8</v>
      </c>
      <c r="E456" s="33">
        <f t="shared" si="6"/>
        <v>11802</v>
      </c>
      <c r="G456" s="310">
        <v>10444.000000000002</v>
      </c>
    </row>
    <row r="457" spans="2:7">
      <c r="B457" t="s">
        <v>2259</v>
      </c>
      <c r="C457" s="314" t="s">
        <v>696</v>
      </c>
      <c r="D457" s="25" t="s">
        <v>8</v>
      </c>
      <c r="E457" s="33">
        <f t="shared" ref="E457:E520" si="7">ROUND(G457*$H$7,0)</f>
        <v>38312</v>
      </c>
      <c r="G457" s="310">
        <v>33904.640000000007</v>
      </c>
    </row>
    <row r="458" spans="2:7">
      <c r="B458" t="s">
        <v>2260</v>
      </c>
      <c r="C458" s="314" t="s">
        <v>697</v>
      </c>
      <c r="D458" s="25" t="s">
        <v>8</v>
      </c>
      <c r="E458" s="33">
        <f t="shared" si="7"/>
        <v>95411</v>
      </c>
      <c r="G458" s="310">
        <v>84434.560000000012</v>
      </c>
    </row>
    <row r="459" spans="2:7">
      <c r="B459" t="s">
        <v>2261</v>
      </c>
      <c r="C459" s="314" t="s">
        <v>698</v>
      </c>
      <c r="D459" s="25" t="s">
        <v>8</v>
      </c>
      <c r="E459" s="33">
        <f t="shared" si="7"/>
        <v>56503</v>
      </c>
      <c r="G459" s="310">
        <v>50002.400000000001</v>
      </c>
    </row>
    <row r="460" spans="2:7">
      <c r="B460" t="s">
        <v>2262</v>
      </c>
      <c r="C460" s="314" t="s">
        <v>699</v>
      </c>
      <c r="D460" s="25" t="s">
        <v>56</v>
      </c>
      <c r="E460" s="33">
        <f t="shared" si="7"/>
        <v>37540</v>
      </c>
      <c r="G460" s="310">
        <v>33221.440000000002</v>
      </c>
    </row>
    <row r="461" spans="2:7">
      <c r="B461" t="s">
        <v>2263</v>
      </c>
      <c r="C461" s="314" t="s">
        <v>700</v>
      </c>
      <c r="D461" s="25" t="s">
        <v>56</v>
      </c>
      <c r="E461" s="33">
        <f t="shared" si="7"/>
        <v>89207</v>
      </c>
      <c r="G461" s="310">
        <v>78944.320000000007</v>
      </c>
    </row>
    <row r="462" spans="2:7">
      <c r="B462" t="s">
        <v>2264</v>
      </c>
      <c r="C462" s="314" t="s">
        <v>701</v>
      </c>
      <c r="D462" s="25" t="s">
        <v>56</v>
      </c>
      <c r="E462" s="33">
        <f t="shared" si="7"/>
        <v>13010</v>
      </c>
      <c r="G462" s="310">
        <v>11513.6</v>
      </c>
    </row>
    <row r="463" spans="2:7">
      <c r="B463" t="s">
        <v>2265</v>
      </c>
      <c r="C463" s="314" t="s">
        <v>702</v>
      </c>
      <c r="D463" s="25" t="s">
        <v>56</v>
      </c>
      <c r="E463" s="33">
        <f t="shared" si="7"/>
        <v>30359</v>
      </c>
      <c r="G463" s="310">
        <v>26866.560000000001</v>
      </c>
    </row>
    <row r="464" spans="2:7">
      <c r="B464" t="s">
        <v>2266</v>
      </c>
      <c r="C464" s="314" t="s">
        <v>703</v>
      </c>
      <c r="D464" s="25" t="s">
        <v>8</v>
      </c>
      <c r="E464" s="33">
        <f t="shared" si="7"/>
        <v>12509</v>
      </c>
      <c r="G464" s="310">
        <v>11070.080000000002</v>
      </c>
    </row>
    <row r="465" spans="2:7">
      <c r="B465" t="s">
        <v>2267</v>
      </c>
      <c r="C465" s="314" t="s">
        <v>704</v>
      </c>
      <c r="D465" s="25" t="s">
        <v>56</v>
      </c>
      <c r="E465" s="33">
        <f t="shared" si="7"/>
        <v>33362</v>
      </c>
      <c r="G465" s="310">
        <v>29524.320000000003</v>
      </c>
    </row>
    <row r="466" spans="2:7">
      <c r="B466" t="s">
        <v>2268</v>
      </c>
      <c r="C466" s="314" t="s">
        <v>705</v>
      </c>
      <c r="D466" s="25" t="s">
        <v>8</v>
      </c>
      <c r="E466" s="33">
        <f t="shared" si="7"/>
        <v>10508</v>
      </c>
      <c r="G466" s="310">
        <v>9299.36</v>
      </c>
    </row>
    <row r="467" spans="2:7">
      <c r="B467" t="s">
        <v>2269</v>
      </c>
      <c r="C467" s="314" t="s">
        <v>706</v>
      </c>
      <c r="D467" s="25" t="s">
        <v>56</v>
      </c>
      <c r="E467" s="33">
        <f t="shared" si="7"/>
        <v>2464</v>
      </c>
      <c r="G467" s="310">
        <v>2180.6400000000003</v>
      </c>
    </row>
    <row r="468" spans="2:7">
      <c r="B468" t="s">
        <v>2270</v>
      </c>
      <c r="C468" s="314" t="s">
        <v>707</v>
      </c>
      <c r="D468" s="25" t="s">
        <v>8</v>
      </c>
      <c r="E468" s="33">
        <f t="shared" si="7"/>
        <v>15025</v>
      </c>
      <c r="G468" s="310">
        <v>13296.640000000001</v>
      </c>
    </row>
    <row r="469" spans="2:7">
      <c r="B469" t="s">
        <v>2271</v>
      </c>
      <c r="C469" s="314" t="s">
        <v>708</v>
      </c>
      <c r="D469" s="25" t="s">
        <v>57</v>
      </c>
      <c r="E469" s="33">
        <f t="shared" si="7"/>
        <v>4670</v>
      </c>
      <c r="G469" s="310">
        <v>4132.8</v>
      </c>
    </row>
    <row r="470" spans="2:7">
      <c r="B470" t="s">
        <v>2272</v>
      </c>
      <c r="C470" s="314" t="s">
        <v>709</v>
      </c>
      <c r="D470" s="25" t="s">
        <v>8</v>
      </c>
      <c r="E470" s="33">
        <f t="shared" si="7"/>
        <v>17317</v>
      </c>
      <c r="G470" s="310">
        <v>15324.960000000001</v>
      </c>
    </row>
    <row r="471" spans="2:7">
      <c r="B471" t="s">
        <v>2273</v>
      </c>
      <c r="C471" s="314" t="s">
        <v>710</v>
      </c>
      <c r="D471" s="25" t="s">
        <v>8</v>
      </c>
      <c r="E471" s="33">
        <f t="shared" si="7"/>
        <v>22445</v>
      </c>
      <c r="G471" s="310">
        <v>19863.2</v>
      </c>
    </row>
    <row r="472" spans="2:7">
      <c r="B472" t="s">
        <v>2274</v>
      </c>
      <c r="C472" s="314" t="s">
        <v>711</v>
      </c>
      <c r="D472" s="25" t="s">
        <v>57</v>
      </c>
      <c r="E472" s="33">
        <f t="shared" si="7"/>
        <v>6171</v>
      </c>
      <c r="G472" s="310">
        <v>5461.1200000000008</v>
      </c>
    </row>
    <row r="473" spans="2:7">
      <c r="B473" t="s">
        <v>2275</v>
      </c>
      <c r="C473" s="314" t="s">
        <v>712</v>
      </c>
      <c r="D473" s="25" t="s">
        <v>56</v>
      </c>
      <c r="E473" s="33">
        <f t="shared" si="7"/>
        <v>58386</v>
      </c>
      <c r="G473" s="310">
        <v>51668.960000000006</v>
      </c>
    </row>
    <row r="474" spans="2:7">
      <c r="B474" t="s">
        <v>2276</v>
      </c>
      <c r="C474" s="314" t="s">
        <v>713</v>
      </c>
      <c r="D474" s="25" t="s">
        <v>56</v>
      </c>
      <c r="E474" s="33">
        <f t="shared" si="7"/>
        <v>41704</v>
      </c>
      <c r="G474" s="310">
        <v>36906.240000000005</v>
      </c>
    </row>
    <row r="475" spans="2:7">
      <c r="B475" t="s">
        <v>2277</v>
      </c>
      <c r="C475" s="314" t="s">
        <v>714</v>
      </c>
      <c r="D475" s="25" t="s">
        <v>56</v>
      </c>
      <c r="E475" s="33">
        <f t="shared" si="7"/>
        <v>25856</v>
      </c>
      <c r="G475" s="310">
        <v>22881.600000000002</v>
      </c>
    </row>
    <row r="476" spans="2:7">
      <c r="B476" t="s">
        <v>2278</v>
      </c>
      <c r="C476" s="314" t="s">
        <v>715</v>
      </c>
      <c r="D476" s="25" t="s">
        <v>57</v>
      </c>
      <c r="E476" s="33">
        <f t="shared" si="7"/>
        <v>3670</v>
      </c>
      <c r="G476" s="310">
        <v>3248.0000000000005</v>
      </c>
    </row>
    <row r="477" spans="2:7">
      <c r="B477" t="s">
        <v>2279</v>
      </c>
      <c r="C477" s="314" t="s">
        <v>716</v>
      </c>
      <c r="D477" s="25" t="s">
        <v>6</v>
      </c>
      <c r="E477" s="33">
        <f t="shared" si="7"/>
        <v>83409</v>
      </c>
      <c r="G477" s="310">
        <v>73813.600000000006</v>
      </c>
    </row>
    <row r="478" spans="2:7">
      <c r="B478" t="s">
        <v>2280</v>
      </c>
      <c r="C478" s="314" t="s">
        <v>717</v>
      </c>
      <c r="D478" s="25" t="s">
        <v>56</v>
      </c>
      <c r="E478" s="33">
        <f t="shared" si="7"/>
        <v>300278</v>
      </c>
      <c r="G478" s="310">
        <v>265732.32</v>
      </c>
    </row>
    <row r="479" spans="2:7">
      <c r="B479" t="s">
        <v>2281</v>
      </c>
      <c r="C479" s="314" t="s">
        <v>718</v>
      </c>
      <c r="D479" s="25" t="s">
        <v>56</v>
      </c>
      <c r="E479" s="33">
        <f t="shared" si="7"/>
        <v>166817</v>
      </c>
      <c r="G479" s="310">
        <v>147626.08000000002</v>
      </c>
    </row>
    <row r="480" spans="2:7">
      <c r="B480" t="s">
        <v>2282</v>
      </c>
      <c r="C480" s="314" t="s">
        <v>719</v>
      </c>
      <c r="D480" s="25" t="s">
        <v>56</v>
      </c>
      <c r="E480" s="33">
        <f t="shared" si="7"/>
        <v>50044</v>
      </c>
      <c r="G480" s="310">
        <v>44287.040000000001</v>
      </c>
    </row>
    <row r="481" spans="2:7">
      <c r="B481" t="s">
        <v>2283</v>
      </c>
      <c r="C481" s="314" t="s">
        <v>720</v>
      </c>
      <c r="D481" s="25" t="s">
        <v>57</v>
      </c>
      <c r="E481" s="33">
        <f t="shared" si="7"/>
        <v>132</v>
      </c>
      <c r="G481" s="310">
        <v>116.48000000000002</v>
      </c>
    </row>
    <row r="482" spans="2:7">
      <c r="B482" t="s">
        <v>2284</v>
      </c>
      <c r="C482" s="314" t="s">
        <v>721</v>
      </c>
      <c r="D482" s="25" t="s">
        <v>57</v>
      </c>
      <c r="E482" s="33">
        <f t="shared" si="7"/>
        <v>33362</v>
      </c>
      <c r="G482" s="310">
        <v>29524.320000000003</v>
      </c>
    </row>
    <row r="483" spans="2:7">
      <c r="B483" t="s">
        <v>2285</v>
      </c>
      <c r="C483" s="314" t="s">
        <v>722</v>
      </c>
      <c r="D483" s="25" t="s">
        <v>57</v>
      </c>
      <c r="E483" s="33">
        <f t="shared" si="7"/>
        <v>11675</v>
      </c>
      <c r="G483" s="310">
        <v>10332.000000000002</v>
      </c>
    </row>
    <row r="484" spans="2:7">
      <c r="B484" t="s">
        <v>2286</v>
      </c>
      <c r="C484" s="314" t="s">
        <v>723</v>
      </c>
      <c r="D484" s="25" t="s">
        <v>6</v>
      </c>
      <c r="E484" s="33">
        <f t="shared" si="7"/>
        <v>2668</v>
      </c>
      <c r="G484" s="310">
        <v>2360.96</v>
      </c>
    </row>
    <row r="485" spans="2:7">
      <c r="B485" t="s">
        <v>2287</v>
      </c>
      <c r="C485" s="314" t="s">
        <v>724</v>
      </c>
      <c r="D485" s="25" t="s">
        <v>6</v>
      </c>
      <c r="E485" s="33">
        <f t="shared" si="7"/>
        <v>3002</v>
      </c>
      <c r="G485" s="310">
        <v>2656.6400000000003</v>
      </c>
    </row>
    <row r="486" spans="2:7">
      <c r="B486" t="s">
        <v>2288</v>
      </c>
      <c r="C486" s="314" t="s">
        <v>725</v>
      </c>
      <c r="D486" s="25" t="s">
        <v>56</v>
      </c>
      <c r="E486" s="33">
        <f t="shared" si="7"/>
        <v>9489</v>
      </c>
      <c r="G486" s="310">
        <v>8397.76</v>
      </c>
    </row>
    <row r="487" spans="2:7">
      <c r="B487" t="s">
        <v>2289</v>
      </c>
      <c r="C487" s="314" t="s">
        <v>726</v>
      </c>
      <c r="D487" s="25" t="s">
        <v>56</v>
      </c>
      <c r="E487" s="33">
        <f t="shared" si="7"/>
        <v>1128414</v>
      </c>
      <c r="G487" s="310">
        <v>998596.4800000001</v>
      </c>
    </row>
    <row r="488" spans="2:7">
      <c r="B488" t="s">
        <v>2290</v>
      </c>
      <c r="C488" s="314" t="s">
        <v>727</v>
      </c>
      <c r="D488" s="25" t="s">
        <v>56</v>
      </c>
      <c r="E488" s="33">
        <f t="shared" si="7"/>
        <v>550446</v>
      </c>
      <c r="G488" s="310">
        <v>487120.48000000004</v>
      </c>
    </row>
    <row r="489" spans="2:7">
      <c r="B489" t="s">
        <v>2291</v>
      </c>
      <c r="C489" s="314" t="s">
        <v>728</v>
      </c>
      <c r="D489" s="25" t="s">
        <v>56</v>
      </c>
      <c r="E489" s="33">
        <f t="shared" si="7"/>
        <v>231187</v>
      </c>
      <c r="G489" s="310">
        <v>204590.40000000002</v>
      </c>
    </row>
    <row r="490" spans="2:7">
      <c r="B490" t="s">
        <v>2292</v>
      </c>
      <c r="C490" s="314" t="s">
        <v>729</v>
      </c>
      <c r="D490" s="25" t="s">
        <v>56</v>
      </c>
      <c r="E490" s="33">
        <f t="shared" si="7"/>
        <v>201830</v>
      </c>
      <c r="G490" s="310">
        <v>178610.88</v>
      </c>
    </row>
    <row r="491" spans="2:7">
      <c r="B491" t="s">
        <v>2293</v>
      </c>
      <c r="C491" s="314" t="s">
        <v>730</v>
      </c>
      <c r="D491" s="25" t="s">
        <v>56</v>
      </c>
      <c r="E491" s="33">
        <f t="shared" si="7"/>
        <v>283131</v>
      </c>
      <c r="G491" s="310">
        <v>250558.56000000003</v>
      </c>
    </row>
    <row r="492" spans="2:7">
      <c r="B492" t="s">
        <v>2294</v>
      </c>
      <c r="C492" s="314" t="s">
        <v>731</v>
      </c>
      <c r="D492" s="25" t="s">
        <v>6</v>
      </c>
      <c r="E492" s="33">
        <f t="shared" si="7"/>
        <v>211005</v>
      </c>
      <c r="G492" s="310">
        <v>186729.76</v>
      </c>
    </row>
    <row r="493" spans="2:7">
      <c r="B493" t="s">
        <v>2295</v>
      </c>
      <c r="C493" s="314" t="s">
        <v>732</v>
      </c>
      <c r="D493" s="25" t="s">
        <v>56</v>
      </c>
      <c r="E493" s="33">
        <f t="shared" si="7"/>
        <v>69626</v>
      </c>
      <c r="G493" s="310">
        <v>61615.680000000008</v>
      </c>
    </row>
    <row r="494" spans="2:7">
      <c r="B494" t="s">
        <v>2296</v>
      </c>
      <c r="C494" s="314" t="s">
        <v>733</v>
      </c>
      <c r="D494" s="25" t="s">
        <v>56</v>
      </c>
      <c r="E494" s="33">
        <f t="shared" si="7"/>
        <v>75741</v>
      </c>
      <c r="G494" s="310">
        <v>67027.520000000004</v>
      </c>
    </row>
    <row r="495" spans="2:7">
      <c r="B495" t="s">
        <v>2297</v>
      </c>
      <c r="C495" s="314" t="s">
        <v>734</v>
      </c>
      <c r="D495" s="25" t="s">
        <v>56</v>
      </c>
      <c r="E495" s="33">
        <f t="shared" si="7"/>
        <v>83493</v>
      </c>
      <c r="G495" s="310">
        <v>73887.520000000004</v>
      </c>
    </row>
    <row r="496" spans="2:7">
      <c r="B496" t="s">
        <v>2298</v>
      </c>
      <c r="C496" s="314" t="s">
        <v>735</v>
      </c>
      <c r="D496" s="25" t="s">
        <v>56</v>
      </c>
      <c r="E496" s="33">
        <f t="shared" si="7"/>
        <v>89231</v>
      </c>
      <c r="G496" s="310">
        <v>78965.600000000006</v>
      </c>
    </row>
    <row r="497" spans="2:7">
      <c r="B497" t="s">
        <v>2299</v>
      </c>
      <c r="C497" s="314" t="s">
        <v>736</v>
      </c>
      <c r="D497" s="25" t="s">
        <v>56</v>
      </c>
      <c r="E497" s="33">
        <f t="shared" si="7"/>
        <v>100491</v>
      </c>
      <c r="G497" s="310">
        <v>88930.240000000005</v>
      </c>
    </row>
    <row r="498" spans="2:7">
      <c r="B498" t="s">
        <v>2300</v>
      </c>
      <c r="C498" s="314" t="s">
        <v>737</v>
      </c>
      <c r="D498" s="25" t="s">
        <v>56</v>
      </c>
      <c r="E498" s="33">
        <f t="shared" si="7"/>
        <v>108168</v>
      </c>
      <c r="G498" s="310">
        <v>95724.160000000003</v>
      </c>
    </row>
    <row r="499" spans="2:7">
      <c r="B499" t="s">
        <v>2301</v>
      </c>
      <c r="C499" s="314" t="s">
        <v>738</v>
      </c>
      <c r="D499" s="25" t="s">
        <v>56</v>
      </c>
      <c r="E499" s="33">
        <f t="shared" si="7"/>
        <v>121080</v>
      </c>
      <c r="G499" s="310">
        <v>107150.40000000001</v>
      </c>
    </row>
    <row r="500" spans="2:7">
      <c r="B500" t="s">
        <v>2302</v>
      </c>
      <c r="C500" s="314" t="s">
        <v>739</v>
      </c>
      <c r="D500" s="25" t="s">
        <v>56</v>
      </c>
      <c r="E500" s="33">
        <f t="shared" si="7"/>
        <v>132068</v>
      </c>
      <c r="G500" s="310">
        <v>116874.24000000001</v>
      </c>
    </row>
    <row r="501" spans="2:7">
      <c r="B501" t="s">
        <v>2303</v>
      </c>
      <c r="C501" s="314" t="s">
        <v>740</v>
      </c>
      <c r="D501" s="25" t="s">
        <v>56</v>
      </c>
      <c r="E501" s="33">
        <f t="shared" si="7"/>
        <v>132068</v>
      </c>
      <c r="G501" s="310">
        <v>116874.24000000001</v>
      </c>
    </row>
    <row r="502" spans="2:7">
      <c r="B502" t="s">
        <v>2304</v>
      </c>
      <c r="C502" s="314" t="s">
        <v>741</v>
      </c>
      <c r="D502" s="25" t="s">
        <v>56</v>
      </c>
      <c r="E502" s="33">
        <f t="shared" si="7"/>
        <v>136384</v>
      </c>
      <c r="G502" s="310">
        <v>120693.44000000002</v>
      </c>
    </row>
    <row r="503" spans="2:7">
      <c r="B503" t="s">
        <v>2305</v>
      </c>
      <c r="C503" s="314" t="s">
        <v>742</v>
      </c>
      <c r="D503" s="25" t="s">
        <v>56</v>
      </c>
      <c r="E503" s="33">
        <f t="shared" si="7"/>
        <v>147001</v>
      </c>
      <c r="G503" s="310">
        <v>130089.12000000001</v>
      </c>
    </row>
    <row r="504" spans="2:7">
      <c r="B504" t="s">
        <v>2306</v>
      </c>
      <c r="C504" s="314" t="s">
        <v>743</v>
      </c>
      <c r="D504" s="25" t="s">
        <v>56</v>
      </c>
      <c r="E504" s="33">
        <f t="shared" si="7"/>
        <v>162264</v>
      </c>
      <c r="G504" s="310">
        <v>143596.32</v>
      </c>
    </row>
    <row r="505" spans="2:7">
      <c r="B505" t="s">
        <v>2307</v>
      </c>
      <c r="C505" s="314" t="s">
        <v>744</v>
      </c>
      <c r="D505" s="25" t="s">
        <v>56</v>
      </c>
      <c r="E505" s="33">
        <f t="shared" si="7"/>
        <v>162264</v>
      </c>
      <c r="G505" s="310">
        <v>143596.32</v>
      </c>
    </row>
    <row r="506" spans="2:7">
      <c r="B506" t="s">
        <v>2308</v>
      </c>
      <c r="C506" s="314" t="s">
        <v>745</v>
      </c>
      <c r="D506" s="25" t="s">
        <v>56</v>
      </c>
      <c r="E506" s="33">
        <f t="shared" si="7"/>
        <v>3336</v>
      </c>
      <c r="G506" s="310">
        <v>2952.32</v>
      </c>
    </row>
    <row r="507" spans="2:7">
      <c r="B507" t="s">
        <v>2309</v>
      </c>
      <c r="C507" s="314" t="s">
        <v>746</v>
      </c>
      <c r="D507" s="25" t="s">
        <v>56</v>
      </c>
      <c r="E507" s="33">
        <f t="shared" si="7"/>
        <v>39542</v>
      </c>
      <c r="G507" s="310">
        <v>34993.280000000006</v>
      </c>
    </row>
    <row r="508" spans="2:7">
      <c r="B508" t="s">
        <v>2310</v>
      </c>
      <c r="C508" s="314" t="s">
        <v>747</v>
      </c>
      <c r="D508" s="25" t="s">
        <v>57</v>
      </c>
      <c r="E508" s="33">
        <f t="shared" si="7"/>
        <v>5871</v>
      </c>
      <c r="G508" s="310">
        <v>5195.68</v>
      </c>
    </row>
    <row r="509" spans="2:7">
      <c r="B509" t="s">
        <v>2311</v>
      </c>
      <c r="C509" s="314" t="s">
        <v>748</v>
      </c>
      <c r="D509" s="25" t="s">
        <v>8</v>
      </c>
      <c r="E509" s="33">
        <f t="shared" si="7"/>
        <v>27362</v>
      </c>
      <c r="G509" s="310">
        <v>24214.400000000001</v>
      </c>
    </row>
    <row r="510" spans="2:7">
      <c r="B510" t="s">
        <v>2312</v>
      </c>
      <c r="C510" s="314" t="s">
        <v>749</v>
      </c>
      <c r="D510" s="25" t="s">
        <v>8</v>
      </c>
      <c r="E510" s="33">
        <f t="shared" si="7"/>
        <v>4112</v>
      </c>
      <c r="G510" s="310">
        <v>3638.8800000000006</v>
      </c>
    </row>
    <row r="511" spans="2:7">
      <c r="B511" t="s">
        <v>2313</v>
      </c>
      <c r="C511" s="314" t="s">
        <v>750</v>
      </c>
      <c r="D511" s="25" t="s">
        <v>56</v>
      </c>
      <c r="E511" s="33">
        <f t="shared" si="7"/>
        <v>16355198</v>
      </c>
      <c r="G511" s="310">
        <v>14473626.720000001</v>
      </c>
    </row>
    <row r="512" spans="2:7">
      <c r="B512" t="s">
        <v>2314</v>
      </c>
      <c r="C512" s="314" t="s">
        <v>751</v>
      </c>
      <c r="D512" s="25" t="s">
        <v>3425</v>
      </c>
      <c r="E512" s="33">
        <f t="shared" si="7"/>
        <v>118630</v>
      </c>
      <c r="G512" s="310">
        <v>104982.08000000002</v>
      </c>
    </row>
    <row r="513" spans="2:7">
      <c r="B513" t="s">
        <v>2315</v>
      </c>
      <c r="C513" s="314" t="s">
        <v>752</v>
      </c>
      <c r="D513" s="25" t="s">
        <v>56</v>
      </c>
      <c r="E513" s="33">
        <f t="shared" si="7"/>
        <v>964862</v>
      </c>
      <c r="G513" s="310">
        <v>853860.00000000012</v>
      </c>
    </row>
    <row r="514" spans="2:7">
      <c r="B514" t="s">
        <v>2316</v>
      </c>
      <c r="C514" s="314" t="s">
        <v>753</v>
      </c>
      <c r="D514" s="25" t="s">
        <v>56</v>
      </c>
      <c r="E514" s="33">
        <f t="shared" si="7"/>
        <v>7907</v>
      </c>
      <c r="G514" s="310">
        <v>6997.76</v>
      </c>
    </row>
    <row r="515" spans="2:7">
      <c r="B515" t="s">
        <v>2317</v>
      </c>
      <c r="C515" s="314" t="s">
        <v>754</v>
      </c>
      <c r="D515" s="25" t="s">
        <v>56</v>
      </c>
      <c r="E515" s="33">
        <f t="shared" si="7"/>
        <v>60027056</v>
      </c>
      <c r="G515" s="310">
        <v>53121288.640000008</v>
      </c>
    </row>
    <row r="516" spans="2:7">
      <c r="B516" t="s">
        <v>2318</v>
      </c>
      <c r="C516" s="314" t="s">
        <v>755</v>
      </c>
      <c r="D516" s="25" t="s">
        <v>56</v>
      </c>
      <c r="E516" s="33">
        <f t="shared" si="7"/>
        <v>15025</v>
      </c>
      <c r="G516" s="310">
        <v>13296.640000000001</v>
      </c>
    </row>
    <row r="517" spans="2:7">
      <c r="B517" t="s">
        <v>2319</v>
      </c>
      <c r="C517" s="314" t="s">
        <v>756</v>
      </c>
      <c r="D517" s="25" t="s">
        <v>56</v>
      </c>
      <c r="E517" s="33">
        <f t="shared" si="7"/>
        <v>6422</v>
      </c>
      <c r="G517" s="310">
        <v>5682.88</v>
      </c>
    </row>
    <row r="518" spans="2:7">
      <c r="B518" t="s">
        <v>2320</v>
      </c>
      <c r="C518" s="314" t="s">
        <v>757</v>
      </c>
      <c r="D518" s="25" t="s">
        <v>116</v>
      </c>
      <c r="E518" s="33">
        <f t="shared" si="7"/>
        <v>1835</v>
      </c>
      <c r="G518" s="310">
        <v>1624.0000000000002</v>
      </c>
    </row>
    <row r="519" spans="2:7">
      <c r="B519" t="s">
        <v>2321</v>
      </c>
      <c r="C519" s="314" t="s">
        <v>758</v>
      </c>
      <c r="D519" s="25" t="s">
        <v>8</v>
      </c>
      <c r="E519" s="33">
        <f t="shared" si="7"/>
        <v>7706</v>
      </c>
      <c r="G519" s="310">
        <v>6819.68</v>
      </c>
    </row>
    <row r="520" spans="2:7">
      <c r="B520" t="s">
        <v>2322</v>
      </c>
      <c r="C520" s="314" t="s">
        <v>759</v>
      </c>
      <c r="D520" s="25" t="s">
        <v>7</v>
      </c>
      <c r="E520" s="33">
        <f t="shared" si="7"/>
        <v>825</v>
      </c>
      <c r="G520" s="310">
        <v>730.24000000000012</v>
      </c>
    </row>
    <row r="521" spans="2:7">
      <c r="B521" t="s">
        <v>2323</v>
      </c>
      <c r="C521" s="314" t="s">
        <v>760</v>
      </c>
      <c r="D521" s="25" t="s">
        <v>56</v>
      </c>
      <c r="E521" s="33">
        <f t="shared" ref="E521:E584" si="8">ROUND(G521*$H$7,0)</f>
        <v>165</v>
      </c>
      <c r="G521" s="310">
        <v>145.60000000000002</v>
      </c>
    </row>
    <row r="522" spans="2:7">
      <c r="B522" t="s">
        <v>2324</v>
      </c>
      <c r="C522" s="314" t="s">
        <v>761</v>
      </c>
      <c r="D522" s="25" t="s">
        <v>7</v>
      </c>
      <c r="E522" s="33">
        <f t="shared" si="8"/>
        <v>4220</v>
      </c>
      <c r="G522" s="310">
        <v>3734.0800000000004</v>
      </c>
    </row>
    <row r="523" spans="2:7">
      <c r="B523" t="s">
        <v>2325</v>
      </c>
      <c r="C523" s="314" t="s">
        <v>762</v>
      </c>
      <c r="D523" s="25" t="s">
        <v>6</v>
      </c>
      <c r="E523" s="33">
        <f t="shared" si="8"/>
        <v>2569</v>
      </c>
      <c r="G523" s="310">
        <v>2273.6000000000004</v>
      </c>
    </row>
    <row r="524" spans="2:7">
      <c r="B524" t="s">
        <v>2326</v>
      </c>
      <c r="C524" s="314" t="s">
        <v>763</v>
      </c>
      <c r="D524" s="25" t="s">
        <v>6</v>
      </c>
      <c r="E524" s="33">
        <f t="shared" si="8"/>
        <v>2386</v>
      </c>
      <c r="G524" s="310">
        <v>2111.2000000000003</v>
      </c>
    </row>
    <row r="525" spans="2:7">
      <c r="B525" t="s">
        <v>2327</v>
      </c>
      <c r="C525" s="314" t="s">
        <v>764</v>
      </c>
      <c r="D525" s="25" t="s">
        <v>6</v>
      </c>
      <c r="E525" s="33">
        <f t="shared" si="8"/>
        <v>2386</v>
      </c>
      <c r="G525" s="310">
        <v>2111.2000000000003</v>
      </c>
    </row>
    <row r="526" spans="2:7">
      <c r="B526" t="s">
        <v>2328</v>
      </c>
      <c r="C526" s="314" t="s">
        <v>765</v>
      </c>
      <c r="D526" s="25" t="s">
        <v>56</v>
      </c>
      <c r="E526" s="33">
        <f t="shared" si="8"/>
        <v>5504</v>
      </c>
      <c r="G526" s="310">
        <v>4870.88</v>
      </c>
    </row>
    <row r="527" spans="2:7">
      <c r="B527" t="s">
        <v>2329</v>
      </c>
      <c r="C527" s="314" t="s">
        <v>766</v>
      </c>
      <c r="D527" s="25" t="s">
        <v>56</v>
      </c>
      <c r="E527" s="33">
        <f t="shared" si="8"/>
        <v>71558</v>
      </c>
      <c r="G527" s="310">
        <v>63325.920000000006</v>
      </c>
    </row>
    <row r="528" spans="2:7">
      <c r="B528" t="s">
        <v>2330</v>
      </c>
      <c r="C528" s="314" t="s">
        <v>767</v>
      </c>
      <c r="D528" s="25" t="s">
        <v>56</v>
      </c>
      <c r="E528" s="33">
        <f t="shared" si="8"/>
        <v>383346</v>
      </c>
      <c r="G528" s="310">
        <v>339244.64</v>
      </c>
    </row>
    <row r="529" spans="2:7">
      <c r="B529" t="s">
        <v>2331</v>
      </c>
      <c r="C529" s="314" t="s">
        <v>768</v>
      </c>
      <c r="D529" s="25" t="s">
        <v>56</v>
      </c>
      <c r="E529" s="33">
        <f t="shared" si="8"/>
        <v>606015</v>
      </c>
      <c r="G529" s="310">
        <v>536296.32000000007</v>
      </c>
    </row>
    <row r="530" spans="2:7">
      <c r="B530" t="s">
        <v>2332</v>
      </c>
      <c r="C530" s="314" t="s">
        <v>769</v>
      </c>
      <c r="D530" s="25" t="s">
        <v>56</v>
      </c>
      <c r="E530" s="33">
        <f t="shared" si="8"/>
        <v>890936</v>
      </c>
      <c r="G530" s="310">
        <v>788438.56</v>
      </c>
    </row>
    <row r="531" spans="2:7">
      <c r="B531" t="s">
        <v>2333</v>
      </c>
      <c r="C531" s="314" t="s">
        <v>770</v>
      </c>
      <c r="D531" s="25" t="s">
        <v>56</v>
      </c>
      <c r="E531" s="33">
        <f t="shared" si="8"/>
        <v>57797</v>
      </c>
      <c r="G531" s="310">
        <v>51148.160000000003</v>
      </c>
    </row>
    <row r="532" spans="2:7">
      <c r="B532" t="s">
        <v>2334</v>
      </c>
      <c r="C532" s="314" t="s">
        <v>771</v>
      </c>
      <c r="D532" s="25" t="s">
        <v>56</v>
      </c>
      <c r="E532" s="33">
        <f t="shared" si="8"/>
        <v>18349</v>
      </c>
      <c r="G532" s="310">
        <v>16237.760000000002</v>
      </c>
    </row>
    <row r="533" spans="2:7">
      <c r="B533" t="s">
        <v>2335</v>
      </c>
      <c r="C533" s="314" t="s">
        <v>772</v>
      </c>
      <c r="D533" s="25" t="s">
        <v>56</v>
      </c>
      <c r="E533" s="33">
        <f t="shared" si="8"/>
        <v>3670</v>
      </c>
      <c r="G533" s="310">
        <v>3248.0000000000005</v>
      </c>
    </row>
    <row r="534" spans="2:7">
      <c r="B534" t="s">
        <v>2336</v>
      </c>
      <c r="C534" s="314" t="s">
        <v>773</v>
      </c>
      <c r="D534" s="25" t="s">
        <v>56</v>
      </c>
      <c r="E534" s="33">
        <f t="shared" si="8"/>
        <v>80453</v>
      </c>
      <c r="G534" s="310">
        <v>71197.280000000013</v>
      </c>
    </row>
    <row r="535" spans="2:7">
      <c r="B535" t="s">
        <v>2337</v>
      </c>
      <c r="C535" s="314" t="s">
        <v>774</v>
      </c>
      <c r="D535" s="25" t="s">
        <v>57</v>
      </c>
      <c r="E535" s="33">
        <f t="shared" si="8"/>
        <v>1468</v>
      </c>
      <c r="G535" s="310">
        <v>1299.2</v>
      </c>
    </row>
    <row r="536" spans="2:7">
      <c r="B536" t="s">
        <v>2338</v>
      </c>
      <c r="C536" s="314" t="s">
        <v>775</v>
      </c>
      <c r="D536" s="25" t="s">
        <v>57</v>
      </c>
      <c r="E536" s="33">
        <f t="shared" si="8"/>
        <v>18188</v>
      </c>
      <c r="G536" s="310">
        <v>16095.520000000002</v>
      </c>
    </row>
    <row r="537" spans="2:7">
      <c r="B537" t="s">
        <v>2339</v>
      </c>
      <c r="C537" s="314" t="s">
        <v>776</v>
      </c>
      <c r="D537" s="25" t="s">
        <v>57</v>
      </c>
      <c r="E537" s="33">
        <f t="shared" si="8"/>
        <v>63725</v>
      </c>
      <c r="G537" s="310">
        <v>56394.240000000005</v>
      </c>
    </row>
    <row r="538" spans="2:7">
      <c r="B538" t="s">
        <v>2340</v>
      </c>
      <c r="C538" s="314" t="s">
        <v>777</v>
      </c>
      <c r="D538" s="25" t="s">
        <v>57</v>
      </c>
      <c r="E538" s="33">
        <f t="shared" si="8"/>
        <v>52374</v>
      </c>
      <c r="G538" s="310">
        <v>46348.960000000006</v>
      </c>
    </row>
    <row r="539" spans="2:7">
      <c r="B539" t="s">
        <v>2341</v>
      </c>
      <c r="C539" s="314" t="s">
        <v>778</v>
      </c>
      <c r="D539" s="25" t="s">
        <v>57</v>
      </c>
      <c r="E539" s="33">
        <f t="shared" si="8"/>
        <v>83507</v>
      </c>
      <c r="G539" s="310">
        <v>73899.840000000011</v>
      </c>
    </row>
    <row r="540" spans="2:7">
      <c r="B540" t="s">
        <v>2342</v>
      </c>
      <c r="C540" s="314" t="s">
        <v>779</v>
      </c>
      <c r="D540" s="25" t="s">
        <v>6</v>
      </c>
      <c r="E540" s="33">
        <f t="shared" si="8"/>
        <v>5178</v>
      </c>
      <c r="G540" s="310">
        <v>4581.92</v>
      </c>
    </row>
    <row r="541" spans="2:7">
      <c r="B541" t="s">
        <v>2343</v>
      </c>
      <c r="C541" s="314" t="s">
        <v>780</v>
      </c>
      <c r="D541" s="25" t="s">
        <v>6</v>
      </c>
      <c r="E541" s="33">
        <f t="shared" si="8"/>
        <v>7339</v>
      </c>
      <c r="G541" s="310">
        <v>6494.880000000001</v>
      </c>
    </row>
    <row r="542" spans="2:7">
      <c r="B542" t="s">
        <v>2344</v>
      </c>
      <c r="C542" s="314" t="s">
        <v>781</v>
      </c>
      <c r="D542" s="25" t="s">
        <v>6</v>
      </c>
      <c r="E542" s="33">
        <f t="shared" si="8"/>
        <v>8585</v>
      </c>
      <c r="G542" s="310">
        <v>7596.9600000000009</v>
      </c>
    </row>
    <row r="543" spans="2:7">
      <c r="B543" t="s">
        <v>2345</v>
      </c>
      <c r="C543" s="314" t="s">
        <v>782</v>
      </c>
      <c r="D543" s="25" t="s">
        <v>6</v>
      </c>
      <c r="E543" s="33">
        <f t="shared" si="8"/>
        <v>9331</v>
      </c>
      <c r="G543" s="310">
        <v>8257.76</v>
      </c>
    </row>
    <row r="544" spans="2:7">
      <c r="B544" t="s">
        <v>2346</v>
      </c>
      <c r="C544" s="314" t="s">
        <v>783</v>
      </c>
      <c r="D544" s="25" t="s">
        <v>6</v>
      </c>
      <c r="E544" s="33">
        <f t="shared" si="8"/>
        <v>18188</v>
      </c>
      <c r="G544" s="310">
        <v>16095.520000000002</v>
      </c>
    </row>
    <row r="545" spans="2:7">
      <c r="B545" t="s">
        <v>2347</v>
      </c>
      <c r="C545" s="314" t="s">
        <v>784</v>
      </c>
      <c r="D545" s="25" t="s">
        <v>6</v>
      </c>
      <c r="E545" s="33">
        <f t="shared" si="8"/>
        <v>65642</v>
      </c>
      <c r="G545" s="310">
        <v>58089.920000000006</v>
      </c>
    </row>
    <row r="546" spans="2:7">
      <c r="B546" t="s">
        <v>2348</v>
      </c>
      <c r="C546" s="314" t="s">
        <v>785</v>
      </c>
      <c r="D546" s="25" t="s">
        <v>6</v>
      </c>
      <c r="E546" s="33">
        <f t="shared" si="8"/>
        <v>26398</v>
      </c>
      <c r="G546" s="310">
        <v>23360.960000000003</v>
      </c>
    </row>
    <row r="547" spans="2:7">
      <c r="B547" t="s">
        <v>2349</v>
      </c>
      <c r="C547" s="314" t="s">
        <v>786</v>
      </c>
      <c r="D547" s="25" t="s">
        <v>6</v>
      </c>
      <c r="E547" s="33">
        <f t="shared" si="8"/>
        <v>28716</v>
      </c>
      <c r="G547" s="310">
        <v>25412.800000000003</v>
      </c>
    </row>
    <row r="548" spans="2:7">
      <c r="B548" t="s">
        <v>2350</v>
      </c>
      <c r="C548" s="314" t="s">
        <v>787</v>
      </c>
      <c r="D548" s="25" t="s">
        <v>6</v>
      </c>
      <c r="E548" s="33">
        <f t="shared" si="8"/>
        <v>47709</v>
      </c>
      <c r="G548" s="310">
        <v>42220.640000000007</v>
      </c>
    </row>
    <row r="549" spans="2:7">
      <c r="B549" t="s">
        <v>2351</v>
      </c>
      <c r="C549" s="314" t="s">
        <v>788</v>
      </c>
      <c r="D549" s="25" t="s">
        <v>6</v>
      </c>
      <c r="E549" s="33">
        <f t="shared" si="8"/>
        <v>14344</v>
      </c>
      <c r="G549" s="310">
        <v>12694.080000000002</v>
      </c>
    </row>
    <row r="550" spans="2:7">
      <c r="B550" t="s">
        <v>2352</v>
      </c>
      <c r="C550" s="314" t="s">
        <v>789</v>
      </c>
      <c r="D550" s="25" t="s">
        <v>56</v>
      </c>
      <c r="E550" s="33">
        <f t="shared" si="8"/>
        <v>2411</v>
      </c>
      <c r="G550" s="310">
        <v>2133.6000000000004</v>
      </c>
    </row>
    <row r="551" spans="2:7">
      <c r="B551" t="s">
        <v>2353</v>
      </c>
      <c r="C551" s="314" t="s">
        <v>790</v>
      </c>
      <c r="D551" s="25" t="s">
        <v>56</v>
      </c>
      <c r="E551" s="33">
        <f t="shared" si="8"/>
        <v>5804</v>
      </c>
      <c r="G551" s="310">
        <v>5136.3200000000006</v>
      </c>
    </row>
    <row r="552" spans="2:7">
      <c r="B552" t="s">
        <v>2354</v>
      </c>
      <c r="C552" s="314" t="s">
        <v>791</v>
      </c>
      <c r="D552" s="25" t="s">
        <v>56</v>
      </c>
      <c r="E552" s="33">
        <f t="shared" si="8"/>
        <v>3716</v>
      </c>
      <c r="G552" s="310">
        <v>3288.32</v>
      </c>
    </row>
    <row r="553" spans="2:7">
      <c r="B553" t="s">
        <v>2355</v>
      </c>
      <c r="C553" s="314" t="s">
        <v>792</v>
      </c>
      <c r="D553" s="25" t="s">
        <v>56</v>
      </c>
      <c r="E553" s="33">
        <f t="shared" si="8"/>
        <v>5321</v>
      </c>
      <c r="G553" s="310">
        <v>4708.4800000000005</v>
      </c>
    </row>
    <row r="554" spans="2:7">
      <c r="B554" t="s">
        <v>2356</v>
      </c>
      <c r="C554" s="314" t="s">
        <v>793</v>
      </c>
      <c r="D554" s="25" t="s">
        <v>56</v>
      </c>
      <c r="E554" s="33">
        <f t="shared" si="8"/>
        <v>15020</v>
      </c>
      <c r="G554" s="310">
        <v>13292.160000000002</v>
      </c>
    </row>
    <row r="555" spans="2:7">
      <c r="B555" t="s">
        <v>2357</v>
      </c>
      <c r="C555" s="314" t="s">
        <v>794</v>
      </c>
      <c r="D555" s="25" t="s">
        <v>56</v>
      </c>
      <c r="E555" s="33">
        <f t="shared" si="8"/>
        <v>9600</v>
      </c>
      <c r="G555" s="310">
        <v>8495.2000000000007</v>
      </c>
    </row>
    <row r="556" spans="2:7">
      <c r="B556" t="s">
        <v>2358</v>
      </c>
      <c r="C556" s="314" t="s">
        <v>795</v>
      </c>
      <c r="D556" s="25" t="s">
        <v>56</v>
      </c>
      <c r="E556" s="33">
        <f t="shared" si="8"/>
        <v>4707</v>
      </c>
      <c r="G556" s="310">
        <v>4165.2800000000007</v>
      </c>
    </row>
    <row r="557" spans="2:7">
      <c r="B557" t="s">
        <v>2359</v>
      </c>
      <c r="C557" s="314" t="s">
        <v>796</v>
      </c>
      <c r="D557" s="25" t="s">
        <v>56</v>
      </c>
      <c r="E557" s="33">
        <f t="shared" si="8"/>
        <v>1545</v>
      </c>
      <c r="G557" s="310">
        <v>1367.5200000000002</v>
      </c>
    </row>
    <row r="558" spans="2:7">
      <c r="B558" t="s">
        <v>2360</v>
      </c>
      <c r="C558" s="314" t="s">
        <v>797</v>
      </c>
      <c r="D558" s="25" t="s">
        <v>56</v>
      </c>
      <c r="E558" s="33">
        <f t="shared" si="8"/>
        <v>71913</v>
      </c>
      <c r="G558" s="310">
        <v>63639.520000000004</v>
      </c>
    </row>
    <row r="559" spans="2:7">
      <c r="B559" t="s">
        <v>2361</v>
      </c>
      <c r="C559" s="314" t="s">
        <v>798</v>
      </c>
      <c r="D559" s="25" t="s">
        <v>56</v>
      </c>
      <c r="E559" s="33">
        <f t="shared" si="8"/>
        <v>24416</v>
      </c>
      <c r="G559" s="310">
        <v>21607.040000000001</v>
      </c>
    </row>
    <row r="560" spans="2:7">
      <c r="B560" t="s">
        <v>2362</v>
      </c>
      <c r="C560" s="314" t="s">
        <v>799</v>
      </c>
      <c r="D560" s="25" t="s">
        <v>56</v>
      </c>
      <c r="E560" s="33">
        <f t="shared" si="8"/>
        <v>97259</v>
      </c>
      <c r="G560" s="310">
        <v>86069.760000000009</v>
      </c>
    </row>
    <row r="561" spans="2:7">
      <c r="B561" t="s">
        <v>2363</v>
      </c>
      <c r="C561" s="314" t="s">
        <v>800</v>
      </c>
      <c r="D561" s="25" t="s">
        <v>56</v>
      </c>
      <c r="E561" s="33">
        <f t="shared" si="8"/>
        <v>2635</v>
      </c>
      <c r="G561" s="310">
        <v>2331.84</v>
      </c>
    </row>
    <row r="562" spans="2:7">
      <c r="B562" t="s">
        <v>2364</v>
      </c>
      <c r="C562" s="314" t="s">
        <v>801</v>
      </c>
      <c r="D562" s="25" t="s">
        <v>56</v>
      </c>
      <c r="E562" s="33">
        <f t="shared" si="8"/>
        <v>202023</v>
      </c>
      <c r="G562" s="310">
        <v>178781.12000000002</v>
      </c>
    </row>
    <row r="563" spans="2:7">
      <c r="B563" t="s">
        <v>2365</v>
      </c>
      <c r="C563" s="314" t="s">
        <v>802</v>
      </c>
      <c r="D563" s="25" t="s">
        <v>56</v>
      </c>
      <c r="E563" s="33">
        <f t="shared" si="8"/>
        <v>131255</v>
      </c>
      <c r="G563" s="310">
        <v>116155.20000000001</v>
      </c>
    </row>
    <row r="564" spans="2:7">
      <c r="B564" t="s">
        <v>2366</v>
      </c>
      <c r="C564" s="314" t="s">
        <v>803</v>
      </c>
      <c r="D564" s="25" t="s">
        <v>56</v>
      </c>
      <c r="E564" s="33">
        <f t="shared" si="8"/>
        <v>65782</v>
      </c>
      <c r="G564" s="310">
        <v>58214.240000000005</v>
      </c>
    </row>
    <row r="565" spans="2:7">
      <c r="B565" t="s">
        <v>2367</v>
      </c>
      <c r="C565" s="314" t="s">
        <v>804</v>
      </c>
      <c r="D565" s="25" t="s">
        <v>56</v>
      </c>
      <c r="E565" s="33">
        <f t="shared" si="8"/>
        <v>4427</v>
      </c>
      <c r="G565" s="310">
        <v>3917.76</v>
      </c>
    </row>
    <row r="566" spans="2:7">
      <c r="B566" t="s">
        <v>2368</v>
      </c>
      <c r="C566" s="314" t="s">
        <v>805</v>
      </c>
      <c r="D566" s="25" t="s">
        <v>56</v>
      </c>
      <c r="E566" s="33">
        <f t="shared" si="8"/>
        <v>125103</v>
      </c>
      <c r="G566" s="310">
        <v>110710.88</v>
      </c>
    </row>
    <row r="567" spans="2:7">
      <c r="B567" t="s">
        <v>2369</v>
      </c>
      <c r="C567" s="314" t="s">
        <v>806</v>
      </c>
      <c r="D567" s="25" t="s">
        <v>56</v>
      </c>
      <c r="E567" s="33">
        <f t="shared" si="8"/>
        <v>240823</v>
      </c>
      <c r="G567" s="310">
        <v>213118.08000000002</v>
      </c>
    </row>
    <row r="568" spans="2:7">
      <c r="B568" t="s">
        <v>2370</v>
      </c>
      <c r="C568" s="314" t="s">
        <v>807</v>
      </c>
      <c r="D568" s="25" t="s">
        <v>56</v>
      </c>
      <c r="E568" s="33">
        <f t="shared" si="8"/>
        <v>14928</v>
      </c>
      <c r="G568" s="310">
        <v>13210.400000000001</v>
      </c>
    </row>
    <row r="569" spans="2:7">
      <c r="B569" t="s">
        <v>2371</v>
      </c>
      <c r="C569" s="314" t="s">
        <v>808</v>
      </c>
      <c r="D569" s="25" t="s">
        <v>56</v>
      </c>
      <c r="E569" s="33">
        <f t="shared" si="8"/>
        <v>21987</v>
      </c>
      <c r="G569" s="310">
        <v>19457.760000000002</v>
      </c>
    </row>
    <row r="570" spans="2:7">
      <c r="B570" t="s">
        <v>2372</v>
      </c>
      <c r="C570" s="314" t="s">
        <v>809</v>
      </c>
      <c r="D570" s="25" t="s">
        <v>56</v>
      </c>
      <c r="E570" s="33">
        <f t="shared" si="8"/>
        <v>62965</v>
      </c>
      <c r="G570" s="310">
        <v>55721.120000000003</v>
      </c>
    </row>
    <row r="571" spans="2:7">
      <c r="B571" t="s">
        <v>2373</v>
      </c>
      <c r="C571" s="314" t="s">
        <v>810</v>
      </c>
      <c r="D571" s="25" t="s">
        <v>56</v>
      </c>
      <c r="E571" s="33">
        <f t="shared" si="8"/>
        <v>4525</v>
      </c>
      <c r="G571" s="310">
        <v>4004.0000000000005</v>
      </c>
    </row>
    <row r="572" spans="2:7">
      <c r="B572" t="s">
        <v>2374</v>
      </c>
      <c r="C572" s="314" t="s">
        <v>811</v>
      </c>
      <c r="D572" s="25" t="s">
        <v>56</v>
      </c>
      <c r="E572" s="33">
        <f t="shared" si="8"/>
        <v>3860</v>
      </c>
      <c r="G572" s="310">
        <v>3416.0000000000005</v>
      </c>
    </row>
    <row r="573" spans="2:7">
      <c r="B573" t="s">
        <v>2375</v>
      </c>
      <c r="C573" s="314" t="s">
        <v>812</v>
      </c>
      <c r="D573" s="25" t="s">
        <v>56</v>
      </c>
      <c r="E573" s="33">
        <f t="shared" si="8"/>
        <v>1835</v>
      </c>
      <c r="G573" s="310">
        <v>1624.0000000000002</v>
      </c>
    </row>
    <row r="574" spans="2:7">
      <c r="B574" t="s">
        <v>2376</v>
      </c>
      <c r="C574" s="314" t="s">
        <v>813</v>
      </c>
      <c r="D574" s="25" t="s">
        <v>56</v>
      </c>
      <c r="E574" s="33">
        <f t="shared" si="8"/>
        <v>481</v>
      </c>
      <c r="G574" s="310">
        <v>425.6</v>
      </c>
    </row>
    <row r="575" spans="2:7">
      <c r="B575" t="s">
        <v>2377</v>
      </c>
      <c r="C575" s="314" t="s">
        <v>814</v>
      </c>
      <c r="D575" s="25" t="s">
        <v>56</v>
      </c>
      <c r="E575" s="33">
        <f t="shared" si="8"/>
        <v>16811</v>
      </c>
      <c r="G575" s="310">
        <v>14876.960000000001</v>
      </c>
    </row>
    <row r="576" spans="2:7">
      <c r="B576" t="s">
        <v>2378</v>
      </c>
      <c r="C576" s="314" t="s">
        <v>815</v>
      </c>
      <c r="D576" s="25" t="s">
        <v>56</v>
      </c>
      <c r="E576" s="33">
        <f t="shared" si="8"/>
        <v>6465</v>
      </c>
      <c r="G576" s="310">
        <v>5720.9600000000009</v>
      </c>
    </row>
    <row r="577" spans="2:7">
      <c r="B577" t="s">
        <v>2379</v>
      </c>
      <c r="C577" s="314" t="s">
        <v>816</v>
      </c>
      <c r="D577" s="25" t="s">
        <v>56</v>
      </c>
      <c r="E577" s="33">
        <f t="shared" si="8"/>
        <v>25416</v>
      </c>
      <c r="G577" s="310">
        <v>22491.840000000004</v>
      </c>
    </row>
    <row r="578" spans="2:7">
      <c r="B578" t="s">
        <v>2380</v>
      </c>
      <c r="C578" s="314" t="s">
        <v>817</v>
      </c>
      <c r="D578" s="25" t="s">
        <v>56</v>
      </c>
      <c r="E578" s="33">
        <f t="shared" si="8"/>
        <v>876</v>
      </c>
      <c r="G578" s="310">
        <v>775.04000000000008</v>
      </c>
    </row>
    <row r="579" spans="2:7">
      <c r="B579" t="s">
        <v>2381</v>
      </c>
      <c r="C579" s="314" t="s">
        <v>818</v>
      </c>
      <c r="D579" s="25" t="s">
        <v>56</v>
      </c>
      <c r="E579" s="33">
        <f t="shared" si="8"/>
        <v>46755</v>
      </c>
      <c r="G579" s="310">
        <v>41376.160000000003</v>
      </c>
    </row>
    <row r="580" spans="2:7">
      <c r="B580" t="s">
        <v>2382</v>
      </c>
      <c r="C580" s="314" t="s">
        <v>819</v>
      </c>
      <c r="D580" s="25" t="s">
        <v>56</v>
      </c>
      <c r="E580" s="33">
        <f t="shared" si="8"/>
        <v>23465</v>
      </c>
      <c r="G580" s="310">
        <v>20765.920000000002</v>
      </c>
    </row>
    <row r="581" spans="2:7">
      <c r="B581" t="s">
        <v>2383</v>
      </c>
      <c r="C581" s="314" t="s">
        <v>820</v>
      </c>
      <c r="D581" s="25" t="s">
        <v>56</v>
      </c>
      <c r="E581" s="33">
        <f t="shared" si="8"/>
        <v>65796</v>
      </c>
      <c r="G581" s="310">
        <v>58226.560000000005</v>
      </c>
    </row>
    <row r="582" spans="2:7">
      <c r="B582" t="s">
        <v>2384</v>
      </c>
      <c r="C582" s="314" t="s">
        <v>821</v>
      </c>
      <c r="D582" s="25" t="s">
        <v>56</v>
      </c>
      <c r="E582" s="33">
        <f t="shared" si="8"/>
        <v>239489</v>
      </c>
      <c r="G582" s="310">
        <v>211937.6</v>
      </c>
    </row>
    <row r="583" spans="2:7">
      <c r="B583" t="s">
        <v>2385</v>
      </c>
      <c r="C583" s="314" t="s">
        <v>822</v>
      </c>
      <c r="D583" s="25" t="s">
        <v>56</v>
      </c>
      <c r="E583" s="33">
        <f t="shared" si="8"/>
        <v>146243</v>
      </c>
      <c r="G583" s="310">
        <v>129418.24000000001</v>
      </c>
    </row>
    <row r="584" spans="2:7">
      <c r="B584" t="s">
        <v>2386</v>
      </c>
      <c r="C584" s="314" t="s">
        <v>823</v>
      </c>
      <c r="D584" s="25" t="s">
        <v>56</v>
      </c>
      <c r="E584" s="33">
        <f t="shared" si="8"/>
        <v>175489</v>
      </c>
      <c r="G584" s="310">
        <v>155300.32</v>
      </c>
    </row>
    <row r="585" spans="2:7">
      <c r="B585" t="s">
        <v>2387</v>
      </c>
      <c r="C585" s="314" t="s">
        <v>824</v>
      </c>
      <c r="D585" s="25" t="s">
        <v>56</v>
      </c>
      <c r="E585" s="33">
        <f t="shared" ref="E585:E648" si="9">ROUND(G585*$H$7,0)</f>
        <v>542499</v>
      </c>
      <c r="G585" s="310">
        <v>480088.00000000006</v>
      </c>
    </row>
    <row r="586" spans="2:7">
      <c r="B586" t="s">
        <v>2388</v>
      </c>
      <c r="C586" s="314" t="s">
        <v>825</v>
      </c>
      <c r="D586" s="25" t="s">
        <v>56</v>
      </c>
      <c r="E586" s="33">
        <f t="shared" si="9"/>
        <v>174159</v>
      </c>
      <c r="G586" s="310">
        <v>154123.20000000001</v>
      </c>
    </row>
    <row r="587" spans="2:7">
      <c r="B587" t="s">
        <v>2389</v>
      </c>
      <c r="C587" s="314" t="s">
        <v>826</v>
      </c>
      <c r="D587" s="25" t="s">
        <v>56</v>
      </c>
      <c r="E587" s="33">
        <f t="shared" si="9"/>
        <v>127617</v>
      </c>
      <c r="G587" s="310">
        <v>112935.20000000001</v>
      </c>
    </row>
    <row r="588" spans="2:7">
      <c r="B588" t="s">
        <v>2390</v>
      </c>
      <c r="C588" s="314" t="s">
        <v>827</v>
      </c>
      <c r="D588" s="25" t="s">
        <v>56</v>
      </c>
      <c r="E588" s="33">
        <f t="shared" si="9"/>
        <v>90949</v>
      </c>
      <c r="G588" s="310">
        <v>80485.440000000002</v>
      </c>
    </row>
    <row r="589" spans="2:7">
      <c r="B589" t="s">
        <v>2391</v>
      </c>
      <c r="C589" s="314" t="s">
        <v>828</v>
      </c>
      <c r="D589" s="25" t="s">
        <v>56</v>
      </c>
      <c r="E589" s="33">
        <f t="shared" si="9"/>
        <v>45959</v>
      </c>
      <c r="G589" s="310">
        <v>40671.68</v>
      </c>
    </row>
    <row r="590" spans="2:7">
      <c r="B590" t="s">
        <v>2392</v>
      </c>
      <c r="C590" s="314" t="s">
        <v>829</v>
      </c>
      <c r="D590" s="25" t="s">
        <v>56</v>
      </c>
      <c r="E590" s="33">
        <f t="shared" si="9"/>
        <v>467599</v>
      </c>
      <c r="G590" s="310">
        <v>413804.16000000003</v>
      </c>
    </row>
    <row r="591" spans="2:7">
      <c r="B591" t="s">
        <v>2393</v>
      </c>
      <c r="C591" s="314" t="s">
        <v>830</v>
      </c>
      <c r="D591" s="25" t="s">
        <v>56</v>
      </c>
      <c r="E591" s="33">
        <f t="shared" si="9"/>
        <v>280590</v>
      </c>
      <c r="G591" s="310">
        <v>248309.60000000003</v>
      </c>
    </row>
    <row r="592" spans="2:7">
      <c r="B592" t="s">
        <v>2394</v>
      </c>
      <c r="C592" s="314" t="s">
        <v>831</v>
      </c>
      <c r="D592" s="25" t="s">
        <v>56</v>
      </c>
      <c r="E592" s="33">
        <f t="shared" si="9"/>
        <v>750245</v>
      </c>
      <c r="G592" s="310">
        <v>663933.76</v>
      </c>
    </row>
    <row r="593" spans="2:7">
      <c r="B593" t="s">
        <v>2395</v>
      </c>
      <c r="C593" s="314" t="s">
        <v>832</v>
      </c>
      <c r="D593" s="25" t="s">
        <v>56</v>
      </c>
      <c r="E593" s="33">
        <f t="shared" si="9"/>
        <v>63857</v>
      </c>
      <c r="G593" s="310">
        <v>56510.720000000008</v>
      </c>
    </row>
    <row r="594" spans="2:7">
      <c r="B594" t="s">
        <v>2396</v>
      </c>
      <c r="C594" s="314" t="s">
        <v>833</v>
      </c>
      <c r="D594" s="25" t="s">
        <v>56</v>
      </c>
      <c r="E594" s="33">
        <f t="shared" si="9"/>
        <v>1760766</v>
      </c>
      <c r="G594" s="310">
        <v>1558200.0000000002</v>
      </c>
    </row>
    <row r="595" spans="2:7">
      <c r="B595" t="s">
        <v>2397</v>
      </c>
      <c r="C595" s="314" t="s">
        <v>834</v>
      </c>
      <c r="D595" s="25" t="s">
        <v>57</v>
      </c>
      <c r="E595" s="33">
        <f t="shared" si="9"/>
        <v>29357</v>
      </c>
      <c r="G595" s="310">
        <v>25979.520000000004</v>
      </c>
    </row>
    <row r="596" spans="2:7">
      <c r="B596" t="s">
        <v>2398</v>
      </c>
      <c r="C596" s="314" t="s">
        <v>835</v>
      </c>
      <c r="D596" s="25" t="s">
        <v>57</v>
      </c>
      <c r="E596" s="33">
        <f t="shared" si="9"/>
        <v>14678</v>
      </c>
      <c r="G596" s="310">
        <v>12989.760000000002</v>
      </c>
    </row>
    <row r="597" spans="2:7">
      <c r="B597" t="s">
        <v>2399</v>
      </c>
      <c r="C597" s="314" t="s">
        <v>836</v>
      </c>
      <c r="D597" s="25" t="s">
        <v>57</v>
      </c>
      <c r="E597" s="33">
        <f t="shared" si="9"/>
        <v>47706</v>
      </c>
      <c r="G597" s="310">
        <v>42217.280000000006</v>
      </c>
    </row>
    <row r="598" spans="2:7">
      <c r="B598" t="s">
        <v>2400</v>
      </c>
      <c r="C598" s="314" t="s">
        <v>837</v>
      </c>
      <c r="D598" s="25" t="s">
        <v>56</v>
      </c>
      <c r="E598" s="33">
        <f t="shared" si="9"/>
        <v>1082</v>
      </c>
      <c r="G598" s="310">
        <v>957.60000000000014</v>
      </c>
    </row>
    <row r="599" spans="2:7">
      <c r="B599" t="s">
        <v>2401</v>
      </c>
      <c r="C599" s="314" t="s">
        <v>838</v>
      </c>
      <c r="D599" s="25" t="s">
        <v>56</v>
      </c>
      <c r="E599" s="33">
        <f t="shared" si="9"/>
        <v>9308</v>
      </c>
      <c r="G599" s="310">
        <v>8237.6</v>
      </c>
    </row>
    <row r="600" spans="2:7">
      <c r="B600" t="s">
        <v>2402</v>
      </c>
      <c r="C600" s="314" t="s">
        <v>839</v>
      </c>
      <c r="D600" s="25" t="s">
        <v>56</v>
      </c>
      <c r="E600" s="33">
        <f t="shared" si="9"/>
        <v>16245</v>
      </c>
      <c r="G600" s="310">
        <v>14376.320000000002</v>
      </c>
    </row>
    <row r="601" spans="2:7">
      <c r="B601" t="s">
        <v>2403</v>
      </c>
      <c r="C601" s="314" t="s">
        <v>840</v>
      </c>
      <c r="D601" s="25" t="s">
        <v>56</v>
      </c>
      <c r="E601" s="33">
        <f t="shared" si="9"/>
        <v>59627</v>
      </c>
      <c r="G601" s="310">
        <v>52767.680000000008</v>
      </c>
    </row>
    <row r="602" spans="2:7">
      <c r="B602" t="s">
        <v>2404</v>
      </c>
      <c r="C602" s="314" t="s">
        <v>841</v>
      </c>
      <c r="D602" s="25" t="s">
        <v>56</v>
      </c>
      <c r="E602" s="33">
        <f t="shared" si="9"/>
        <v>3084</v>
      </c>
      <c r="G602" s="310">
        <v>2729.44</v>
      </c>
    </row>
    <row r="603" spans="2:7">
      <c r="B603" t="s">
        <v>2405</v>
      </c>
      <c r="C603" s="314" t="s">
        <v>842</v>
      </c>
      <c r="D603" s="25" t="s">
        <v>56</v>
      </c>
      <c r="E603" s="33">
        <f t="shared" si="9"/>
        <v>3616</v>
      </c>
      <c r="G603" s="310">
        <v>3199.84</v>
      </c>
    </row>
    <row r="604" spans="2:7">
      <c r="B604" t="s">
        <v>2406</v>
      </c>
      <c r="C604" s="314" t="s">
        <v>843</v>
      </c>
      <c r="D604" s="25" t="s">
        <v>56</v>
      </c>
      <c r="E604" s="33">
        <f t="shared" si="9"/>
        <v>8382</v>
      </c>
      <c r="G604" s="310">
        <v>7417.7600000000011</v>
      </c>
    </row>
    <row r="605" spans="2:7">
      <c r="B605" t="s">
        <v>2407</v>
      </c>
      <c r="C605" s="314" t="s">
        <v>844</v>
      </c>
      <c r="D605" s="25" t="s">
        <v>56</v>
      </c>
      <c r="E605" s="33">
        <f t="shared" si="9"/>
        <v>14442</v>
      </c>
      <c r="G605" s="310">
        <v>12780.320000000002</v>
      </c>
    </row>
    <row r="606" spans="2:7">
      <c r="B606" t="s">
        <v>2408</v>
      </c>
      <c r="C606" s="314" t="s">
        <v>845</v>
      </c>
      <c r="D606" s="25" t="s">
        <v>56</v>
      </c>
      <c r="E606" s="33">
        <f t="shared" si="9"/>
        <v>123364</v>
      </c>
      <c r="G606" s="310">
        <v>109172.00000000001</v>
      </c>
    </row>
    <row r="607" spans="2:7">
      <c r="B607" t="s">
        <v>2409</v>
      </c>
      <c r="C607" s="314" t="s">
        <v>846</v>
      </c>
      <c r="D607" s="25" t="s">
        <v>56</v>
      </c>
      <c r="E607" s="33">
        <f t="shared" si="9"/>
        <v>4460</v>
      </c>
      <c r="G607" s="310">
        <v>3946.8800000000006</v>
      </c>
    </row>
    <row r="608" spans="2:7">
      <c r="B608" t="s">
        <v>2410</v>
      </c>
      <c r="C608" s="314" t="s">
        <v>847</v>
      </c>
      <c r="D608" s="25" t="s">
        <v>56</v>
      </c>
      <c r="E608" s="33">
        <f t="shared" si="9"/>
        <v>9701</v>
      </c>
      <c r="G608" s="310">
        <v>8584.8000000000011</v>
      </c>
    </row>
    <row r="609" spans="2:7">
      <c r="B609" t="s">
        <v>2411</v>
      </c>
      <c r="C609" s="314" t="s">
        <v>848</v>
      </c>
      <c r="D609" s="25" t="s">
        <v>56</v>
      </c>
      <c r="E609" s="33">
        <f t="shared" si="9"/>
        <v>17803</v>
      </c>
      <c r="G609" s="310">
        <v>15755.04</v>
      </c>
    </row>
    <row r="610" spans="2:7">
      <c r="B610" t="s">
        <v>2412</v>
      </c>
      <c r="C610" s="314" t="s">
        <v>849</v>
      </c>
      <c r="D610" s="25" t="s">
        <v>56</v>
      </c>
      <c r="E610" s="33">
        <f t="shared" si="9"/>
        <v>123364</v>
      </c>
      <c r="G610" s="310">
        <v>109172.00000000001</v>
      </c>
    </row>
    <row r="611" spans="2:7">
      <c r="B611" t="s">
        <v>2413</v>
      </c>
      <c r="C611" s="314" t="s">
        <v>850</v>
      </c>
      <c r="D611" s="25" t="s">
        <v>56</v>
      </c>
      <c r="E611" s="33">
        <f t="shared" si="9"/>
        <v>1992</v>
      </c>
      <c r="G611" s="310">
        <v>1762.88</v>
      </c>
    </row>
    <row r="612" spans="2:7">
      <c r="B612" t="s">
        <v>2414</v>
      </c>
      <c r="C612" s="314" t="s">
        <v>851</v>
      </c>
      <c r="D612" s="25" t="s">
        <v>56</v>
      </c>
      <c r="E612" s="33">
        <f t="shared" si="9"/>
        <v>1276</v>
      </c>
      <c r="G612" s="310">
        <v>1128.96</v>
      </c>
    </row>
    <row r="613" spans="2:7">
      <c r="B613" t="s">
        <v>2415</v>
      </c>
      <c r="C613" s="314" t="s">
        <v>852</v>
      </c>
      <c r="D613" s="25" t="s">
        <v>56</v>
      </c>
      <c r="E613" s="33">
        <f t="shared" si="9"/>
        <v>2198</v>
      </c>
      <c r="G613" s="310">
        <v>1945.4400000000003</v>
      </c>
    </row>
    <row r="614" spans="2:7">
      <c r="B614" t="s">
        <v>2416</v>
      </c>
      <c r="C614" s="314" t="s">
        <v>853</v>
      </c>
      <c r="D614" s="25" t="s">
        <v>56</v>
      </c>
      <c r="E614" s="33">
        <f t="shared" si="9"/>
        <v>7897</v>
      </c>
      <c r="G614" s="310">
        <v>6988.8000000000011</v>
      </c>
    </row>
    <row r="615" spans="2:7">
      <c r="B615" t="s">
        <v>2417</v>
      </c>
      <c r="C615" s="314" t="s">
        <v>854</v>
      </c>
      <c r="D615" s="25" t="s">
        <v>56</v>
      </c>
      <c r="E615" s="33">
        <f t="shared" si="9"/>
        <v>4227</v>
      </c>
      <c r="G615" s="310">
        <v>3740.8</v>
      </c>
    </row>
    <row r="616" spans="2:7">
      <c r="B616" t="s">
        <v>2418</v>
      </c>
      <c r="C616" s="314" t="s">
        <v>855</v>
      </c>
      <c r="D616" s="25" t="s">
        <v>56</v>
      </c>
      <c r="E616" s="33">
        <f t="shared" si="9"/>
        <v>701</v>
      </c>
      <c r="G616" s="310">
        <v>620.48</v>
      </c>
    </row>
    <row r="617" spans="2:7">
      <c r="B617" t="s">
        <v>2419</v>
      </c>
      <c r="C617" s="314" t="s">
        <v>856</v>
      </c>
      <c r="D617" s="25" t="s">
        <v>56</v>
      </c>
      <c r="E617" s="33">
        <f t="shared" si="9"/>
        <v>12943</v>
      </c>
      <c r="G617" s="310">
        <v>11454.240000000002</v>
      </c>
    </row>
    <row r="618" spans="2:7">
      <c r="B618" t="s">
        <v>2420</v>
      </c>
      <c r="C618" s="314" t="s">
        <v>857</v>
      </c>
      <c r="D618" s="25" t="s">
        <v>56</v>
      </c>
      <c r="E618" s="33">
        <f t="shared" si="9"/>
        <v>1123</v>
      </c>
      <c r="G618" s="310">
        <v>993.44</v>
      </c>
    </row>
    <row r="619" spans="2:7">
      <c r="B619" t="s">
        <v>2421</v>
      </c>
      <c r="C619" s="314" t="s">
        <v>858</v>
      </c>
      <c r="D619" s="25" t="s">
        <v>56</v>
      </c>
      <c r="E619" s="33">
        <f t="shared" si="9"/>
        <v>1609</v>
      </c>
      <c r="G619" s="310">
        <v>1423.5200000000002</v>
      </c>
    </row>
    <row r="620" spans="2:7">
      <c r="B620" t="s">
        <v>2422</v>
      </c>
      <c r="C620" s="314" t="s">
        <v>859</v>
      </c>
      <c r="D620" s="25" t="s">
        <v>56</v>
      </c>
      <c r="E620" s="33">
        <f t="shared" si="9"/>
        <v>772854</v>
      </c>
      <c r="G620" s="310">
        <v>683941.44000000006</v>
      </c>
    </row>
    <row r="621" spans="2:7">
      <c r="B621" t="s">
        <v>2423</v>
      </c>
      <c r="C621" s="314" t="s">
        <v>860</v>
      </c>
      <c r="D621" s="25" t="s">
        <v>56</v>
      </c>
      <c r="E621" s="33">
        <f t="shared" si="9"/>
        <v>77045</v>
      </c>
      <c r="G621" s="310">
        <v>68181.12000000001</v>
      </c>
    </row>
    <row r="622" spans="2:7">
      <c r="B622" t="s">
        <v>2424</v>
      </c>
      <c r="C622" s="314" t="s">
        <v>861</v>
      </c>
      <c r="D622" s="25" t="s">
        <v>56</v>
      </c>
      <c r="E622" s="33">
        <f t="shared" si="9"/>
        <v>178169</v>
      </c>
      <c r="G622" s="310">
        <v>157671.36000000002</v>
      </c>
    </row>
    <row r="623" spans="2:7">
      <c r="B623" t="s">
        <v>2425</v>
      </c>
      <c r="C623" s="314" t="s">
        <v>862</v>
      </c>
      <c r="D623" s="25" t="s">
        <v>56</v>
      </c>
      <c r="E623" s="33">
        <f t="shared" si="9"/>
        <v>944706</v>
      </c>
      <c r="G623" s="310">
        <v>836022.88000000012</v>
      </c>
    </row>
    <row r="624" spans="2:7">
      <c r="B624" t="s">
        <v>2426</v>
      </c>
      <c r="C624" s="314" t="s">
        <v>863</v>
      </c>
      <c r="D624" s="25" t="s">
        <v>56</v>
      </c>
      <c r="E624" s="33">
        <f t="shared" si="9"/>
        <v>21842</v>
      </c>
      <c r="G624" s="310">
        <v>19328.960000000003</v>
      </c>
    </row>
    <row r="625" spans="2:7">
      <c r="B625" t="s">
        <v>2427</v>
      </c>
      <c r="C625" s="314" t="s">
        <v>864</v>
      </c>
      <c r="D625" s="25" t="s">
        <v>56</v>
      </c>
      <c r="E625" s="33">
        <f t="shared" si="9"/>
        <v>81090</v>
      </c>
      <c r="G625" s="310">
        <v>71760.640000000014</v>
      </c>
    </row>
    <row r="626" spans="2:7">
      <c r="B626" t="s">
        <v>2428</v>
      </c>
      <c r="C626" s="314" t="s">
        <v>865</v>
      </c>
      <c r="D626" s="25" t="s">
        <v>56</v>
      </c>
      <c r="E626" s="33">
        <f t="shared" si="9"/>
        <v>205926</v>
      </c>
      <c r="G626" s="310">
        <v>182235.2</v>
      </c>
    </row>
    <row r="627" spans="2:7">
      <c r="B627" t="s">
        <v>2429</v>
      </c>
      <c r="C627" s="314" t="s">
        <v>866</v>
      </c>
      <c r="D627" s="25" t="s">
        <v>56</v>
      </c>
      <c r="E627" s="33">
        <f t="shared" si="9"/>
        <v>1160222</v>
      </c>
      <c r="G627" s="310">
        <v>1026745.4400000001</v>
      </c>
    </row>
    <row r="628" spans="2:7">
      <c r="B628" t="s">
        <v>2430</v>
      </c>
      <c r="C628" s="314" t="s">
        <v>867</v>
      </c>
      <c r="D628" s="25" t="s">
        <v>56</v>
      </c>
      <c r="E628" s="33">
        <f t="shared" si="9"/>
        <v>24831</v>
      </c>
      <c r="G628" s="310">
        <v>21974.400000000001</v>
      </c>
    </row>
    <row r="629" spans="2:7">
      <c r="B629" t="s">
        <v>2431</v>
      </c>
      <c r="C629" s="314" t="s">
        <v>868</v>
      </c>
      <c r="D629" s="25" t="s">
        <v>56</v>
      </c>
      <c r="E629" s="33">
        <f t="shared" si="9"/>
        <v>90969</v>
      </c>
      <c r="G629" s="310">
        <v>80503.360000000001</v>
      </c>
    </row>
    <row r="630" spans="2:7">
      <c r="B630" t="s">
        <v>2432</v>
      </c>
      <c r="C630" s="314" t="s">
        <v>869</v>
      </c>
      <c r="D630" s="25" t="s">
        <v>56</v>
      </c>
      <c r="E630" s="33">
        <f t="shared" si="9"/>
        <v>249503</v>
      </c>
      <c r="G630" s="310">
        <v>220799.04</v>
      </c>
    </row>
    <row r="631" spans="2:7">
      <c r="B631" t="s">
        <v>2433</v>
      </c>
      <c r="C631" s="314" t="s">
        <v>870</v>
      </c>
      <c r="D631" s="25" t="s">
        <v>56</v>
      </c>
      <c r="E631" s="33">
        <f t="shared" si="9"/>
        <v>1773518</v>
      </c>
      <c r="G631" s="310">
        <v>1569485.12</v>
      </c>
    </row>
    <row r="632" spans="2:7">
      <c r="B632" t="s">
        <v>2434</v>
      </c>
      <c r="C632" s="314" t="s">
        <v>871</v>
      </c>
      <c r="D632" s="25" t="s">
        <v>56</v>
      </c>
      <c r="E632" s="33">
        <f t="shared" si="9"/>
        <v>213469</v>
      </c>
      <c r="G632" s="310">
        <v>188910.40000000002</v>
      </c>
    </row>
    <row r="633" spans="2:7">
      <c r="B633" t="s">
        <v>2435</v>
      </c>
      <c r="C633" s="314" t="s">
        <v>872</v>
      </c>
      <c r="D633" s="25" t="s">
        <v>56</v>
      </c>
      <c r="E633" s="33">
        <f t="shared" si="9"/>
        <v>460095</v>
      </c>
      <c r="G633" s="310">
        <v>407163.68000000005</v>
      </c>
    </row>
    <row r="634" spans="2:7">
      <c r="B634" t="s">
        <v>2436</v>
      </c>
      <c r="C634" s="314" t="s">
        <v>873</v>
      </c>
      <c r="D634" s="25" t="s">
        <v>56</v>
      </c>
      <c r="E634" s="33">
        <f t="shared" si="9"/>
        <v>8396</v>
      </c>
      <c r="G634" s="310">
        <v>7430.0800000000008</v>
      </c>
    </row>
    <row r="635" spans="2:7">
      <c r="B635" t="s">
        <v>2437</v>
      </c>
      <c r="C635" s="314" t="s">
        <v>874</v>
      </c>
      <c r="D635" s="25" t="s">
        <v>56</v>
      </c>
      <c r="E635" s="33">
        <f t="shared" si="9"/>
        <v>15687</v>
      </c>
      <c r="G635" s="310">
        <v>13882.400000000001</v>
      </c>
    </row>
    <row r="636" spans="2:7">
      <c r="B636" t="s">
        <v>2438</v>
      </c>
      <c r="C636" s="314" t="s">
        <v>875</v>
      </c>
      <c r="D636" s="25" t="s">
        <v>56</v>
      </c>
      <c r="E636" s="33">
        <f t="shared" si="9"/>
        <v>17761</v>
      </c>
      <c r="G636" s="310">
        <v>15718.080000000002</v>
      </c>
    </row>
    <row r="637" spans="2:7" ht="22.5">
      <c r="B637" t="s">
        <v>2439</v>
      </c>
      <c r="C637" s="314" t="s">
        <v>876</v>
      </c>
      <c r="D637" s="25" t="s">
        <v>56</v>
      </c>
      <c r="E637" s="33">
        <f t="shared" si="9"/>
        <v>30903</v>
      </c>
      <c r="G637" s="310">
        <v>27348.160000000003</v>
      </c>
    </row>
    <row r="638" spans="2:7">
      <c r="B638" t="s">
        <v>2440</v>
      </c>
      <c r="C638" s="314" t="s">
        <v>877</v>
      </c>
      <c r="D638" s="25" t="s">
        <v>56</v>
      </c>
      <c r="E638" s="33">
        <f t="shared" si="9"/>
        <v>561183</v>
      </c>
      <c r="G638" s="310">
        <v>496622.56000000006</v>
      </c>
    </row>
    <row r="639" spans="2:7">
      <c r="B639" t="s">
        <v>2441</v>
      </c>
      <c r="C639" s="314" t="s">
        <v>878</v>
      </c>
      <c r="D639" s="25" t="s">
        <v>56</v>
      </c>
      <c r="E639" s="33">
        <f t="shared" si="9"/>
        <v>642258</v>
      </c>
      <c r="G639" s="310">
        <v>568369.76</v>
      </c>
    </row>
    <row r="640" spans="2:7" ht="22.5">
      <c r="B640" t="s">
        <v>2442</v>
      </c>
      <c r="C640" s="314" t="s">
        <v>879</v>
      </c>
      <c r="D640" s="25" t="s">
        <v>56</v>
      </c>
      <c r="E640" s="33">
        <f t="shared" si="9"/>
        <v>1707961</v>
      </c>
      <c r="G640" s="310">
        <v>1511470.2400000002</v>
      </c>
    </row>
    <row r="641" spans="2:7">
      <c r="B641" t="s">
        <v>2443</v>
      </c>
      <c r="C641" s="314" t="s">
        <v>880</v>
      </c>
      <c r="D641" s="25" t="s">
        <v>56</v>
      </c>
      <c r="E641" s="33">
        <f t="shared" si="9"/>
        <v>2341497</v>
      </c>
      <c r="G641" s="310">
        <v>2072120.9600000002</v>
      </c>
    </row>
    <row r="642" spans="2:7">
      <c r="B642" t="s">
        <v>2444</v>
      </c>
      <c r="C642" s="314" t="s">
        <v>881</v>
      </c>
      <c r="D642" s="25" t="s">
        <v>56</v>
      </c>
      <c r="E642" s="33">
        <f t="shared" si="9"/>
        <v>3365176</v>
      </c>
      <c r="G642" s="310">
        <v>2978031.8400000003</v>
      </c>
    </row>
    <row r="643" spans="2:7">
      <c r="B643" t="s">
        <v>2445</v>
      </c>
      <c r="C643" s="314" t="s">
        <v>882</v>
      </c>
      <c r="D643" s="25" t="s">
        <v>56</v>
      </c>
      <c r="E643" s="33">
        <f t="shared" si="9"/>
        <v>52829</v>
      </c>
      <c r="G643" s="310">
        <v>46751.040000000001</v>
      </c>
    </row>
    <row r="644" spans="2:7">
      <c r="B644" t="s">
        <v>2446</v>
      </c>
      <c r="C644" s="314" t="s">
        <v>883</v>
      </c>
      <c r="D644" s="25" t="s">
        <v>56</v>
      </c>
      <c r="E644" s="33">
        <f t="shared" si="9"/>
        <v>143971</v>
      </c>
      <c r="G644" s="310">
        <v>127407.84000000001</v>
      </c>
    </row>
    <row r="645" spans="2:7">
      <c r="B645" t="s">
        <v>2447</v>
      </c>
      <c r="C645" s="314" t="s">
        <v>884</v>
      </c>
      <c r="D645" s="25" t="s">
        <v>56</v>
      </c>
      <c r="E645" s="33">
        <f t="shared" si="9"/>
        <v>638589</v>
      </c>
      <c r="G645" s="310">
        <v>565122.88</v>
      </c>
    </row>
    <row r="646" spans="2:7">
      <c r="B646" t="s">
        <v>2448</v>
      </c>
      <c r="C646" s="314" t="s">
        <v>885</v>
      </c>
      <c r="D646" s="25" t="s">
        <v>56</v>
      </c>
      <c r="E646" s="33">
        <f t="shared" si="9"/>
        <v>637973</v>
      </c>
      <c r="G646" s="310">
        <v>564577.44000000006</v>
      </c>
    </row>
    <row r="647" spans="2:7">
      <c r="B647" t="s">
        <v>2449</v>
      </c>
      <c r="C647" s="314" t="s">
        <v>886</v>
      </c>
      <c r="D647" s="25" t="s">
        <v>56</v>
      </c>
      <c r="E647" s="33">
        <f t="shared" si="9"/>
        <v>280257</v>
      </c>
      <c r="G647" s="310">
        <v>248015.04000000004</v>
      </c>
    </row>
    <row r="648" spans="2:7">
      <c r="B648" t="s">
        <v>2450</v>
      </c>
      <c r="C648" s="314" t="s">
        <v>887</v>
      </c>
      <c r="D648" s="25" t="s">
        <v>56</v>
      </c>
      <c r="E648" s="33">
        <f t="shared" si="9"/>
        <v>500461</v>
      </c>
      <c r="G648" s="310">
        <v>442886.08</v>
      </c>
    </row>
    <row r="649" spans="2:7">
      <c r="B649" t="s">
        <v>2451</v>
      </c>
      <c r="C649" s="314" t="s">
        <v>888</v>
      </c>
      <c r="D649" s="25" t="s">
        <v>56</v>
      </c>
      <c r="E649" s="33">
        <f t="shared" ref="E649:E712" si="10">ROUND(G649*$H$7,0)</f>
        <v>16448</v>
      </c>
      <c r="G649" s="310">
        <v>14555.520000000002</v>
      </c>
    </row>
    <row r="650" spans="2:7">
      <c r="B650" t="s">
        <v>2452</v>
      </c>
      <c r="C650" s="314" t="s">
        <v>889</v>
      </c>
      <c r="D650" s="25" t="s">
        <v>56</v>
      </c>
      <c r="E650" s="33">
        <f t="shared" si="10"/>
        <v>83242</v>
      </c>
      <c r="G650" s="310">
        <v>73665.760000000009</v>
      </c>
    </row>
    <row r="651" spans="2:7">
      <c r="B651" t="s">
        <v>2453</v>
      </c>
      <c r="C651" s="314" t="s">
        <v>890</v>
      </c>
      <c r="D651" s="25" t="s">
        <v>56</v>
      </c>
      <c r="E651" s="33">
        <f t="shared" si="10"/>
        <v>151905</v>
      </c>
      <c r="G651" s="310">
        <v>134429.12000000002</v>
      </c>
    </row>
    <row r="652" spans="2:7">
      <c r="B652" t="s">
        <v>2454</v>
      </c>
      <c r="C652" s="314" t="s">
        <v>891</v>
      </c>
      <c r="D652" s="25" t="s">
        <v>56</v>
      </c>
      <c r="E652" s="33">
        <f t="shared" si="10"/>
        <v>112235</v>
      </c>
      <c r="G652" s="310">
        <v>99322.720000000016</v>
      </c>
    </row>
    <row r="653" spans="2:7">
      <c r="B653" t="s">
        <v>2455</v>
      </c>
      <c r="C653" s="314" t="s">
        <v>892</v>
      </c>
      <c r="D653" s="25" t="s">
        <v>56</v>
      </c>
      <c r="E653" s="33">
        <f t="shared" si="10"/>
        <v>45474</v>
      </c>
      <c r="G653" s="310">
        <v>40242.720000000001</v>
      </c>
    </row>
    <row r="654" spans="2:7">
      <c r="B654" t="s">
        <v>2456</v>
      </c>
      <c r="C654" s="314" t="s">
        <v>893</v>
      </c>
      <c r="D654" s="25" t="s">
        <v>56</v>
      </c>
      <c r="E654" s="33">
        <f t="shared" si="10"/>
        <v>246244</v>
      </c>
      <c r="G654" s="310">
        <v>217915.04</v>
      </c>
    </row>
    <row r="655" spans="2:7">
      <c r="B655" t="s">
        <v>2457</v>
      </c>
      <c r="C655" s="314" t="s">
        <v>894</v>
      </c>
      <c r="D655" s="25" t="s">
        <v>56</v>
      </c>
      <c r="E655" s="33">
        <f t="shared" si="10"/>
        <v>431532</v>
      </c>
      <c r="G655" s="310">
        <v>381886.4</v>
      </c>
    </row>
    <row r="656" spans="2:7">
      <c r="B656" t="s">
        <v>2458</v>
      </c>
      <c r="C656" s="314" t="s">
        <v>895</v>
      </c>
      <c r="D656" s="25" t="s">
        <v>56</v>
      </c>
      <c r="E656" s="33">
        <f t="shared" si="10"/>
        <v>599887</v>
      </c>
      <c r="G656" s="310">
        <v>530873.28</v>
      </c>
    </row>
    <row r="657" spans="2:7">
      <c r="B657" t="s">
        <v>2459</v>
      </c>
      <c r="C657" s="314" t="s">
        <v>896</v>
      </c>
      <c r="D657" s="25" t="s">
        <v>56</v>
      </c>
      <c r="E657" s="33">
        <f t="shared" si="10"/>
        <v>58052</v>
      </c>
      <c r="G657" s="310">
        <v>51373.280000000006</v>
      </c>
    </row>
    <row r="658" spans="2:7">
      <c r="B658" t="s">
        <v>2460</v>
      </c>
      <c r="C658" s="314" t="s">
        <v>897</v>
      </c>
      <c r="D658" s="25" t="s">
        <v>56</v>
      </c>
      <c r="E658" s="33">
        <f t="shared" si="10"/>
        <v>1412639</v>
      </c>
      <c r="G658" s="310">
        <v>1250122.7200000002</v>
      </c>
    </row>
    <row r="659" spans="2:7">
      <c r="B659" t="s">
        <v>2461</v>
      </c>
      <c r="C659" s="314" t="s">
        <v>898</v>
      </c>
      <c r="D659" s="25" t="s">
        <v>56</v>
      </c>
      <c r="E659" s="33">
        <f t="shared" si="10"/>
        <v>70898</v>
      </c>
      <c r="G659" s="310">
        <v>62741.280000000006</v>
      </c>
    </row>
    <row r="660" spans="2:7">
      <c r="B660" t="s">
        <v>2462</v>
      </c>
      <c r="C660" s="314" t="s">
        <v>899</v>
      </c>
      <c r="D660" s="25" t="s">
        <v>56</v>
      </c>
      <c r="E660" s="33">
        <f t="shared" si="10"/>
        <v>5824</v>
      </c>
      <c r="G660" s="310">
        <v>5154.2400000000007</v>
      </c>
    </row>
    <row r="661" spans="2:7">
      <c r="B661" t="s">
        <v>2463</v>
      </c>
      <c r="C661" s="314" t="s">
        <v>900</v>
      </c>
      <c r="D661" s="25" t="s">
        <v>56</v>
      </c>
      <c r="E661" s="33">
        <f t="shared" si="10"/>
        <v>5262</v>
      </c>
      <c r="G661" s="310">
        <v>4656.96</v>
      </c>
    </row>
    <row r="662" spans="2:7">
      <c r="B662" t="s">
        <v>2464</v>
      </c>
      <c r="C662" s="314" t="s">
        <v>901</v>
      </c>
      <c r="D662" s="25" t="s">
        <v>56</v>
      </c>
      <c r="E662" s="33">
        <f t="shared" si="10"/>
        <v>9712</v>
      </c>
      <c r="G662" s="310">
        <v>8594.880000000001</v>
      </c>
    </row>
    <row r="663" spans="2:7">
      <c r="B663" t="s">
        <v>2465</v>
      </c>
      <c r="C663" s="314" t="s">
        <v>902</v>
      </c>
      <c r="D663" s="25" t="s">
        <v>56</v>
      </c>
      <c r="E663" s="33">
        <f t="shared" si="10"/>
        <v>9598</v>
      </c>
      <c r="G663" s="310">
        <v>8494.08</v>
      </c>
    </row>
    <row r="664" spans="2:7">
      <c r="B664" t="s">
        <v>2466</v>
      </c>
      <c r="C664" s="314" t="s">
        <v>903</v>
      </c>
      <c r="D664" s="25" t="s">
        <v>56</v>
      </c>
      <c r="E664" s="33">
        <f t="shared" si="10"/>
        <v>9114</v>
      </c>
      <c r="G664" s="310">
        <v>8065.1200000000008</v>
      </c>
    </row>
    <row r="665" spans="2:7">
      <c r="B665" t="s">
        <v>2467</v>
      </c>
      <c r="C665" s="314" t="s">
        <v>904</v>
      </c>
      <c r="D665" s="25" t="s">
        <v>56</v>
      </c>
      <c r="E665" s="33">
        <f t="shared" si="10"/>
        <v>23433</v>
      </c>
      <c r="G665" s="310">
        <v>20736.800000000003</v>
      </c>
    </row>
    <row r="666" spans="2:7">
      <c r="B666" t="s">
        <v>2468</v>
      </c>
      <c r="C666" s="314" t="s">
        <v>905</v>
      </c>
      <c r="D666" s="25" t="s">
        <v>56</v>
      </c>
      <c r="E666" s="33">
        <f t="shared" si="10"/>
        <v>22890</v>
      </c>
      <c r="G666" s="310">
        <v>20256.320000000003</v>
      </c>
    </row>
    <row r="667" spans="2:7">
      <c r="B667" t="s">
        <v>2469</v>
      </c>
      <c r="C667" s="314" t="s">
        <v>906</v>
      </c>
      <c r="D667" s="25" t="s">
        <v>56</v>
      </c>
      <c r="E667" s="33">
        <f t="shared" si="10"/>
        <v>342361</v>
      </c>
      <c r="G667" s="310">
        <v>302974.56000000006</v>
      </c>
    </row>
    <row r="668" spans="2:7">
      <c r="B668" t="s">
        <v>2470</v>
      </c>
      <c r="C668" s="314" t="s">
        <v>907</v>
      </c>
      <c r="D668" s="25" t="s">
        <v>56</v>
      </c>
      <c r="E668" s="33">
        <f t="shared" si="10"/>
        <v>1643709</v>
      </c>
      <c r="G668" s="310">
        <v>1454610.08</v>
      </c>
    </row>
    <row r="669" spans="2:7">
      <c r="B669" t="s">
        <v>2471</v>
      </c>
      <c r="C669" s="314" t="s">
        <v>908</v>
      </c>
      <c r="D669" s="25" t="s">
        <v>57</v>
      </c>
      <c r="E669" s="33">
        <f t="shared" si="10"/>
        <v>12079</v>
      </c>
      <c r="G669" s="310">
        <v>10689.28</v>
      </c>
    </row>
    <row r="670" spans="2:7">
      <c r="B670" t="s">
        <v>2472</v>
      </c>
      <c r="C670" s="314" t="s">
        <v>909</v>
      </c>
      <c r="D670" s="25" t="s">
        <v>57</v>
      </c>
      <c r="E670" s="33">
        <f t="shared" si="10"/>
        <v>5504</v>
      </c>
      <c r="G670" s="310">
        <v>4870.88</v>
      </c>
    </row>
    <row r="671" spans="2:7">
      <c r="B671" t="s">
        <v>2473</v>
      </c>
      <c r="C671" s="314" t="s">
        <v>910</v>
      </c>
      <c r="D671" s="25" t="s">
        <v>56</v>
      </c>
      <c r="E671" s="33">
        <f t="shared" si="10"/>
        <v>74329</v>
      </c>
      <c r="G671" s="310">
        <v>65777.600000000006</v>
      </c>
    </row>
    <row r="672" spans="2:7">
      <c r="B672" t="s">
        <v>2474</v>
      </c>
      <c r="C672" s="314" t="s">
        <v>911</v>
      </c>
      <c r="D672" s="25" t="s">
        <v>56</v>
      </c>
      <c r="E672" s="33">
        <f t="shared" si="10"/>
        <v>91040</v>
      </c>
      <c r="G672" s="310">
        <v>80566.080000000002</v>
      </c>
    </row>
    <row r="673" spans="2:7">
      <c r="B673" t="s">
        <v>2475</v>
      </c>
      <c r="C673" s="314" t="s">
        <v>912</v>
      </c>
      <c r="D673" s="25" t="s">
        <v>56</v>
      </c>
      <c r="E673" s="33">
        <f t="shared" si="10"/>
        <v>156547</v>
      </c>
      <c r="G673" s="310">
        <v>138537.28</v>
      </c>
    </row>
    <row r="674" spans="2:7">
      <c r="B674" t="s">
        <v>2476</v>
      </c>
      <c r="C674" s="314" t="s">
        <v>913</v>
      </c>
      <c r="D674" s="25" t="s">
        <v>56</v>
      </c>
      <c r="E674" s="33">
        <f t="shared" si="10"/>
        <v>608282</v>
      </c>
      <c r="G674" s="310">
        <v>538302.24000000011</v>
      </c>
    </row>
    <row r="675" spans="2:7">
      <c r="B675" t="s">
        <v>2477</v>
      </c>
      <c r="C675" s="314" t="s">
        <v>914</v>
      </c>
      <c r="D675" s="25" t="s">
        <v>56</v>
      </c>
      <c r="E675" s="33">
        <f t="shared" si="10"/>
        <v>117420</v>
      </c>
      <c r="G675" s="310">
        <v>103911.36000000002</v>
      </c>
    </row>
    <row r="676" spans="2:7">
      <c r="B676" t="s">
        <v>2478</v>
      </c>
      <c r="C676" s="314" t="s">
        <v>915</v>
      </c>
      <c r="D676" s="25" t="s">
        <v>56</v>
      </c>
      <c r="E676" s="33">
        <f t="shared" si="10"/>
        <v>109510</v>
      </c>
      <c r="G676" s="310">
        <v>96911.360000000015</v>
      </c>
    </row>
    <row r="677" spans="2:7" ht="22.5">
      <c r="B677" t="s">
        <v>2479</v>
      </c>
      <c r="C677" s="314" t="s">
        <v>916</v>
      </c>
      <c r="D677" s="25" t="s">
        <v>56</v>
      </c>
      <c r="E677" s="33">
        <f t="shared" si="10"/>
        <v>673421</v>
      </c>
      <c r="G677" s="310">
        <v>595947.52000000002</v>
      </c>
    </row>
    <row r="678" spans="2:7" ht="22.5">
      <c r="B678" t="s">
        <v>2480</v>
      </c>
      <c r="C678" s="314" t="s">
        <v>917</v>
      </c>
      <c r="D678" s="25" t="s">
        <v>56</v>
      </c>
      <c r="E678" s="33">
        <f t="shared" si="10"/>
        <v>15105757</v>
      </c>
      <c r="G678" s="310">
        <v>13367926.880000001</v>
      </c>
    </row>
    <row r="679" spans="2:7" ht="22.5">
      <c r="B679" t="s">
        <v>2481</v>
      </c>
      <c r="C679" s="314" t="s">
        <v>918</v>
      </c>
      <c r="D679" s="25" t="s">
        <v>56</v>
      </c>
      <c r="E679" s="33">
        <f t="shared" si="10"/>
        <v>7527432</v>
      </c>
      <c r="G679" s="310">
        <v>6661444.1600000011</v>
      </c>
    </row>
    <row r="680" spans="2:7" ht="42.75">
      <c r="B680" t="s">
        <v>2482</v>
      </c>
      <c r="C680" s="314" t="s">
        <v>919</v>
      </c>
      <c r="D680" s="25" t="s">
        <v>56</v>
      </c>
      <c r="E680" s="33">
        <f t="shared" si="10"/>
        <v>19254468</v>
      </c>
      <c r="G680" s="310">
        <v>17039351.84</v>
      </c>
    </row>
    <row r="681" spans="2:7" ht="22.5">
      <c r="B681" t="s">
        <v>2483</v>
      </c>
      <c r="C681" s="314" t="s">
        <v>920</v>
      </c>
      <c r="D681" s="25" t="s">
        <v>56</v>
      </c>
      <c r="E681" s="33">
        <f t="shared" si="10"/>
        <v>3749224</v>
      </c>
      <c r="G681" s="310">
        <v>3317896.9600000004</v>
      </c>
    </row>
    <row r="682" spans="2:7">
      <c r="B682" t="s">
        <v>2484</v>
      </c>
      <c r="C682" s="314" t="s">
        <v>921</v>
      </c>
      <c r="D682" s="25" t="s">
        <v>56</v>
      </c>
      <c r="E682" s="33">
        <f t="shared" si="10"/>
        <v>1148171</v>
      </c>
      <c r="G682" s="310">
        <v>1016080.8</v>
      </c>
    </row>
    <row r="683" spans="2:7">
      <c r="B683" t="s">
        <v>2485</v>
      </c>
      <c r="C683" s="314" t="s">
        <v>922</v>
      </c>
      <c r="D683" s="25" t="s">
        <v>56</v>
      </c>
      <c r="E683" s="33">
        <f t="shared" si="10"/>
        <v>22454</v>
      </c>
      <c r="G683" s="310">
        <v>19871.04</v>
      </c>
    </row>
    <row r="684" spans="2:7">
      <c r="B684" t="s">
        <v>2486</v>
      </c>
      <c r="C684" s="314" t="s">
        <v>923</v>
      </c>
      <c r="D684" s="25" t="s">
        <v>56</v>
      </c>
      <c r="E684" s="33">
        <f t="shared" si="10"/>
        <v>32311</v>
      </c>
      <c r="G684" s="310">
        <v>28593.600000000002</v>
      </c>
    </row>
    <row r="685" spans="2:7">
      <c r="B685" t="s">
        <v>2487</v>
      </c>
      <c r="C685" s="314" t="s">
        <v>924</v>
      </c>
      <c r="D685" s="25" t="s">
        <v>56</v>
      </c>
      <c r="E685" s="33">
        <f t="shared" si="10"/>
        <v>64282</v>
      </c>
      <c r="G685" s="310">
        <v>56887.040000000008</v>
      </c>
    </row>
    <row r="686" spans="2:7">
      <c r="B686" t="s">
        <v>2488</v>
      </c>
      <c r="C686" s="314" t="s">
        <v>925</v>
      </c>
      <c r="D686" s="25" t="s">
        <v>56</v>
      </c>
      <c r="E686" s="33">
        <f t="shared" si="10"/>
        <v>230954</v>
      </c>
      <c r="G686" s="310">
        <v>204384.32</v>
      </c>
    </row>
    <row r="687" spans="2:7">
      <c r="B687" t="s">
        <v>2489</v>
      </c>
      <c r="C687" s="314" t="s">
        <v>926</v>
      </c>
      <c r="D687" s="25" t="s">
        <v>56</v>
      </c>
      <c r="E687" s="33">
        <f t="shared" si="10"/>
        <v>361815</v>
      </c>
      <c r="G687" s="310">
        <v>320190.08000000002</v>
      </c>
    </row>
    <row r="688" spans="2:7">
      <c r="B688" t="s">
        <v>2490</v>
      </c>
      <c r="C688" s="314" t="s">
        <v>927</v>
      </c>
      <c r="D688" s="25" t="s">
        <v>56</v>
      </c>
      <c r="E688" s="33">
        <f t="shared" si="10"/>
        <v>44035</v>
      </c>
      <c r="G688" s="310">
        <v>38969.280000000006</v>
      </c>
    </row>
    <row r="689" spans="2:7">
      <c r="B689" t="s">
        <v>2491</v>
      </c>
      <c r="C689" s="314" t="s">
        <v>928</v>
      </c>
      <c r="D689" s="25" t="s">
        <v>56</v>
      </c>
      <c r="E689" s="33">
        <f t="shared" si="10"/>
        <v>73392</v>
      </c>
      <c r="G689" s="310">
        <v>64948.800000000003</v>
      </c>
    </row>
    <row r="690" spans="2:7">
      <c r="B690" t="s">
        <v>2492</v>
      </c>
      <c r="C690" s="314" t="s">
        <v>929</v>
      </c>
      <c r="D690" s="25" t="s">
        <v>56</v>
      </c>
      <c r="E690" s="33">
        <f t="shared" si="10"/>
        <v>15596</v>
      </c>
      <c r="G690" s="310">
        <v>13801.760000000002</v>
      </c>
    </row>
    <row r="691" spans="2:7">
      <c r="B691" t="s">
        <v>2493</v>
      </c>
      <c r="C691" s="314" t="s">
        <v>930</v>
      </c>
      <c r="D691" s="25" t="s">
        <v>56</v>
      </c>
      <c r="E691" s="33">
        <f t="shared" si="10"/>
        <v>36696</v>
      </c>
      <c r="G691" s="310">
        <v>32474.400000000001</v>
      </c>
    </row>
    <row r="692" spans="2:7">
      <c r="B692" t="s">
        <v>2494</v>
      </c>
      <c r="C692" s="314" t="s">
        <v>931</v>
      </c>
      <c r="D692" s="25" t="s">
        <v>56</v>
      </c>
      <c r="E692" s="33">
        <f t="shared" si="10"/>
        <v>12843</v>
      </c>
      <c r="G692" s="310">
        <v>11365.76</v>
      </c>
    </row>
    <row r="693" spans="2:7">
      <c r="B693" t="s">
        <v>2495</v>
      </c>
      <c r="C693" s="314" t="s">
        <v>932</v>
      </c>
      <c r="D693" s="25" t="s">
        <v>56</v>
      </c>
      <c r="E693" s="33">
        <f t="shared" si="10"/>
        <v>32110</v>
      </c>
      <c r="G693" s="310">
        <v>28415.520000000004</v>
      </c>
    </row>
    <row r="694" spans="2:7">
      <c r="B694" t="s">
        <v>2496</v>
      </c>
      <c r="C694" s="314" t="s">
        <v>933</v>
      </c>
      <c r="D694" s="25" t="s">
        <v>56</v>
      </c>
      <c r="E694" s="33">
        <f t="shared" si="10"/>
        <v>222538</v>
      </c>
      <c r="G694" s="310">
        <v>196936.32000000001</v>
      </c>
    </row>
    <row r="695" spans="2:7">
      <c r="B695" t="s">
        <v>2497</v>
      </c>
      <c r="C695" s="314" t="s">
        <v>934</v>
      </c>
      <c r="D695" s="25" t="s">
        <v>56</v>
      </c>
      <c r="E695" s="33">
        <f t="shared" si="10"/>
        <v>447011</v>
      </c>
      <c r="G695" s="310">
        <v>395585.12000000005</v>
      </c>
    </row>
    <row r="696" spans="2:7">
      <c r="B696" t="s">
        <v>2498</v>
      </c>
      <c r="C696" s="314" t="s">
        <v>935</v>
      </c>
      <c r="D696" s="25" t="s">
        <v>56</v>
      </c>
      <c r="E696" s="33">
        <f t="shared" si="10"/>
        <v>2513</v>
      </c>
      <c r="G696" s="310">
        <v>2224.3200000000002</v>
      </c>
    </row>
    <row r="697" spans="2:7">
      <c r="B697" t="s">
        <v>2499</v>
      </c>
      <c r="C697" s="314" t="s">
        <v>936</v>
      </c>
      <c r="D697" s="25" t="s">
        <v>56</v>
      </c>
      <c r="E697" s="33">
        <f t="shared" si="10"/>
        <v>1643</v>
      </c>
      <c r="G697" s="310">
        <v>1453.7600000000002</v>
      </c>
    </row>
    <row r="698" spans="2:7">
      <c r="B698" t="s">
        <v>2500</v>
      </c>
      <c r="C698" s="314" t="s">
        <v>937</v>
      </c>
      <c r="D698" s="25" t="s">
        <v>56</v>
      </c>
      <c r="E698" s="33">
        <f t="shared" si="10"/>
        <v>114171</v>
      </c>
      <c r="G698" s="310">
        <v>101036.32</v>
      </c>
    </row>
    <row r="699" spans="2:7">
      <c r="B699" t="s">
        <v>2501</v>
      </c>
      <c r="C699" s="314" t="s">
        <v>938</v>
      </c>
      <c r="D699" s="25" t="s">
        <v>56</v>
      </c>
      <c r="E699" s="33">
        <f t="shared" si="10"/>
        <v>3060</v>
      </c>
      <c r="G699" s="310">
        <v>2708.1600000000003</v>
      </c>
    </row>
    <row r="700" spans="2:7">
      <c r="B700" t="s">
        <v>2502</v>
      </c>
      <c r="C700" s="314" t="s">
        <v>939</v>
      </c>
      <c r="D700" s="25" t="s">
        <v>56</v>
      </c>
      <c r="E700" s="33">
        <f t="shared" si="10"/>
        <v>10420</v>
      </c>
      <c r="G700" s="310">
        <v>9220.9600000000009</v>
      </c>
    </row>
    <row r="701" spans="2:7">
      <c r="B701" t="s">
        <v>2503</v>
      </c>
      <c r="C701" s="314" t="s">
        <v>940</v>
      </c>
      <c r="D701" s="25" t="s">
        <v>56</v>
      </c>
      <c r="E701" s="33">
        <f t="shared" si="10"/>
        <v>7910</v>
      </c>
      <c r="G701" s="310">
        <v>7000.0000000000009</v>
      </c>
    </row>
    <row r="702" spans="2:7">
      <c r="B702" t="s">
        <v>2504</v>
      </c>
      <c r="C702" s="314" t="s">
        <v>941</v>
      </c>
      <c r="D702" s="25" t="s">
        <v>56</v>
      </c>
      <c r="E702" s="33">
        <f t="shared" si="10"/>
        <v>926</v>
      </c>
      <c r="G702" s="310">
        <v>819.84</v>
      </c>
    </row>
    <row r="703" spans="2:7">
      <c r="B703" t="s">
        <v>2505</v>
      </c>
      <c r="C703" s="314" t="s">
        <v>942</v>
      </c>
      <c r="D703" s="25" t="s">
        <v>56</v>
      </c>
      <c r="E703" s="33">
        <f t="shared" si="10"/>
        <v>1566</v>
      </c>
      <c r="G703" s="310">
        <v>1385.44</v>
      </c>
    </row>
    <row r="704" spans="2:7">
      <c r="B704" t="s">
        <v>2506</v>
      </c>
      <c r="C704" s="314" t="s">
        <v>943</v>
      </c>
      <c r="D704" s="25" t="s">
        <v>56</v>
      </c>
      <c r="E704" s="33">
        <f t="shared" si="10"/>
        <v>175297</v>
      </c>
      <c r="G704" s="310">
        <v>155130.08000000002</v>
      </c>
    </row>
    <row r="705" spans="2:7">
      <c r="B705" t="s">
        <v>2507</v>
      </c>
      <c r="C705" s="314" t="s">
        <v>944</v>
      </c>
      <c r="D705" s="25" t="s">
        <v>56</v>
      </c>
      <c r="E705" s="33">
        <f t="shared" si="10"/>
        <v>2136</v>
      </c>
      <c r="G705" s="310">
        <v>1890.5600000000002</v>
      </c>
    </row>
    <row r="706" spans="2:7">
      <c r="B706" t="s">
        <v>2508</v>
      </c>
      <c r="C706" s="314" t="s">
        <v>945</v>
      </c>
      <c r="D706" s="25" t="s">
        <v>56</v>
      </c>
      <c r="E706" s="33">
        <f t="shared" si="10"/>
        <v>220602</v>
      </c>
      <c r="G706" s="310">
        <v>195222.72000000003</v>
      </c>
    </row>
    <row r="707" spans="2:7">
      <c r="B707" t="s">
        <v>2509</v>
      </c>
      <c r="C707" s="314" t="s">
        <v>946</v>
      </c>
      <c r="D707" s="25" t="s">
        <v>56</v>
      </c>
      <c r="E707" s="33">
        <f t="shared" si="10"/>
        <v>246770</v>
      </c>
      <c r="G707" s="310">
        <v>218380.96000000002</v>
      </c>
    </row>
    <row r="708" spans="2:7">
      <c r="B708" t="s">
        <v>2510</v>
      </c>
      <c r="C708" s="314" t="s">
        <v>947</v>
      </c>
      <c r="D708" s="25" t="s">
        <v>57</v>
      </c>
      <c r="E708" s="33">
        <f t="shared" si="10"/>
        <v>33056</v>
      </c>
      <c r="G708" s="310">
        <v>29253.280000000002</v>
      </c>
    </row>
    <row r="709" spans="2:7">
      <c r="B709" t="s">
        <v>2511</v>
      </c>
      <c r="C709" s="314" t="s">
        <v>948</v>
      </c>
      <c r="D709" s="25" t="s">
        <v>57</v>
      </c>
      <c r="E709" s="33">
        <f t="shared" si="10"/>
        <v>33056</v>
      </c>
      <c r="G709" s="310">
        <v>29253.280000000002</v>
      </c>
    </row>
    <row r="710" spans="2:7">
      <c r="B710" t="s">
        <v>2512</v>
      </c>
      <c r="C710" s="314" t="s">
        <v>949</v>
      </c>
      <c r="D710" s="25" t="s">
        <v>57</v>
      </c>
      <c r="E710" s="33">
        <f t="shared" si="10"/>
        <v>20882</v>
      </c>
      <c r="G710" s="310">
        <v>18480</v>
      </c>
    </row>
    <row r="711" spans="2:7">
      <c r="B711" t="s">
        <v>2513</v>
      </c>
      <c r="C711" s="314" t="s">
        <v>950</v>
      </c>
      <c r="D711" s="25" t="s">
        <v>57</v>
      </c>
      <c r="E711" s="33">
        <f t="shared" si="10"/>
        <v>57406</v>
      </c>
      <c r="G711" s="310">
        <v>50802.080000000002</v>
      </c>
    </row>
    <row r="712" spans="2:7">
      <c r="B712" t="s">
        <v>2514</v>
      </c>
      <c r="C712" s="314" t="s">
        <v>951</v>
      </c>
      <c r="D712" s="25" t="s">
        <v>57</v>
      </c>
      <c r="E712" s="33">
        <f t="shared" si="10"/>
        <v>42814</v>
      </c>
      <c r="G712" s="310">
        <v>37888.480000000003</v>
      </c>
    </row>
    <row r="713" spans="2:7">
      <c r="B713" t="s">
        <v>2515</v>
      </c>
      <c r="C713" s="314" t="s">
        <v>952</v>
      </c>
      <c r="D713" s="25" t="s">
        <v>57</v>
      </c>
      <c r="E713" s="33">
        <f t="shared" ref="E713:E776" si="11">ROUND(G713*$H$7,0)</f>
        <v>42814</v>
      </c>
      <c r="G713" s="310">
        <v>37888.480000000003</v>
      </c>
    </row>
    <row r="714" spans="2:7">
      <c r="B714" t="s">
        <v>2516</v>
      </c>
      <c r="C714" s="314" t="s">
        <v>953</v>
      </c>
      <c r="D714" s="25" t="s">
        <v>57</v>
      </c>
      <c r="E714" s="33">
        <f t="shared" si="11"/>
        <v>42814</v>
      </c>
      <c r="G714" s="310">
        <v>37888.480000000003</v>
      </c>
    </row>
    <row r="715" spans="2:7">
      <c r="B715" t="s">
        <v>2517</v>
      </c>
      <c r="C715" s="314" t="s">
        <v>954</v>
      </c>
      <c r="D715" s="25" t="s">
        <v>57</v>
      </c>
      <c r="E715" s="33">
        <f t="shared" si="11"/>
        <v>70789</v>
      </c>
      <c r="G715" s="310">
        <v>62644.960000000006</v>
      </c>
    </row>
    <row r="716" spans="2:7">
      <c r="B716" t="s">
        <v>2518</v>
      </c>
      <c r="C716" s="314" t="s">
        <v>955</v>
      </c>
      <c r="D716" s="25" t="s">
        <v>57</v>
      </c>
      <c r="E716" s="33">
        <f t="shared" si="11"/>
        <v>13303</v>
      </c>
      <c r="G716" s="310">
        <v>11772.320000000002</v>
      </c>
    </row>
    <row r="717" spans="2:7">
      <c r="B717" t="s">
        <v>2519</v>
      </c>
      <c r="C717" s="314" t="s">
        <v>956</v>
      </c>
      <c r="D717" s="25" t="s">
        <v>57</v>
      </c>
      <c r="E717" s="33">
        <f t="shared" si="11"/>
        <v>13141</v>
      </c>
      <c r="G717" s="310">
        <v>11628.960000000001</v>
      </c>
    </row>
    <row r="718" spans="2:7">
      <c r="B718" t="s">
        <v>2520</v>
      </c>
      <c r="C718" s="314" t="s">
        <v>957</v>
      </c>
      <c r="D718" s="25" t="s">
        <v>57</v>
      </c>
      <c r="E718" s="33">
        <f t="shared" si="11"/>
        <v>165290</v>
      </c>
      <c r="G718" s="310">
        <v>146274.24000000002</v>
      </c>
    </row>
    <row r="719" spans="2:7">
      <c r="B719" t="s">
        <v>2521</v>
      </c>
      <c r="C719" s="314" t="s">
        <v>958</v>
      </c>
      <c r="D719" s="25" t="s">
        <v>57</v>
      </c>
      <c r="E719" s="33">
        <f t="shared" si="11"/>
        <v>17494</v>
      </c>
      <c r="G719" s="310">
        <v>15481.760000000002</v>
      </c>
    </row>
    <row r="720" spans="2:7">
      <c r="B720" t="s">
        <v>2522</v>
      </c>
      <c r="C720" s="314" t="s">
        <v>959</v>
      </c>
      <c r="D720" s="25" t="s">
        <v>57</v>
      </c>
      <c r="E720" s="33">
        <f t="shared" si="11"/>
        <v>234793</v>
      </c>
      <c r="G720" s="310">
        <v>207781.28000000003</v>
      </c>
    </row>
    <row r="721" spans="2:7">
      <c r="B721" t="s">
        <v>2523</v>
      </c>
      <c r="C721" s="314" t="s">
        <v>960</v>
      </c>
      <c r="D721" s="25" t="s">
        <v>56</v>
      </c>
      <c r="E721" s="33">
        <f t="shared" si="11"/>
        <v>70898</v>
      </c>
      <c r="G721" s="310">
        <v>62741.280000000006</v>
      </c>
    </row>
    <row r="722" spans="2:7">
      <c r="B722" t="s">
        <v>2524</v>
      </c>
      <c r="C722" s="314" t="s">
        <v>961</v>
      </c>
      <c r="D722" s="25" t="s">
        <v>56</v>
      </c>
      <c r="E722" s="33">
        <f t="shared" si="11"/>
        <v>70898</v>
      </c>
      <c r="G722" s="310">
        <v>62741.280000000006</v>
      </c>
    </row>
    <row r="723" spans="2:7">
      <c r="B723" t="s">
        <v>2525</v>
      </c>
      <c r="C723" s="314" t="s">
        <v>962</v>
      </c>
      <c r="D723" s="25" t="s">
        <v>56</v>
      </c>
      <c r="E723" s="33">
        <f t="shared" si="11"/>
        <v>70898</v>
      </c>
      <c r="G723" s="310">
        <v>62741.280000000006</v>
      </c>
    </row>
    <row r="724" spans="2:7">
      <c r="B724" t="s">
        <v>2526</v>
      </c>
      <c r="C724" s="314" t="s">
        <v>963</v>
      </c>
      <c r="D724" s="25" t="s">
        <v>57</v>
      </c>
      <c r="E724" s="33">
        <f t="shared" si="11"/>
        <v>237294</v>
      </c>
      <c r="G724" s="310">
        <v>209994.40000000002</v>
      </c>
    </row>
    <row r="725" spans="2:7">
      <c r="B725" t="s">
        <v>2527</v>
      </c>
      <c r="C725" s="314" t="s">
        <v>964</v>
      </c>
      <c r="D725" s="25" t="s">
        <v>57</v>
      </c>
      <c r="E725" s="33">
        <f t="shared" si="11"/>
        <v>39747</v>
      </c>
      <c r="G725" s="310">
        <v>35174.720000000001</v>
      </c>
    </row>
    <row r="726" spans="2:7">
      <c r="B726" t="s">
        <v>2528</v>
      </c>
      <c r="C726" s="314" t="s">
        <v>965</v>
      </c>
      <c r="D726" s="25" t="s">
        <v>57</v>
      </c>
      <c r="E726" s="33">
        <f t="shared" si="11"/>
        <v>63212</v>
      </c>
      <c r="G726" s="310">
        <v>55939.520000000004</v>
      </c>
    </row>
    <row r="727" spans="2:7">
      <c r="B727" t="s">
        <v>2529</v>
      </c>
      <c r="C727" s="314" t="s">
        <v>966</v>
      </c>
      <c r="D727" s="25" t="s">
        <v>57</v>
      </c>
      <c r="E727" s="33">
        <f t="shared" si="11"/>
        <v>18374</v>
      </c>
      <c r="G727" s="310">
        <v>16260.160000000002</v>
      </c>
    </row>
    <row r="728" spans="2:7">
      <c r="B728" t="s">
        <v>2530</v>
      </c>
      <c r="C728" s="314" t="s">
        <v>967</v>
      </c>
      <c r="D728" s="25" t="s">
        <v>57</v>
      </c>
      <c r="E728" s="33">
        <f t="shared" si="11"/>
        <v>33370</v>
      </c>
      <c r="G728" s="310">
        <v>29531.040000000005</v>
      </c>
    </row>
    <row r="729" spans="2:7">
      <c r="B729" t="s">
        <v>2531</v>
      </c>
      <c r="C729" s="314" t="s">
        <v>968</v>
      </c>
      <c r="D729" s="25" t="s">
        <v>57</v>
      </c>
      <c r="E729" s="33">
        <f t="shared" si="11"/>
        <v>48784</v>
      </c>
      <c r="G729" s="310">
        <v>43171.520000000004</v>
      </c>
    </row>
    <row r="730" spans="2:7">
      <c r="B730" t="s">
        <v>2532</v>
      </c>
      <c r="C730" s="314" t="s">
        <v>969</v>
      </c>
      <c r="D730" s="25" t="s">
        <v>57</v>
      </c>
      <c r="E730" s="33">
        <f t="shared" si="11"/>
        <v>70923</v>
      </c>
      <c r="G730" s="310">
        <v>62763.680000000008</v>
      </c>
    </row>
    <row r="731" spans="2:7">
      <c r="B731" t="s">
        <v>2533</v>
      </c>
      <c r="C731" s="314" t="s">
        <v>970</v>
      </c>
      <c r="D731" s="25" t="s">
        <v>57</v>
      </c>
      <c r="E731" s="33">
        <f t="shared" si="11"/>
        <v>104861</v>
      </c>
      <c r="G731" s="310">
        <v>92797.6</v>
      </c>
    </row>
    <row r="732" spans="2:7">
      <c r="B732" t="s">
        <v>2534</v>
      </c>
      <c r="C732" s="314" t="s">
        <v>971</v>
      </c>
      <c r="D732" s="25" t="s">
        <v>57</v>
      </c>
      <c r="E732" s="33">
        <f t="shared" si="11"/>
        <v>121181</v>
      </c>
      <c r="G732" s="310">
        <v>107240.00000000001</v>
      </c>
    </row>
    <row r="733" spans="2:7">
      <c r="B733" t="s">
        <v>2535</v>
      </c>
      <c r="C733" s="314" t="s">
        <v>972</v>
      </c>
      <c r="D733" s="25" t="s">
        <v>57</v>
      </c>
      <c r="E733" s="33">
        <f t="shared" si="11"/>
        <v>213624</v>
      </c>
      <c r="G733" s="310">
        <v>189048.16</v>
      </c>
    </row>
    <row r="734" spans="2:7">
      <c r="B734" t="s">
        <v>2536</v>
      </c>
      <c r="C734" s="314" t="s">
        <v>973</v>
      </c>
      <c r="D734" s="25" t="s">
        <v>57</v>
      </c>
      <c r="E734" s="33">
        <f t="shared" si="11"/>
        <v>265165</v>
      </c>
      <c r="G734" s="310">
        <v>234659.04</v>
      </c>
    </row>
    <row r="735" spans="2:7">
      <c r="B735" t="s">
        <v>2537</v>
      </c>
      <c r="C735" s="314" t="s">
        <v>974</v>
      </c>
      <c r="D735" s="25" t="s">
        <v>57</v>
      </c>
      <c r="E735" s="33">
        <f t="shared" si="11"/>
        <v>162422</v>
      </c>
      <c r="G735" s="310">
        <v>143736.32000000001</v>
      </c>
    </row>
    <row r="736" spans="2:7">
      <c r="B736" t="s">
        <v>2538</v>
      </c>
      <c r="C736" s="314" t="s">
        <v>975</v>
      </c>
      <c r="D736" s="25" t="s">
        <v>57</v>
      </c>
      <c r="E736" s="33">
        <f t="shared" si="11"/>
        <v>294967</v>
      </c>
      <c r="G736" s="310">
        <v>261032.80000000002</v>
      </c>
    </row>
    <row r="737" spans="2:7">
      <c r="B737" t="s">
        <v>2539</v>
      </c>
      <c r="C737" s="314" t="s">
        <v>976</v>
      </c>
      <c r="D737" s="25" t="s">
        <v>57</v>
      </c>
      <c r="E737" s="33">
        <f t="shared" si="11"/>
        <v>320703</v>
      </c>
      <c r="G737" s="310">
        <v>283808</v>
      </c>
    </row>
    <row r="738" spans="2:7">
      <c r="B738" t="s">
        <v>2540</v>
      </c>
      <c r="C738" s="314" t="s">
        <v>977</v>
      </c>
      <c r="D738" s="25" t="s">
        <v>57</v>
      </c>
      <c r="E738" s="33">
        <f t="shared" si="11"/>
        <v>400414</v>
      </c>
      <c r="G738" s="310">
        <v>354348.96</v>
      </c>
    </row>
    <row r="739" spans="2:7">
      <c r="B739" t="s">
        <v>2541</v>
      </c>
      <c r="C739" s="314" t="s">
        <v>978</v>
      </c>
      <c r="D739" s="25" t="s">
        <v>57</v>
      </c>
      <c r="E739" s="33">
        <f t="shared" si="11"/>
        <v>642187</v>
      </c>
      <c r="G739" s="310">
        <v>568307.04</v>
      </c>
    </row>
    <row r="740" spans="2:7">
      <c r="B740" t="s">
        <v>2542</v>
      </c>
      <c r="C740" s="314" t="s">
        <v>979</v>
      </c>
      <c r="D740" s="25" t="s">
        <v>57</v>
      </c>
      <c r="E740" s="33">
        <f t="shared" si="11"/>
        <v>880713</v>
      </c>
      <c r="G740" s="310">
        <v>779392.32000000007</v>
      </c>
    </row>
    <row r="741" spans="2:7">
      <c r="B741" t="s">
        <v>2543</v>
      </c>
      <c r="C741" s="314" t="s">
        <v>980</v>
      </c>
      <c r="D741" s="25" t="s">
        <v>57</v>
      </c>
      <c r="E741" s="33">
        <f t="shared" si="11"/>
        <v>286076</v>
      </c>
      <c r="G741" s="310">
        <v>253164.80000000002</v>
      </c>
    </row>
    <row r="742" spans="2:7">
      <c r="B742" t="s">
        <v>2544</v>
      </c>
      <c r="C742" s="314" t="s">
        <v>981</v>
      </c>
      <c r="D742" s="25" t="s">
        <v>57</v>
      </c>
      <c r="E742" s="33">
        <f t="shared" si="11"/>
        <v>320713</v>
      </c>
      <c r="G742" s="310">
        <v>283816.96000000002</v>
      </c>
    </row>
    <row r="743" spans="2:7">
      <c r="B743" t="s">
        <v>2545</v>
      </c>
      <c r="C743" s="314" t="s">
        <v>982</v>
      </c>
      <c r="D743" s="25" t="s">
        <v>57</v>
      </c>
      <c r="E743" s="33">
        <f t="shared" si="11"/>
        <v>387180</v>
      </c>
      <c r="G743" s="310">
        <v>342637.12000000005</v>
      </c>
    </row>
    <row r="744" spans="2:7">
      <c r="B744" t="s">
        <v>2546</v>
      </c>
      <c r="C744" s="314" t="s">
        <v>983</v>
      </c>
      <c r="D744" s="25" t="s">
        <v>57</v>
      </c>
      <c r="E744" s="33">
        <f t="shared" si="11"/>
        <v>579351</v>
      </c>
      <c r="G744" s="310">
        <v>512700.16000000003</v>
      </c>
    </row>
    <row r="745" spans="2:7">
      <c r="B745" t="s">
        <v>2547</v>
      </c>
      <c r="C745" s="314" t="s">
        <v>984</v>
      </c>
      <c r="D745" s="25" t="s">
        <v>57</v>
      </c>
      <c r="E745" s="33">
        <f t="shared" si="11"/>
        <v>763243</v>
      </c>
      <c r="G745" s="310">
        <v>675436.16</v>
      </c>
    </row>
    <row r="746" spans="2:7">
      <c r="B746" t="s">
        <v>2548</v>
      </c>
      <c r="C746" s="314" t="s">
        <v>985</v>
      </c>
      <c r="D746" s="25" t="s">
        <v>57</v>
      </c>
      <c r="E746" s="33">
        <f t="shared" si="11"/>
        <v>1081760</v>
      </c>
      <c r="G746" s="310">
        <v>957309.92</v>
      </c>
    </row>
    <row r="747" spans="2:7">
      <c r="B747" t="s">
        <v>2549</v>
      </c>
      <c r="C747" s="314" t="s">
        <v>986</v>
      </c>
      <c r="D747" s="25" t="s">
        <v>57</v>
      </c>
      <c r="E747" s="33">
        <f t="shared" si="11"/>
        <v>1184750</v>
      </c>
      <c r="G747" s="310">
        <v>1048451.0400000002</v>
      </c>
    </row>
    <row r="748" spans="2:7">
      <c r="B748" t="s">
        <v>2550</v>
      </c>
      <c r="C748" s="314" t="s">
        <v>987</v>
      </c>
      <c r="D748" s="25" t="s">
        <v>57</v>
      </c>
      <c r="E748" s="33">
        <f t="shared" si="11"/>
        <v>1261717</v>
      </c>
      <c r="G748" s="310">
        <v>1116563.8400000001</v>
      </c>
    </row>
    <row r="749" spans="2:7">
      <c r="B749" t="s">
        <v>2551</v>
      </c>
      <c r="C749" s="314" t="s">
        <v>988</v>
      </c>
      <c r="D749" s="25" t="s">
        <v>57</v>
      </c>
      <c r="E749" s="33">
        <f t="shared" si="11"/>
        <v>1649646</v>
      </c>
      <c r="G749" s="310">
        <v>1459864.0000000002</v>
      </c>
    </row>
    <row r="750" spans="2:7">
      <c r="B750" t="s">
        <v>2552</v>
      </c>
      <c r="C750" s="314" t="s">
        <v>989</v>
      </c>
      <c r="D750" s="25" t="s">
        <v>57</v>
      </c>
      <c r="E750" s="33">
        <f t="shared" si="11"/>
        <v>1918161</v>
      </c>
      <c r="G750" s="310">
        <v>1697487.6800000002</v>
      </c>
    </row>
    <row r="751" spans="2:7">
      <c r="B751" t="s">
        <v>2553</v>
      </c>
      <c r="C751" s="314" t="s">
        <v>990</v>
      </c>
      <c r="D751" s="25" t="s">
        <v>57</v>
      </c>
      <c r="E751" s="33">
        <f t="shared" si="11"/>
        <v>2019041</v>
      </c>
      <c r="G751" s="310">
        <v>1786761.7600000002</v>
      </c>
    </row>
    <row r="752" spans="2:7">
      <c r="B752" t="s">
        <v>2554</v>
      </c>
      <c r="C752" s="314" t="s">
        <v>991</v>
      </c>
      <c r="D752" s="25" t="s">
        <v>57</v>
      </c>
      <c r="E752" s="33">
        <f t="shared" si="11"/>
        <v>2161489</v>
      </c>
      <c r="G752" s="310">
        <v>1912822.2400000002</v>
      </c>
    </row>
    <row r="753" spans="2:7">
      <c r="B753" t="s">
        <v>2555</v>
      </c>
      <c r="C753" s="314" t="s">
        <v>992</v>
      </c>
      <c r="D753" s="25" t="s">
        <v>57</v>
      </c>
      <c r="E753" s="33">
        <f t="shared" si="11"/>
        <v>2400357</v>
      </c>
      <c r="G753" s="310">
        <v>2124209.9200000004</v>
      </c>
    </row>
    <row r="754" spans="2:7">
      <c r="B754" t="s">
        <v>2556</v>
      </c>
      <c r="C754" s="314" t="s">
        <v>993</v>
      </c>
      <c r="D754" s="25" t="s">
        <v>57</v>
      </c>
      <c r="E754" s="33">
        <f t="shared" si="11"/>
        <v>2617943</v>
      </c>
      <c r="G754" s="310">
        <v>2316763.6800000002</v>
      </c>
    </row>
    <row r="755" spans="2:7">
      <c r="B755" t="s">
        <v>2557</v>
      </c>
      <c r="C755" s="314" t="s">
        <v>994</v>
      </c>
      <c r="D755" s="25" t="s">
        <v>57</v>
      </c>
      <c r="E755" s="33">
        <f t="shared" si="11"/>
        <v>9314</v>
      </c>
      <c r="G755" s="310">
        <v>8242.08</v>
      </c>
    </row>
    <row r="756" spans="2:7">
      <c r="B756" t="s">
        <v>2558</v>
      </c>
      <c r="C756" s="314" t="s">
        <v>995</v>
      </c>
      <c r="D756" s="25" t="s">
        <v>57</v>
      </c>
      <c r="E756" s="33">
        <f t="shared" si="11"/>
        <v>11547</v>
      </c>
      <c r="G756" s="310">
        <v>10218.880000000001</v>
      </c>
    </row>
    <row r="757" spans="2:7">
      <c r="B757" t="s">
        <v>2559</v>
      </c>
      <c r="C757" s="314" t="s">
        <v>996</v>
      </c>
      <c r="D757" s="25" t="s">
        <v>57</v>
      </c>
      <c r="E757" s="33">
        <f t="shared" si="11"/>
        <v>17246</v>
      </c>
      <c r="G757" s="310">
        <v>15262.240000000002</v>
      </c>
    </row>
    <row r="758" spans="2:7">
      <c r="B758" t="s">
        <v>2560</v>
      </c>
      <c r="C758" s="314" t="s">
        <v>997</v>
      </c>
      <c r="D758" s="25" t="s">
        <v>57</v>
      </c>
      <c r="E758" s="33">
        <f t="shared" si="11"/>
        <v>24032</v>
      </c>
      <c r="G758" s="310">
        <v>21267.68</v>
      </c>
    </row>
    <row r="759" spans="2:7">
      <c r="B759" t="s">
        <v>2561</v>
      </c>
      <c r="C759" s="314" t="s">
        <v>998</v>
      </c>
      <c r="D759" s="25" t="s">
        <v>57</v>
      </c>
      <c r="E759" s="33">
        <f t="shared" si="11"/>
        <v>50894</v>
      </c>
      <c r="G759" s="310">
        <v>45038.560000000005</v>
      </c>
    </row>
    <row r="760" spans="2:7">
      <c r="B760" t="s">
        <v>2562</v>
      </c>
      <c r="C760" s="314" t="s">
        <v>999</v>
      </c>
      <c r="D760" s="25" t="s">
        <v>57</v>
      </c>
      <c r="E760" s="33">
        <f t="shared" si="11"/>
        <v>35067</v>
      </c>
      <c r="G760" s="310">
        <v>31032.960000000003</v>
      </c>
    </row>
    <row r="761" spans="2:7">
      <c r="B761" t="s">
        <v>2563</v>
      </c>
      <c r="C761" s="314" t="s">
        <v>1000</v>
      </c>
      <c r="D761" s="25" t="s">
        <v>57</v>
      </c>
      <c r="E761" s="33">
        <f t="shared" si="11"/>
        <v>18349</v>
      </c>
      <c r="G761" s="310">
        <v>16237.760000000002</v>
      </c>
    </row>
    <row r="762" spans="2:7">
      <c r="B762" t="s">
        <v>2564</v>
      </c>
      <c r="C762" s="314" t="s">
        <v>1001</v>
      </c>
      <c r="D762" s="25" t="s">
        <v>57</v>
      </c>
      <c r="E762" s="33">
        <f t="shared" si="11"/>
        <v>78134</v>
      </c>
      <c r="G762" s="310">
        <v>69145.440000000002</v>
      </c>
    </row>
    <row r="763" spans="2:7">
      <c r="B763" t="s">
        <v>2565</v>
      </c>
      <c r="C763" s="314" t="s">
        <v>1002</v>
      </c>
      <c r="D763" s="25" t="s">
        <v>57</v>
      </c>
      <c r="E763" s="33">
        <f t="shared" si="11"/>
        <v>33040</v>
      </c>
      <c r="G763" s="310">
        <v>29238.720000000001</v>
      </c>
    </row>
    <row r="764" spans="2:7" ht="22.5">
      <c r="B764" t="s">
        <v>2566</v>
      </c>
      <c r="C764" s="314" t="s">
        <v>1003</v>
      </c>
      <c r="D764" s="25" t="s">
        <v>57</v>
      </c>
      <c r="E764" s="33">
        <f t="shared" si="11"/>
        <v>466682</v>
      </c>
      <c r="G764" s="310">
        <v>412993.28000000003</v>
      </c>
    </row>
    <row r="765" spans="2:7" ht="22.5">
      <c r="B765" t="s">
        <v>2567</v>
      </c>
      <c r="C765" s="314" t="s">
        <v>1004</v>
      </c>
      <c r="D765" s="25" t="s">
        <v>57</v>
      </c>
      <c r="E765" s="33">
        <f t="shared" si="11"/>
        <v>730621</v>
      </c>
      <c r="G765" s="310">
        <v>646567.04</v>
      </c>
    </row>
    <row r="766" spans="2:7">
      <c r="B766" t="s">
        <v>2568</v>
      </c>
      <c r="C766" s="314" t="s">
        <v>1005</v>
      </c>
      <c r="D766" s="25" t="s">
        <v>57</v>
      </c>
      <c r="E766" s="33">
        <f t="shared" si="11"/>
        <v>12509</v>
      </c>
      <c r="G766" s="310">
        <v>11070.080000000002</v>
      </c>
    </row>
    <row r="767" spans="2:7">
      <c r="B767" t="s">
        <v>2569</v>
      </c>
      <c r="C767" s="314" t="s">
        <v>1006</v>
      </c>
      <c r="D767" s="25" t="s">
        <v>57</v>
      </c>
      <c r="E767" s="33">
        <f t="shared" si="11"/>
        <v>22490</v>
      </c>
      <c r="G767" s="310">
        <v>19902.400000000001</v>
      </c>
    </row>
    <row r="768" spans="2:7">
      <c r="B768" t="s">
        <v>2570</v>
      </c>
      <c r="C768" s="314" t="s">
        <v>1007</v>
      </c>
      <c r="D768" s="25" t="s">
        <v>57</v>
      </c>
      <c r="E768" s="33">
        <f t="shared" si="11"/>
        <v>12386</v>
      </c>
      <c r="G768" s="310">
        <v>10961.44</v>
      </c>
    </row>
    <row r="769" spans="2:7">
      <c r="B769" t="s">
        <v>2571</v>
      </c>
      <c r="C769" s="314" t="s">
        <v>1008</v>
      </c>
      <c r="D769" s="25" t="s">
        <v>57</v>
      </c>
      <c r="E769" s="33">
        <f t="shared" si="11"/>
        <v>9486</v>
      </c>
      <c r="G769" s="310">
        <v>8394.4000000000015</v>
      </c>
    </row>
    <row r="770" spans="2:7">
      <c r="B770" t="s">
        <v>2572</v>
      </c>
      <c r="C770" s="314" t="s">
        <v>1009</v>
      </c>
      <c r="D770" s="25" t="s">
        <v>57</v>
      </c>
      <c r="E770" s="33">
        <f t="shared" si="11"/>
        <v>18995</v>
      </c>
      <c r="G770" s="310">
        <v>16810.080000000002</v>
      </c>
    </row>
    <row r="771" spans="2:7">
      <c r="B771" t="s">
        <v>2573</v>
      </c>
      <c r="C771" s="314" t="s">
        <v>1010</v>
      </c>
      <c r="D771" s="25" t="s">
        <v>57</v>
      </c>
      <c r="E771" s="33">
        <f t="shared" si="11"/>
        <v>3750</v>
      </c>
      <c r="G771" s="310">
        <v>3318.5600000000004</v>
      </c>
    </row>
    <row r="772" spans="2:7">
      <c r="B772" t="s">
        <v>2574</v>
      </c>
      <c r="C772" s="314" t="s">
        <v>1011</v>
      </c>
      <c r="D772" s="25" t="s">
        <v>57</v>
      </c>
      <c r="E772" s="33">
        <f t="shared" si="11"/>
        <v>5266</v>
      </c>
      <c r="G772" s="310">
        <v>4660.3200000000006</v>
      </c>
    </row>
    <row r="773" spans="2:7">
      <c r="B773" t="s">
        <v>2575</v>
      </c>
      <c r="C773" s="314" t="s">
        <v>1012</v>
      </c>
      <c r="D773" s="25" t="s">
        <v>57</v>
      </c>
      <c r="E773" s="33">
        <f t="shared" si="11"/>
        <v>30787</v>
      </c>
      <c r="G773" s="310">
        <v>27245.120000000003</v>
      </c>
    </row>
    <row r="774" spans="2:7">
      <c r="B774" t="s">
        <v>2576</v>
      </c>
      <c r="C774" s="314" t="s">
        <v>1013</v>
      </c>
      <c r="D774" s="25" t="s">
        <v>57</v>
      </c>
      <c r="E774" s="33">
        <f t="shared" si="11"/>
        <v>41104</v>
      </c>
      <c r="G774" s="310">
        <v>36375.360000000001</v>
      </c>
    </row>
    <row r="775" spans="2:7">
      <c r="B775" t="s">
        <v>2577</v>
      </c>
      <c r="C775" s="314" t="s">
        <v>1014</v>
      </c>
      <c r="D775" s="25" t="s">
        <v>57</v>
      </c>
      <c r="E775" s="33">
        <f t="shared" si="11"/>
        <v>71547</v>
      </c>
      <c r="G775" s="310">
        <v>63315.840000000004</v>
      </c>
    </row>
    <row r="776" spans="2:7">
      <c r="B776" t="s">
        <v>2578</v>
      </c>
      <c r="C776" s="314" t="s">
        <v>1015</v>
      </c>
      <c r="D776" s="25" t="s">
        <v>57</v>
      </c>
      <c r="E776" s="33">
        <f t="shared" si="11"/>
        <v>4242</v>
      </c>
      <c r="G776" s="310">
        <v>3754.2400000000002</v>
      </c>
    </row>
    <row r="777" spans="2:7">
      <c r="B777" t="s">
        <v>2579</v>
      </c>
      <c r="C777" s="314" t="s">
        <v>1016</v>
      </c>
      <c r="D777" s="25" t="s">
        <v>57</v>
      </c>
      <c r="E777" s="33">
        <f t="shared" ref="E777:E840" si="12">ROUND(G777*$H$7,0)</f>
        <v>6094</v>
      </c>
      <c r="G777" s="310">
        <v>5392.8</v>
      </c>
    </row>
    <row r="778" spans="2:7">
      <c r="B778" t="s">
        <v>2580</v>
      </c>
      <c r="C778" s="314" t="s">
        <v>1017</v>
      </c>
      <c r="D778" s="25" t="s">
        <v>57</v>
      </c>
      <c r="E778" s="33">
        <f t="shared" si="12"/>
        <v>8811</v>
      </c>
      <c r="G778" s="310">
        <v>7797.4400000000005</v>
      </c>
    </row>
    <row r="779" spans="2:7">
      <c r="B779" t="s">
        <v>2581</v>
      </c>
      <c r="C779" s="314" t="s">
        <v>1018</v>
      </c>
      <c r="D779" s="25" t="s">
        <v>57</v>
      </c>
      <c r="E779" s="33">
        <f t="shared" si="12"/>
        <v>11760</v>
      </c>
      <c r="G779" s="310">
        <v>10407.040000000001</v>
      </c>
    </row>
    <row r="780" spans="2:7">
      <c r="B780" t="s">
        <v>2582</v>
      </c>
      <c r="C780" s="314" t="s">
        <v>1019</v>
      </c>
      <c r="D780" s="25" t="s">
        <v>57</v>
      </c>
      <c r="E780" s="33">
        <f t="shared" si="12"/>
        <v>20280</v>
      </c>
      <c r="G780" s="310">
        <v>17946.88</v>
      </c>
    </row>
    <row r="781" spans="2:7">
      <c r="B781" t="s">
        <v>2583</v>
      </c>
      <c r="C781" s="314" t="s">
        <v>1020</v>
      </c>
      <c r="D781" s="25" t="s">
        <v>57</v>
      </c>
      <c r="E781" s="33">
        <f t="shared" si="12"/>
        <v>13706</v>
      </c>
      <c r="G781" s="310">
        <v>12129.6</v>
      </c>
    </row>
    <row r="782" spans="2:7">
      <c r="B782" t="s">
        <v>2584</v>
      </c>
      <c r="C782" s="314" t="s">
        <v>1021</v>
      </c>
      <c r="D782" s="25" t="s">
        <v>57</v>
      </c>
      <c r="E782" s="33">
        <f t="shared" si="12"/>
        <v>20472</v>
      </c>
      <c r="G782" s="310">
        <v>18117.120000000003</v>
      </c>
    </row>
    <row r="783" spans="2:7">
      <c r="B783" t="s">
        <v>2585</v>
      </c>
      <c r="C783" s="314" t="s">
        <v>1022</v>
      </c>
      <c r="D783" s="25" t="s">
        <v>57</v>
      </c>
      <c r="E783" s="33">
        <f t="shared" si="12"/>
        <v>28533</v>
      </c>
      <c r="G783" s="310">
        <v>25250.400000000001</v>
      </c>
    </row>
    <row r="784" spans="2:7">
      <c r="B784" t="s">
        <v>2586</v>
      </c>
      <c r="C784" s="314" t="s">
        <v>1023</v>
      </c>
      <c r="D784" s="25" t="s">
        <v>57</v>
      </c>
      <c r="E784" s="33">
        <f t="shared" si="12"/>
        <v>60426</v>
      </c>
      <c r="G784" s="310">
        <v>53474.400000000001</v>
      </c>
    </row>
    <row r="785" spans="2:7">
      <c r="B785" t="s">
        <v>2587</v>
      </c>
      <c r="C785" s="314" t="s">
        <v>1024</v>
      </c>
      <c r="D785" s="25" t="s">
        <v>57</v>
      </c>
      <c r="E785" s="33">
        <f t="shared" si="12"/>
        <v>3670</v>
      </c>
      <c r="G785" s="310">
        <v>3248.0000000000005</v>
      </c>
    </row>
    <row r="786" spans="2:7">
      <c r="B786" t="s">
        <v>2588</v>
      </c>
      <c r="C786" s="314" t="s">
        <v>1025</v>
      </c>
      <c r="D786" s="25" t="s">
        <v>57</v>
      </c>
      <c r="E786" s="33">
        <f t="shared" si="12"/>
        <v>6031</v>
      </c>
      <c r="G786" s="310">
        <v>5336.8</v>
      </c>
    </row>
    <row r="787" spans="2:7">
      <c r="B787" t="s">
        <v>2589</v>
      </c>
      <c r="C787" s="314" t="s">
        <v>1026</v>
      </c>
      <c r="D787" s="25" t="s">
        <v>57</v>
      </c>
      <c r="E787" s="33">
        <f t="shared" si="12"/>
        <v>214446</v>
      </c>
      <c r="G787" s="310">
        <v>189775.04</v>
      </c>
    </row>
    <row r="788" spans="2:7">
      <c r="B788" t="s">
        <v>2590</v>
      </c>
      <c r="C788" s="314" t="s">
        <v>1027</v>
      </c>
      <c r="D788" s="25" t="s">
        <v>57</v>
      </c>
      <c r="E788" s="33">
        <f t="shared" si="12"/>
        <v>36829</v>
      </c>
      <c r="G788" s="310">
        <v>32592.000000000004</v>
      </c>
    </row>
    <row r="789" spans="2:7">
      <c r="B789" t="s">
        <v>2591</v>
      </c>
      <c r="C789" s="314" t="s">
        <v>1028</v>
      </c>
      <c r="D789" s="25" t="s">
        <v>57</v>
      </c>
      <c r="E789" s="33">
        <f t="shared" si="12"/>
        <v>80423</v>
      </c>
      <c r="G789" s="310">
        <v>71170.400000000009</v>
      </c>
    </row>
    <row r="790" spans="2:7">
      <c r="B790" t="s">
        <v>2592</v>
      </c>
      <c r="C790" s="314" t="s">
        <v>1029</v>
      </c>
      <c r="D790" s="25" t="s">
        <v>56</v>
      </c>
      <c r="E790" s="33">
        <f t="shared" si="12"/>
        <v>10448</v>
      </c>
      <c r="G790" s="310">
        <v>9245.6</v>
      </c>
    </row>
    <row r="791" spans="2:7">
      <c r="B791" t="s">
        <v>2593</v>
      </c>
      <c r="C791" s="314" t="s">
        <v>1030</v>
      </c>
      <c r="D791" s="25" t="s">
        <v>56</v>
      </c>
      <c r="E791" s="33">
        <f t="shared" si="12"/>
        <v>1391</v>
      </c>
      <c r="G791" s="310">
        <v>1230.8800000000001</v>
      </c>
    </row>
    <row r="792" spans="2:7">
      <c r="B792" t="s">
        <v>2594</v>
      </c>
      <c r="C792" s="314" t="s">
        <v>1031</v>
      </c>
      <c r="D792" s="25" t="s">
        <v>56</v>
      </c>
      <c r="E792" s="33">
        <f t="shared" si="12"/>
        <v>0</v>
      </c>
      <c r="G792" s="310">
        <v>0</v>
      </c>
    </row>
    <row r="793" spans="2:7">
      <c r="B793" t="s">
        <v>2595</v>
      </c>
      <c r="C793" s="314" t="s">
        <v>1032</v>
      </c>
      <c r="D793" s="25" t="s">
        <v>56</v>
      </c>
      <c r="E793" s="33">
        <f t="shared" si="12"/>
        <v>2321</v>
      </c>
      <c r="G793" s="310">
        <v>2054.0800000000004</v>
      </c>
    </row>
    <row r="794" spans="2:7">
      <c r="B794" t="s">
        <v>2596</v>
      </c>
      <c r="C794" s="314" t="s">
        <v>1033</v>
      </c>
      <c r="D794" s="25" t="s">
        <v>56</v>
      </c>
      <c r="E794" s="33">
        <f t="shared" si="12"/>
        <v>1004</v>
      </c>
      <c r="G794" s="310">
        <v>888.16000000000008</v>
      </c>
    </row>
    <row r="795" spans="2:7">
      <c r="B795" t="s">
        <v>2597</v>
      </c>
      <c r="C795" s="314" t="s">
        <v>1034</v>
      </c>
      <c r="D795" s="25" t="s">
        <v>56</v>
      </c>
      <c r="E795" s="33">
        <f t="shared" si="12"/>
        <v>13932</v>
      </c>
      <c r="G795" s="310">
        <v>12328.960000000001</v>
      </c>
    </row>
    <row r="796" spans="2:7">
      <c r="B796" t="s">
        <v>2598</v>
      </c>
      <c r="C796" s="314" t="s">
        <v>1035</v>
      </c>
      <c r="D796" s="25" t="s">
        <v>56</v>
      </c>
      <c r="E796" s="33">
        <f t="shared" si="12"/>
        <v>7351</v>
      </c>
      <c r="G796" s="310">
        <v>6504.9600000000009</v>
      </c>
    </row>
    <row r="797" spans="2:7">
      <c r="B797" t="s">
        <v>2599</v>
      </c>
      <c r="C797" s="314" t="s">
        <v>1036</v>
      </c>
      <c r="D797" s="25" t="s">
        <v>56</v>
      </c>
      <c r="E797" s="33">
        <f t="shared" si="12"/>
        <v>20512</v>
      </c>
      <c r="G797" s="310">
        <v>18151.84</v>
      </c>
    </row>
    <row r="798" spans="2:7">
      <c r="B798" t="s">
        <v>2600</v>
      </c>
      <c r="C798" s="314" t="s">
        <v>1037</v>
      </c>
      <c r="D798" s="25" t="s">
        <v>56</v>
      </c>
      <c r="E798" s="33">
        <f t="shared" si="12"/>
        <v>0</v>
      </c>
      <c r="G798" s="310">
        <v>0</v>
      </c>
    </row>
    <row r="799" spans="2:7">
      <c r="B799" t="s">
        <v>2601</v>
      </c>
      <c r="C799" s="314" t="s">
        <v>1038</v>
      </c>
      <c r="D799" s="25" t="s">
        <v>56</v>
      </c>
      <c r="E799" s="33">
        <f t="shared" si="12"/>
        <v>30067</v>
      </c>
      <c r="G799" s="310">
        <v>26607.840000000004</v>
      </c>
    </row>
    <row r="800" spans="2:7">
      <c r="B800" t="s">
        <v>2602</v>
      </c>
      <c r="C800" s="314" t="s">
        <v>1039</v>
      </c>
      <c r="D800" s="25" t="s">
        <v>56</v>
      </c>
      <c r="E800" s="33">
        <f t="shared" si="12"/>
        <v>50472</v>
      </c>
      <c r="G800" s="310">
        <v>44665.600000000006</v>
      </c>
    </row>
    <row r="801" spans="2:7">
      <c r="B801" t="s">
        <v>2603</v>
      </c>
      <c r="C801" s="314" t="s">
        <v>1040</v>
      </c>
      <c r="D801" s="25" t="s">
        <v>56</v>
      </c>
      <c r="E801" s="33">
        <f t="shared" si="12"/>
        <v>245306</v>
      </c>
      <c r="G801" s="310">
        <v>217085.12000000002</v>
      </c>
    </row>
    <row r="802" spans="2:7">
      <c r="B802" t="s">
        <v>2604</v>
      </c>
      <c r="C802" s="314" t="s">
        <v>1041</v>
      </c>
      <c r="D802" s="25" t="s">
        <v>56</v>
      </c>
      <c r="E802" s="33">
        <f t="shared" si="12"/>
        <v>12405</v>
      </c>
      <c r="G802" s="310">
        <v>10978.240000000002</v>
      </c>
    </row>
    <row r="803" spans="2:7">
      <c r="B803" t="s">
        <v>2605</v>
      </c>
      <c r="C803" s="314" t="s">
        <v>1042</v>
      </c>
      <c r="D803" s="25" t="s">
        <v>56</v>
      </c>
      <c r="E803" s="33">
        <f t="shared" si="12"/>
        <v>143370</v>
      </c>
      <c r="G803" s="310">
        <v>126875.84000000001</v>
      </c>
    </row>
    <row r="804" spans="2:7">
      <c r="B804" t="s">
        <v>2606</v>
      </c>
      <c r="C804" s="314" t="s">
        <v>1040</v>
      </c>
      <c r="D804" s="25" t="s">
        <v>56</v>
      </c>
      <c r="E804" s="33">
        <f t="shared" si="12"/>
        <v>245305</v>
      </c>
      <c r="G804" s="310">
        <v>217084.00000000003</v>
      </c>
    </row>
    <row r="805" spans="2:7">
      <c r="B805" t="s">
        <v>2607</v>
      </c>
      <c r="C805" s="314" t="s">
        <v>1043</v>
      </c>
      <c r="D805" s="25" t="s">
        <v>56</v>
      </c>
      <c r="E805" s="33">
        <f t="shared" si="12"/>
        <v>327673</v>
      </c>
      <c r="G805" s="310">
        <v>289975.84000000003</v>
      </c>
    </row>
    <row r="806" spans="2:7">
      <c r="B806" t="s">
        <v>2608</v>
      </c>
      <c r="C806" s="314" t="s">
        <v>1044</v>
      </c>
      <c r="D806" s="25" t="s">
        <v>56</v>
      </c>
      <c r="E806" s="33">
        <f t="shared" si="12"/>
        <v>374004</v>
      </c>
      <c r="G806" s="310">
        <v>330976.80000000005</v>
      </c>
    </row>
    <row r="807" spans="2:7">
      <c r="B807" t="s">
        <v>2609</v>
      </c>
      <c r="C807" s="314" t="s">
        <v>1045</v>
      </c>
      <c r="D807" s="25" t="s">
        <v>56</v>
      </c>
      <c r="E807" s="33">
        <f t="shared" si="12"/>
        <v>393407</v>
      </c>
      <c r="G807" s="310">
        <v>348147.52</v>
      </c>
    </row>
    <row r="808" spans="2:7">
      <c r="B808" t="s">
        <v>2610</v>
      </c>
      <c r="C808" s="314" t="s">
        <v>1046</v>
      </c>
      <c r="D808" s="25" t="s">
        <v>56</v>
      </c>
      <c r="E808" s="33">
        <f t="shared" si="12"/>
        <v>441988</v>
      </c>
      <c r="G808" s="310">
        <v>391139.84000000003</v>
      </c>
    </row>
    <row r="809" spans="2:7">
      <c r="B809" t="s">
        <v>2611</v>
      </c>
      <c r="C809" s="314" t="s">
        <v>1047</v>
      </c>
      <c r="D809" s="25" t="s">
        <v>56</v>
      </c>
      <c r="E809" s="33">
        <f t="shared" si="12"/>
        <v>112014</v>
      </c>
      <c r="G809" s="310">
        <v>99127.840000000011</v>
      </c>
    </row>
    <row r="810" spans="2:7">
      <c r="B810" t="s">
        <v>2612</v>
      </c>
      <c r="C810" s="314" t="s">
        <v>1048</v>
      </c>
      <c r="D810" s="25" t="s">
        <v>56</v>
      </c>
      <c r="E810" s="33">
        <f t="shared" si="12"/>
        <v>117829</v>
      </c>
      <c r="G810" s="310">
        <v>104273.12000000001</v>
      </c>
    </row>
    <row r="811" spans="2:7">
      <c r="B811" t="s">
        <v>2613</v>
      </c>
      <c r="C811" s="314" t="s">
        <v>1049</v>
      </c>
      <c r="D811" s="25" t="s">
        <v>56</v>
      </c>
      <c r="E811" s="33">
        <f t="shared" si="12"/>
        <v>129434</v>
      </c>
      <c r="G811" s="310">
        <v>114543.52</v>
      </c>
    </row>
    <row r="812" spans="2:7">
      <c r="B812" t="s">
        <v>2614</v>
      </c>
      <c r="C812" s="314" t="s">
        <v>1050</v>
      </c>
      <c r="D812" s="25" t="s">
        <v>56</v>
      </c>
      <c r="E812" s="33">
        <f t="shared" si="12"/>
        <v>138867</v>
      </c>
      <c r="G812" s="310">
        <v>122890.88</v>
      </c>
    </row>
    <row r="813" spans="2:7">
      <c r="B813" t="s">
        <v>2615</v>
      </c>
      <c r="C813" s="314" t="s">
        <v>1051</v>
      </c>
      <c r="D813" s="25" t="s">
        <v>56</v>
      </c>
      <c r="E813" s="33">
        <f t="shared" si="12"/>
        <v>147013</v>
      </c>
      <c r="G813" s="310">
        <v>130100.32</v>
      </c>
    </row>
    <row r="814" spans="2:7">
      <c r="B814" t="s">
        <v>2616</v>
      </c>
      <c r="C814" s="314" t="s">
        <v>1052</v>
      </c>
      <c r="D814" s="25" t="s">
        <v>56</v>
      </c>
      <c r="E814" s="33">
        <f t="shared" si="12"/>
        <v>164622</v>
      </c>
      <c r="G814" s="310">
        <v>145682.88</v>
      </c>
    </row>
    <row r="815" spans="2:7">
      <c r="B815" t="s">
        <v>2617</v>
      </c>
      <c r="C815" s="314" t="s">
        <v>1053</v>
      </c>
      <c r="D815" s="25" t="s">
        <v>56</v>
      </c>
      <c r="E815" s="33">
        <f t="shared" si="12"/>
        <v>180834</v>
      </c>
      <c r="G815" s="310">
        <v>160030.08000000002</v>
      </c>
    </row>
    <row r="816" spans="2:7">
      <c r="B816" t="s">
        <v>2618</v>
      </c>
      <c r="C816" s="314" t="s">
        <v>1054</v>
      </c>
      <c r="D816" s="25" t="s">
        <v>56</v>
      </c>
      <c r="E816" s="33">
        <f t="shared" si="12"/>
        <v>332192</v>
      </c>
      <c r="G816" s="310">
        <v>293975.36000000004</v>
      </c>
    </row>
    <row r="817" spans="2:7">
      <c r="B817" t="s">
        <v>2619</v>
      </c>
      <c r="C817" s="314" t="s">
        <v>1055</v>
      </c>
      <c r="D817" s="25" t="s">
        <v>56</v>
      </c>
      <c r="E817" s="33">
        <f t="shared" si="12"/>
        <v>374281</v>
      </c>
      <c r="G817" s="310">
        <v>331222.08</v>
      </c>
    </row>
    <row r="818" spans="2:7">
      <c r="B818" t="s">
        <v>2620</v>
      </c>
      <c r="C818" s="314" t="s">
        <v>1056</v>
      </c>
      <c r="D818" s="25" t="s">
        <v>56</v>
      </c>
      <c r="E818" s="33">
        <f t="shared" si="12"/>
        <v>449208</v>
      </c>
      <c r="G818" s="310">
        <v>397529.44000000006</v>
      </c>
    </row>
    <row r="819" spans="2:7">
      <c r="B819" t="s">
        <v>2621</v>
      </c>
      <c r="C819" s="314" t="s">
        <v>1057</v>
      </c>
      <c r="D819" s="25" t="s">
        <v>56</v>
      </c>
      <c r="E819" s="33">
        <f t="shared" si="12"/>
        <v>539366</v>
      </c>
      <c r="G819" s="310">
        <v>477314.88000000006</v>
      </c>
    </row>
    <row r="820" spans="2:7">
      <c r="B820" t="s">
        <v>2622</v>
      </c>
      <c r="C820" s="314" t="s">
        <v>1058</v>
      </c>
      <c r="D820" s="25" t="s">
        <v>56</v>
      </c>
      <c r="E820" s="33">
        <f t="shared" si="12"/>
        <v>557565</v>
      </c>
      <c r="G820" s="310">
        <v>493420.48000000004</v>
      </c>
    </row>
    <row r="821" spans="2:7">
      <c r="B821" t="s">
        <v>2623</v>
      </c>
      <c r="C821" s="314" t="s">
        <v>1059</v>
      </c>
      <c r="D821" s="25" t="s">
        <v>56</v>
      </c>
      <c r="E821" s="33">
        <f t="shared" si="12"/>
        <v>632933</v>
      </c>
      <c r="G821" s="310">
        <v>560117.60000000009</v>
      </c>
    </row>
    <row r="822" spans="2:7">
      <c r="B822" t="s">
        <v>2624</v>
      </c>
      <c r="C822" s="314" t="s">
        <v>1060</v>
      </c>
      <c r="D822" s="25" t="s">
        <v>56</v>
      </c>
      <c r="E822" s="33">
        <f t="shared" si="12"/>
        <v>2917</v>
      </c>
      <c r="G822" s="310">
        <v>2581.6000000000004</v>
      </c>
    </row>
    <row r="823" spans="2:7">
      <c r="B823" t="s">
        <v>2625</v>
      </c>
      <c r="C823" s="314" t="s">
        <v>1061</v>
      </c>
      <c r="D823" s="25" t="s">
        <v>56</v>
      </c>
      <c r="E823" s="33">
        <f t="shared" si="12"/>
        <v>4211</v>
      </c>
      <c r="G823" s="310">
        <v>3726.2400000000002</v>
      </c>
    </row>
    <row r="824" spans="2:7">
      <c r="B824" t="s">
        <v>2626</v>
      </c>
      <c r="C824" s="314" t="s">
        <v>1062</v>
      </c>
      <c r="D824" s="25" t="s">
        <v>56</v>
      </c>
      <c r="E824" s="33">
        <f t="shared" si="12"/>
        <v>8412</v>
      </c>
      <c r="G824" s="310">
        <v>7444.64</v>
      </c>
    </row>
    <row r="825" spans="2:7">
      <c r="B825" t="s">
        <v>2627</v>
      </c>
      <c r="C825" s="314" t="s">
        <v>1063</v>
      </c>
      <c r="D825" s="25" t="s">
        <v>56</v>
      </c>
      <c r="E825" s="33">
        <f t="shared" si="12"/>
        <v>36882</v>
      </c>
      <c r="G825" s="310">
        <v>32639.040000000005</v>
      </c>
    </row>
    <row r="826" spans="2:7">
      <c r="B826" t="s">
        <v>2628</v>
      </c>
      <c r="C826" s="314" t="s">
        <v>1064</v>
      </c>
      <c r="D826" s="25" t="s">
        <v>56</v>
      </c>
      <c r="E826" s="33">
        <f t="shared" si="12"/>
        <v>2546</v>
      </c>
      <c r="G826" s="310">
        <v>2253.44</v>
      </c>
    </row>
    <row r="827" spans="2:7">
      <c r="B827" t="s">
        <v>2629</v>
      </c>
      <c r="C827" s="314" t="s">
        <v>1065</v>
      </c>
      <c r="D827" s="25" t="s">
        <v>56</v>
      </c>
      <c r="E827" s="33">
        <f t="shared" si="12"/>
        <v>104494</v>
      </c>
      <c r="G827" s="310">
        <v>92472.8</v>
      </c>
    </row>
    <row r="828" spans="2:7">
      <c r="B828" t="s">
        <v>2630</v>
      </c>
      <c r="C828" s="314" t="s">
        <v>1066</v>
      </c>
      <c r="D828" s="25" t="s">
        <v>56</v>
      </c>
      <c r="E828" s="33">
        <f t="shared" si="12"/>
        <v>123847</v>
      </c>
      <c r="G828" s="310">
        <v>109598.72000000002</v>
      </c>
    </row>
    <row r="829" spans="2:7">
      <c r="B829" t="s">
        <v>2631</v>
      </c>
      <c r="C829" s="314" t="s">
        <v>1067</v>
      </c>
      <c r="D829" s="25" t="s">
        <v>56</v>
      </c>
      <c r="E829" s="33">
        <f t="shared" si="12"/>
        <v>193512</v>
      </c>
      <c r="G829" s="310">
        <v>171249.12000000002</v>
      </c>
    </row>
    <row r="830" spans="2:7">
      <c r="B830" t="s">
        <v>2632</v>
      </c>
      <c r="C830" s="314" t="s">
        <v>1068</v>
      </c>
      <c r="D830" s="25" t="s">
        <v>56</v>
      </c>
      <c r="E830" s="33">
        <f t="shared" si="12"/>
        <v>19350</v>
      </c>
      <c r="G830" s="310">
        <v>17123.68</v>
      </c>
    </row>
    <row r="831" spans="2:7">
      <c r="B831" t="s">
        <v>2633</v>
      </c>
      <c r="C831" s="314" t="s">
        <v>1069</v>
      </c>
      <c r="D831" s="25" t="s">
        <v>56</v>
      </c>
      <c r="E831" s="33">
        <f t="shared" si="12"/>
        <v>14319</v>
      </c>
      <c r="G831" s="310">
        <v>12671.680000000002</v>
      </c>
    </row>
    <row r="832" spans="2:7">
      <c r="B832" t="s">
        <v>2634</v>
      </c>
      <c r="C832" s="314" t="s">
        <v>1070</v>
      </c>
      <c r="D832" s="25" t="s">
        <v>56</v>
      </c>
      <c r="E832" s="33">
        <f t="shared" si="12"/>
        <v>6577</v>
      </c>
      <c r="G832" s="310">
        <v>5820.64</v>
      </c>
    </row>
    <row r="833" spans="2:7">
      <c r="B833" t="s">
        <v>2635</v>
      </c>
      <c r="C833" s="314" t="s">
        <v>1071</v>
      </c>
      <c r="D833" s="25" t="s">
        <v>56</v>
      </c>
      <c r="E833" s="33">
        <f t="shared" si="12"/>
        <v>56117</v>
      </c>
      <c r="G833" s="310">
        <v>49660.800000000003</v>
      </c>
    </row>
    <row r="834" spans="2:7">
      <c r="B834" t="s">
        <v>2636</v>
      </c>
      <c r="C834" s="314" t="s">
        <v>1072</v>
      </c>
      <c r="D834" s="25" t="s">
        <v>56</v>
      </c>
      <c r="E834" s="33">
        <f t="shared" si="12"/>
        <v>32897</v>
      </c>
      <c r="G834" s="310">
        <v>29112.160000000003</v>
      </c>
    </row>
    <row r="835" spans="2:7">
      <c r="B835" t="s">
        <v>2382</v>
      </c>
      <c r="C835" s="314" t="s">
        <v>1073</v>
      </c>
      <c r="D835" s="25" t="s">
        <v>56</v>
      </c>
      <c r="E835" s="33">
        <f t="shared" si="12"/>
        <v>92884</v>
      </c>
      <c r="G835" s="310">
        <v>82197.920000000013</v>
      </c>
    </row>
    <row r="836" spans="2:7">
      <c r="B836" t="s">
        <v>2637</v>
      </c>
      <c r="C836" s="314" t="s">
        <v>1074</v>
      </c>
      <c r="D836" s="25" t="s">
        <v>56</v>
      </c>
      <c r="E836" s="33">
        <f t="shared" si="12"/>
        <v>8898</v>
      </c>
      <c r="G836" s="310">
        <v>7874.7200000000012</v>
      </c>
    </row>
    <row r="837" spans="2:7">
      <c r="B837" t="s">
        <v>2638</v>
      </c>
      <c r="C837" s="314" t="s">
        <v>1075</v>
      </c>
      <c r="D837" s="25" t="s">
        <v>56</v>
      </c>
      <c r="E837" s="33">
        <f t="shared" si="12"/>
        <v>178031</v>
      </c>
      <c r="G837" s="310">
        <v>157549.28000000003</v>
      </c>
    </row>
    <row r="838" spans="2:7">
      <c r="B838" t="s">
        <v>2639</v>
      </c>
      <c r="C838" s="314" t="s">
        <v>1076</v>
      </c>
      <c r="D838" s="25" t="s">
        <v>56</v>
      </c>
      <c r="E838" s="33">
        <f t="shared" si="12"/>
        <v>928857</v>
      </c>
      <c r="G838" s="310">
        <v>821997.12000000011</v>
      </c>
    </row>
    <row r="839" spans="2:7">
      <c r="B839" t="s">
        <v>2640</v>
      </c>
      <c r="C839" s="314" t="s">
        <v>1077</v>
      </c>
      <c r="D839" s="25" t="s">
        <v>56</v>
      </c>
      <c r="E839" s="33">
        <f t="shared" si="12"/>
        <v>499840</v>
      </c>
      <c r="G839" s="310">
        <v>442336.16000000003</v>
      </c>
    </row>
    <row r="840" spans="2:7">
      <c r="B840" t="s">
        <v>2641</v>
      </c>
      <c r="C840" s="314" t="s">
        <v>1078</v>
      </c>
      <c r="D840" s="25" t="s">
        <v>56</v>
      </c>
      <c r="E840" s="33">
        <f t="shared" si="12"/>
        <v>111539</v>
      </c>
      <c r="G840" s="310">
        <v>98706.720000000016</v>
      </c>
    </row>
    <row r="841" spans="2:7">
      <c r="B841" t="s">
        <v>2642</v>
      </c>
      <c r="C841" s="314" t="s">
        <v>1079</v>
      </c>
      <c r="D841" s="25" t="s">
        <v>56</v>
      </c>
      <c r="E841" s="33">
        <f t="shared" ref="E841:E904" si="13">ROUND(G841*$H$7,0)</f>
        <v>208991</v>
      </c>
      <c r="G841" s="310">
        <v>184947.84000000003</v>
      </c>
    </row>
    <row r="842" spans="2:7">
      <c r="B842" t="s">
        <v>2643</v>
      </c>
      <c r="C842" s="314" t="s">
        <v>1080</v>
      </c>
      <c r="D842" s="25" t="s">
        <v>56</v>
      </c>
      <c r="E842" s="33">
        <f t="shared" si="13"/>
        <v>426500</v>
      </c>
      <c r="G842" s="310">
        <v>377433.28</v>
      </c>
    </row>
    <row r="843" spans="2:7">
      <c r="B843" t="s">
        <v>2644</v>
      </c>
      <c r="C843" s="314" t="s">
        <v>1081</v>
      </c>
      <c r="D843" s="25" t="s">
        <v>56</v>
      </c>
      <c r="E843" s="33">
        <f t="shared" si="13"/>
        <v>621173</v>
      </c>
      <c r="G843" s="310">
        <v>549710.56000000006</v>
      </c>
    </row>
    <row r="844" spans="2:7">
      <c r="B844" t="s">
        <v>2645</v>
      </c>
      <c r="C844" s="314" t="s">
        <v>1082</v>
      </c>
      <c r="D844" s="25" t="s">
        <v>56</v>
      </c>
      <c r="E844" s="33">
        <f t="shared" si="13"/>
        <v>805009</v>
      </c>
      <c r="G844" s="310">
        <v>712397.28</v>
      </c>
    </row>
    <row r="845" spans="2:7">
      <c r="B845" t="s">
        <v>2646</v>
      </c>
      <c r="C845" s="314" t="s">
        <v>1083</v>
      </c>
      <c r="D845" s="25" t="s">
        <v>56</v>
      </c>
      <c r="E845" s="33">
        <f t="shared" si="13"/>
        <v>1453276</v>
      </c>
      <c r="G845" s="310">
        <v>1286084.8</v>
      </c>
    </row>
    <row r="846" spans="2:7">
      <c r="B846" t="s">
        <v>2647</v>
      </c>
      <c r="C846" s="314" t="s">
        <v>1084</v>
      </c>
      <c r="D846" s="25" t="s">
        <v>56</v>
      </c>
      <c r="E846" s="33">
        <f t="shared" si="13"/>
        <v>4470131</v>
      </c>
      <c r="G846" s="310">
        <v>3955868.0000000005</v>
      </c>
    </row>
    <row r="847" spans="2:7">
      <c r="B847" t="s">
        <v>2648</v>
      </c>
      <c r="C847" s="314" t="s">
        <v>1085</v>
      </c>
      <c r="D847" s="25" t="s">
        <v>56</v>
      </c>
      <c r="E847" s="33">
        <f t="shared" si="13"/>
        <v>427661</v>
      </c>
      <c r="G847" s="310">
        <v>378461.44000000006</v>
      </c>
    </row>
    <row r="848" spans="2:7">
      <c r="B848" t="s">
        <v>2649</v>
      </c>
      <c r="C848" s="314" t="s">
        <v>1086</v>
      </c>
      <c r="D848" s="25" t="s">
        <v>56</v>
      </c>
      <c r="E848" s="33">
        <f t="shared" si="13"/>
        <v>141797</v>
      </c>
      <c r="G848" s="310">
        <v>125483.68000000001</v>
      </c>
    </row>
    <row r="849" spans="2:7">
      <c r="B849" t="s">
        <v>2650</v>
      </c>
      <c r="C849" s="314" t="s">
        <v>1087</v>
      </c>
      <c r="D849" s="25" t="s">
        <v>56</v>
      </c>
      <c r="E849" s="33">
        <f t="shared" si="13"/>
        <v>464928</v>
      </c>
      <c r="G849" s="310">
        <v>411440.96</v>
      </c>
    </row>
    <row r="850" spans="2:7">
      <c r="B850" t="s">
        <v>2651</v>
      </c>
      <c r="C850" s="314" t="s">
        <v>1088</v>
      </c>
      <c r="D850" s="25" t="s">
        <v>56</v>
      </c>
      <c r="E850" s="33">
        <f t="shared" si="13"/>
        <v>91583</v>
      </c>
      <c r="G850" s="310">
        <v>81046.560000000012</v>
      </c>
    </row>
    <row r="851" spans="2:7">
      <c r="B851" t="s">
        <v>2652</v>
      </c>
      <c r="C851" s="314" t="s">
        <v>1089</v>
      </c>
      <c r="D851" s="25" t="s">
        <v>56</v>
      </c>
      <c r="E851" s="33">
        <f t="shared" si="13"/>
        <v>31527</v>
      </c>
      <c r="G851" s="310">
        <v>27900.320000000003</v>
      </c>
    </row>
    <row r="852" spans="2:7">
      <c r="B852" t="s">
        <v>2653</v>
      </c>
      <c r="C852" s="314" t="s">
        <v>1090</v>
      </c>
      <c r="D852" s="25" t="s">
        <v>56</v>
      </c>
      <c r="E852" s="33">
        <f t="shared" si="13"/>
        <v>18182</v>
      </c>
      <c r="G852" s="310">
        <v>16089.920000000002</v>
      </c>
    </row>
    <row r="853" spans="2:7">
      <c r="B853" t="s">
        <v>2654</v>
      </c>
      <c r="C853" s="314" t="s">
        <v>1091</v>
      </c>
      <c r="D853" s="25" t="s">
        <v>56</v>
      </c>
      <c r="E853" s="33">
        <f t="shared" si="13"/>
        <v>1161074</v>
      </c>
      <c r="G853" s="310">
        <v>1027499.2000000001</v>
      </c>
    </row>
    <row r="854" spans="2:7">
      <c r="B854" t="s">
        <v>2655</v>
      </c>
      <c r="C854" s="314" t="s">
        <v>1092</v>
      </c>
      <c r="D854" s="25" t="s">
        <v>56</v>
      </c>
      <c r="E854" s="33">
        <f t="shared" si="13"/>
        <v>8301</v>
      </c>
      <c r="G854" s="310">
        <v>7346.0800000000008</v>
      </c>
    </row>
    <row r="855" spans="2:7">
      <c r="B855" t="s">
        <v>2656</v>
      </c>
      <c r="C855" s="314" t="s">
        <v>1093</v>
      </c>
      <c r="D855" s="25" t="s">
        <v>56</v>
      </c>
      <c r="E855" s="33">
        <f t="shared" si="13"/>
        <v>17048</v>
      </c>
      <c r="G855" s="310">
        <v>15086.400000000001</v>
      </c>
    </row>
    <row r="856" spans="2:7">
      <c r="B856" t="s">
        <v>2657</v>
      </c>
      <c r="C856" s="314" t="s">
        <v>1094</v>
      </c>
      <c r="D856" s="25" t="s">
        <v>56</v>
      </c>
      <c r="E856" s="33">
        <f t="shared" si="13"/>
        <v>29396</v>
      </c>
      <c r="G856" s="310">
        <v>26014.240000000002</v>
      </c>
    </row>
    <row r="857" spans="2:7">
      <c r="B857" t="s">
        <v>2658</v>
      </c>
      <c r="C857" s="314" t="s">
        <v>1095</v>
      </c>
      <c r="D857" s="25" t="s">
        <v>56</v>
      </c>
      <c r="E857" s="33">
        <f t="shared" si="13"/>
        <v>140385</v>
      </c>
      <c r="G857" s="310">
        <v>124234.88</v>
      </c>
    </row>
    <row r="858" spans="2:7" ht="22.5">
      <c r="B858" t="s">
        <v>2659</v>
      </c>
      <c r="C858" s="314" t="s">
        <v>1096</v>
      </c>
      <c r="D858" s="25" t="s">
        <v>56</v>
      </c>
      <c r="E858" s="33">
        <f t="shared" si="13"/>
        <v>0</v>
      </c>
      <c r="G858" s="310">
        <v>0</v>
      </c>
    </row>
    <row r="859" spans="2:7">
      <c r="B859" t="s">
        <v>2660</v>
      </c>
      <c r="C859" s="314" t="s">
        <v>1097</v>
      </c>
      <c r="D859" s="25" t="s">
        <v>56</v>
      </c>
      <c r="E859" s="33">
        <f t="shared" si="13"/>
        <v>0</v>
      </c>
      <c r="G859" s="310">
        <v>0</v>
      </c>
    </row>
    <row r="860" spans="2:7">
      <c r="B860" t="s">
        <v>2661</v>
      </c>
      <c r="C860" s="314" t="s">
        <v>1098</v>
      </c>
      <c r="D860" s="25" t="s">
        <v>56</v>
      </c>
      <c r="E860" s="33">
        <f t="shared" si="13"/>
        <v>123254</v>
      </c>
      <c r="G860" s="310">
        <v>109074.56000000001</v>
      </c>
    </row>
    <row r="861" spans="2:7">
      <c r="B861" t="s">
        <v>2662</v>
      </c>
      <c r="C861" s="314" t="s">
        <v>1099</v>
      </c>
      <c r="D861" s="25" t="s">
        <v>56</v>
      </c>
      <c r="E861" s="33">
        <f t="shared" si="13"/>
        <v>139334</v>
      </c>
      <c r="G861" s="310">
        <v>123304.16000000002</v>
      </c>
    </row>
    <row r="862" spans="2:7">
      <c r="B862" t="s">
        <v>2663</v>
      </c>
      <c r="C862" s="314" t="s">
        <v>1100</v>
      </c>
      <c r="D862" s="25" t="s">
        <v>56</v>
      </c>
      <c r="E862" s="33">
        <f t="shared" si="13"/>
        <v>310480</v>
      </c>
      <c r="G862" s="310">
        <v>274760.64</v>
      </c>
    </row>
    <row r="863" spans="2:7">
      <c r="B863" t="s">
        <v>2664</v>
      </c>
      <c r="C863" s="314" t="s">
        <v>1101</v>
      </c>
      <c r="D863" s="25" t="s">
        <v>56</v>
      </c>
      <c r="E863" s="33">
        <f t="shared" si="13"/>
        <v>339442</v>
      </c>
      <c r="G863" s="310">
        <v>300390.72000000003</v>
      </c>
    </row>
    <row r="864" spans="2:7">
      <c r="B864" t="s">
        <v>2665</v>
      </c>
      <c r="C864" s="314" t="s">
        <v>1102</v>
      </c>
      <c r="D864" s="25" t="s">
        <v>56</v>
      </c>
      <c r="E864" s="33">
        <f t="shared" si="13"/>
        <v>123254</v>
      </c>
      <c r="G864" s="310">
        <v>109074.56000000001</v>
      </c>
    </row>
    <row r="865" spans="2:7">
      <c r="B865" t="s">
        <v>2666</v>
      </c>
      <c r="C865" s="314" t="s">
        <v>1103</v>
      </c>
      <c r="D865" s="25" t="s">
        <v>56</v>
      </c>
      <c r="E865" s="33">
        <f t="shared" si="13"/>
        <v>139334</v>
      </c>
      <c r="G865" s="310">
        <v>123304.16000000002</v>
      </c>
    </row>
    <row r="866" spans="2:7">
      <c r="B866" t="s">
        <v>2667</v>
      </c>
      <c r="C866" s="314" t="s">
        <v>1104</v>
      </c>
      <c r="D866" s="25" t="s">
        <v>56</v>
      </c>
      <c r="E866" s="33">
        <f t="shared" si="13"/>
        <v>310480</v>
      </c>
      <c r="G866" s="310">
        <v>274760.64</v>
      </c>
    </row>
    <row r="867" spans="2:7">
      <c r="B867" t="s">
        <v>2668</v>
      </c>
      <c r="C867" s="314" t="s">
        <v>1105</v>
      </c>
      <c r="D867" s="25" t="s">
        <v>56</v>
      </c>
      <c r="E867" s="33">
        <f t="shared" si="13"/>
        <v>233636</v>
      </c>
      <c r="G867" s="310">
        <v>206757.6</v>
      </c>
    </row>
    <row r="868" spans="2:7">
      <c r="B868" t="s">
        <v>2669</v>
      </c>
      <c r="C868" s="314" t="s">
        <v>1106</v>
      </c>
      <c r="D868" s="25" t="s">
        <v>56</v>
      </c>
      <c r="E868" s="33">
        <f t="shared" si="13"/>
        <v>249903</v>
      </c>
      <c r="G868" s="310">
        <v>221152.96000000002</v>
      </c>
    </row>
    <row r="869" spans="2:7">
      <c r="B869" t="s">
        <v>2670</v>
      </c>
      <c r="C869" s="314" t="s">
        <v>1107</v>
      </c>
      <c r="D869" s="25" t="s">
        <v>56</v>
      </c>
      <c r="E869" s="33">
        <f t="shared" si="13"/>
        <v>381232</v>
      </c>
      <c r="G869" s="310">
        <v>337373.12000000005</v>
      </c>
    </row>
    <row r="870" spans="2:7">
      <c r="B870" t="s">
        <v>2671</v>
      </c>
      <c r="C870" s="314" t="s">
        <v>1108</v>
      </c>
      <c r="D870" s="25" t="s">
        <v>56</v>
      </c>
      <c r="E870" s="33">
        <f t="shared" si="13"/>
        <v>312908</v>
      </c>
      <c r="G870" s="310">
        <v>276909.92000000004</v>
      </c>
    </row>
    <row r="871" spans="2:7">
      <c r="B871" t="s">
        <v>2672</v>
      </c>
      <c r="C871" s="314" t="s">
        <v>1109</v>
      </c>
      <c r="D871" s="25" t="s">
        <v>56</v>
      </c>
      <c r="E871" s="33">
        <f t="shared" si="13"/>
        <v>388413</v>
      </c>
      <c r="G871" s="310">
        <v>343728.00000000006</v>
      </c>
    </row>
    <row r="872" spans="2:7">
      <c r="B872" t="s">
        <v>2673</v>
      </c>
      <c r="C872" s="314" t="s">
        <v>1110</v>
      </c>
      <c r="D872" s="25" t="s">
        <v>8</v>
      </c>
      <c r="E872" s="33">
        <f t="shared" si="13"/>
        <v>0</v>
      </c>
      <c r="G872" s="310">
        <v>0</v>
      </c>
    </row>
    <row r="873" spans="2:7">
      <c r="B873" t="s">
        <v>2674</v>
      </c>
      <c r="C873" s="314" t="s">
        <v>1111</v>
      </c>
      <c r="D873" s="25" t="s">
        <v>56</v>
      </c>
      <c r="E873" s="33">
        <f t="shared" si="13"/>
        <v>0</v>
      </c>
      <c r="G873" s="310">
        <v>0</v>
      </c>
    </row>
    <row r="874" spans="2:7">
      <c r="B874" t="s">
        <v>2675</v>
      </c>
      <c r="C874" s="314" t="s">
        <v>1112</v>
      </c>
      <c r="D874" s="25" t="s">
        <v>57</v>
      </c>
      <c r="E874" s="33">
        <f t="shared" si="13"/>
        <v>9331</v>
      </c>
      <c r="G874" s="310">
        <v>8257.76</v>
      </c>
    </row>
    <row r="875" spans="2:7">
      <c r="B875" t="s">
        <v>2676</v>
      </c>
      <c r="C875" s="314" t="s">
        <v>1113</v>
      </c>
      <c r="D875" s="25" t="s">
        <v>57</v>
      </c>
      <c r="E875" s="33">
        <f t="shared" si="13"/>
        <v>20410</v>
      </c>
      <c r="G875" s="310">
        <v>18062.240000000002</v>
      </c>
    </row>
    <row r="876" spans="2:7">
      <c r="B876" t="s">
        <v>2677</v>
      </c>
      <c r="C876" s="314" t="s">
        <v>1114</v>
      </c>
      <c r="D876" s="25" t="s">
        <v>57</v>
      </c>
      <c r="E876" s="33">
        <f t="shared" si="13"/>
        <v>33679</v>
      </c>
      <c r="G876" s="310">
        <v>29804.320000000003</v>
      </c>
    </row>
    <row r="877" spans="2:7">
      <c r="B877" t="s">
        <v>2678</v>
      </c>
      <c r="C877" s="314" t="s">
        <v>1115</v>
      </c>
      <c r="D877" s="25" t="s">
        <v>57</v>
      </c>
      <c r="E877" s="33">
        <f t="shared" si="13"/>
        <v>73557</v>
      </c>
      <c r="G877" s="310">
        <v>65094.400000000009</v>
      </c>
    </row>
    <row r="878" spans="2:7">
      <c r="B878" t="s">
        <v>2679</v>
      </c>
      <c r="C878" s="314" t="s">
        <v>1116</v>
      </c>
      <c r="D878" s="25" t="s">
        <v>57</v>
      </c>
      <c r="E878" s="33">
        <f t="shared" si="13"/>
        <v>124554</v>
      </c>
      <c r="G878" s="310">
        <v>110224.80000000002</v>
      </c>
    </row>
    <row r="879" spans="2:7">
      <c r="B879" t="s">
        <v>2680</v>
      </c>
      <c r="C879" s="314" t="s">
        <v>1117</v>
      </c>
      <c r="D879" s="25" t="s">
        <v>57</v>
      </c>
      <c r="E879" s="33">
        <f t="shared" si="13"/>
        <v>196071</v>
      </c>
      <c r="G879" s="310">
        <v>173513.76</v>
      </c>
    </row>
    <row r="880" spans="2:7">
      <c r="B880" t="s">
        <v>2681</v>
      </c>
      <c r="C880" s="314" t="s">
        <v>1118</v>
      </c>
      <c r="D880" s="25" t="s">
        <v>57</v>
      </c>
      <c r="E880" s="33">
        <f t="shared" si="13"/>
        <v>274340</v>
      </c>
      <c r="G880" s="310">
        <v>242779.04000000004</v>
      </c>
    </row>
    <row r="881" spans="2:7">
      <c r="B881" t="s">
        <v>2682</v>
      </c>
      <c r="C881" s="314" t="s">
        <v>1119</v>
      </c>
      <c r="D881" s="25" t="s">
        <v>57</v>
      </c>
      <c r="E881" s="33">
        <f t="shared" si="13"/>
        <v>340215</v>
      </c>
      <c r="G881" s="310">
        <v>301075.04000000004</v>
      </c>
    </row>
    <row r="882" spans="2:7">
      <c r="B882" t="s">
        <v>2683</v>
      </c>
      <c r="C882" s="314" t="s">
        <v>1120</v>
      </c>
      <c r="D882" s="25" t="s">
        <v>57</v>
      </c>
      <c r="E882" s="33">
        <f t="shared" si="13"/>
        <v>446542</v>
      </c>
      <c r="G882" s="310">
        <v>395169.60000000003</v>
      </c>
    </row>
    <row r="883" spans="2:7">
      <c r="B883" t="s">
        <v>2684</v>
      </c>
      <c r="C883" s="314" t="s">
        <v>1121</v>
      </c>
      <c r="D883" s="25" t="s">
        <v>57</v>
      </c>
      <c r="E883" s="33">
        <f t="shared" si="13"/>
        <v>466651</v>
      </c>
      <c r="G883" s="310">
        <v>412965.28</v>
      </c>
    </row>
    <row r="884" spans="2:7">
      <c r="B884" t="s">
        <v>2685</v>
      </c>
      <c r="C884" s="314" t="s">
        <v>1122</v>
      </c>
      <c r="D884" s="25" t="s">
        <v>57</v>
      </c>
      <c r="E884" s="33">
        <f t="shared" si="13"/>
        <v>596414</v>
      </c>
      <c r="G884" s="310">
        <v>527800</v>
      </c>
    </row>
    <row r="885" spans="2:7">
      <c r="B885" t="s">
        <v>2686</v>
      </c>
      <c r="C885" s="314" t="s">
        <v>1123</v>
      </c>
      <c r="D885" s="25" t="s">
        <v>57</v>
      </c>
      <c r="E885" s="33">
        <f t="shared" si="13"/>
        <v>881354</v>
      </c>
      <c r="G885" s="310">
        <v>779959.04</v>
      </c>
    </row>
    <row r="886" spans="2:7">
      <c r="B886" t="s">
        <v>2687</v>
      </c>
      <c r="C886" s="314" t="s">
        <v>1124</v>
      </c>
      <c r="D886" s="25" t="s">
        <v>57</v>
      </c>
      <c r="E886" s="33">
        <f t="shared" si="13"/>
        <v>17051</v>
      </c>
      <c r="G886" s="310">
        <v>15089.760000000002</v>
      </c>
    </row>
    <row r="887" spans="2:7">
      <c r="B887" t="s">
        <v>2688</v>
      </c>
      <c r="C887" s="314" t="s">
        <v>1125</v>
      </c>
      <c r="D887" s="25" t="s">
        <v>57</v>
      </c>
      <c r="E887" s="33">
        <f t="shared" si="13"/>
        <v>33717</v>
      </c>
      <c r="G887" s="310">
        <v>29837.920000000002</v>
      </c>
    </row>
    <row r="888" spans="2:7">
      <c r="B888" t="s">
        <v>2689</v>
      </c>
      <c r="C888" s="314" t="s">
        <v>1126</v>
      </c>
      <c r="D888" s="25" t="s">
        <v>57</v>
      </c>
      <c r="E888" s="33">
        <f t="shared" si="13"/>
        <v>73557</v>
      </c>
      <c r="G888" s="310">
        <v>65094.400000000009</v>
      </c>
    </row>
    <row r="889" spans="2:7">
      <c r="B889" t="s">
        <v>2690</v>
      </c>
      <c r="C889" s="314" t="s">
        <v>1127</v>
      </c>
      <c r="D889" s="25" t="s">
        <v>57</v>
      </c>
      <c r="E889" s="33">
        <f t="shared" si="13"/>
        <v>124554</v>
      </c>
      <c r="G889" s="310">
        <v>110224.80000000002</v>
      </c>
    </row>
    <row r="890" spans="2:7">
      <c r="B890" t="s">
        <v>2691</v>
      </c>
      <c r="C890" s="314" t="s">
        <v>1128</v>
      </c>
      <c r="D890" s="25" t="s">
        <v>57</v>
      </c>
      <c r="E890" s="33">
        <f t="shared" si="13"/>
        <v>196071</v>
      </c>
      <c r="G890" s="310">
        <v>173513.76</v>
      </c>
    </row>
    <row r="891" spans="2:7">
      <c r="B891" t="s">
        <v>2692</v>
      </c>
      <c r="C891" s="314" t="s">
        <v>1129</v>
      </c>
      <c r="D891" s="25" t="s">
        <v>57</v>
      </c>
      <c r="E891" s="33">
        <f t="shared" si="13"/>
        <v>274340</v>
      </c>
      <c r="G891" s="310">
        <v>242779.04000000004</v>
      </c>
    </row>
    <row r="892" spans="2:7">
      <c r="B892" t="s">
        <v>2693</v>
      </c>
      <c r="C892" s="314" t="s">
        <v>1130</v>
      </c>
      <c r="D892" s="25" t="s">
        <v>57</v>
      </c>
      <c r="E892" s="33">
        <f t="shared" si="13"/>
        <v>340215</v>
      </c>
      <c r="G892" s="310">
        <v>301075.04000000004</v>
      </c>
    </row>
    <row r="893" spans="2:7">
      <c r="B893" t="s">
        <v>2694</v>
      </c>
      <c r="C893" s="314" t="s">
        <v>1131</v>
      </c>
      <c r="D893" s="25" t="s">
        <v>57</v>
      </c>
      <c r="E893" s="33">
        <f t="shared" si="13"/>
        <v>446542</v>
      </c>
      <c r="G893" s="310">
        <v>395169.60000000003</v>
      </c>
    </row>
    <row r="894" spans="2:7">
      <c r="B894" t="s">
        <v>2695</v>
      </c>
      <c r="C894" s="314" t="s">
        <v>1132</v>
      </c>
      <c r="D894" s="25" t="s">
        <v>57</v>
      </c>
      <c r="E894" s="33">
        <f t="shared" si="13"/>
        <v>573808</v>
      </c>
      <c r="G894" s="310">
        <v>507794.56000000006</v>
      </c>
    </row>
    <row r="895" spans="2:7">
      <c r="B895" t="s">
        <v>2696</v>
      </c>
      <c r="C895" s="314" t="s">
        <v>1133</v>
      </c>
      <c r="D895" s="25" t="s">
        <v>57</v>
      </c>
      <c r="E895" s="33">
        <f t="shared" si="13"/>
        <v>722082</v>
      </c>
      <c r="G895" s="310">
        <v>639010.4</v>
      </c>
    </row>
    <row r="896" spans="2:7">
      <c r="B896" t="s">
        <v>2697</v>
      </c>
      <c r="C896" s="314" t="s">
        <v>1134</v>
      </c>
      <c r="D896" s="25" t="s">
        <v>57</v>
      </c>
      <c r="E896" s="33">
        <f t="shared" si="13"/>
        <v>3822</v>
      </c>
      <c r="G896" s="310">
        <v>3382.4000000000005</v>
      </c>
    </row>
    <row r="897" spans="2:7">
      <c r="B897" t="s">
        <v>2698</v>
      </c>
      <c r="C897" s="314" t="s">
        <v>1135</v>
      </c>
      <c r="D897" s="25" t="s">
        <v>57</v>
      </c>
      <c r="E897" s="33">
        <f t="shared" si="13"/>
        <v>1726</v>
      </c>
      <c r="G897" s="310">
        <v>1527.68</v>
      </c>
    </row>
    <row r="898" spans="2:7">
      <c r="B898" t="s">
        <v>2699</v>
      </c>
      <c r="C898" s="314" t="s">
        <v>1136</v>
      </c>
      <c r="D898" s="25" t="s">
        <v>56</v>
      </c>
      <c r="E898" s="33">
        <f t="shared" si="13"/>
        <v>20337</v>
      </c>
      <c r="G898" s="310">
        <v>17997.280000000002</v>
      </c>
    </row>
    <row r="899" spans="2:7">
      <c r="B899" t="s">
        <v>2700</v>
      </c>
      <c r="C899" s="314" t="s">
        <v>1137</v>
      </c>
      <c r="D899" s="25" t="s">
        <v>56</v>
      </c>
      <c r="E899" s="33">
        <f t="shared" si="13"/>
        <v>16176</v>
      </c>
      <c r="G899" s="310">
        <v>14314.720000000001</v>
      </c>
    </row>
    <row r="900" spans="2:7">
      <c r="B900" t="s">
        <v>2701</v>
      </c>
      <c r="C900" s="314" t="s">
        <v>1138</v>
      </c>
      <c r="D900" s="25" t="s">
        <v>56</v>
      </c>
      <c r="E900" s="33">
        <f t="shared" si="13"/>
        <v>15995</v>
      </c>
      <c r="G900" s="310">
        <v>14154.560000000001</v>
      </c>
    </row>
    <row r="901" spans="2:7">
      <c r="B901" t="s">
        <v>2702</v>
      </c>
      <c r="C901" s="314" t="s">
        <v>1139</v>
      </c>
      <c r="D901" s="25" t="s">
        <v>56</v>
      </c>
      <c r="E901" s="33">
        <f t="shared" si="13"/>
        <v>13176</v>
      </c>
      <c r="G901" s="310">
        <v>11660.320000000002</v>
      </c>
    </row>
    <row r="902" spans="2:7">
      <c r="B902" t="s">
        <v>2703</v>
      </c>
      <c r="C902" s="314" t="s">
        <v>1140</v>
      </c>
      <c r="D902" s="25" t="s">
        <v>56</v>
      </c>
      <c r="E902" s="33">
        <f t="shared" si="13"/>
        <v>14103</v>
      </c>
      <c r="G902" s="310">
        <v>12480.160000000002</v>
      </c>
    </row>
    <row r="903" spans="2:7">
      <c r="B903" t="s">
        <v>2704</v>
      </c>
      <c r="C903" s="314" t="s">
        <v>1141</v>
      </c>
      <c r="D903" s="25" t="s">
        <v>56</v>
      </c>
      <c r="E903" s="33">
        <f t="shared" si="13"/>
        <v>8396</v>
      </c>
      <c r="G903" s="310">
        <v>7430.0800000000008</v>
      </c>
    </row>
    <row r="904" spans="2:7">
      <c r="B904" t="s">
        <v>2705</v>
      </c>
      <c r="C904" s="314" t="s">
        <v>1142</v>
      </c>
      <c r="D904" s="25" t="s">
        <v>56</v>
      </c>
      <c r="E904" s="33">
        <f t="shared" si="13"/>
        <v>6587</v>
      </c>
      <c r="G904" s="310">
        <v>5829.6</v>
      </c>
    </row>
    <row r="905" spans="2:7">
      <c r="B905" t="s">
        <v>2706</v>
      </c>
      <c r="C905" s="314" t="s">
        <v>1143</v>
      </c>
      <c r="D905" s="25" t="s">
        <v>56</v>
      </c>
      <c r="E905" s="33">
        <f t="shared" ref="E905:E968" si="14">ROUND(G905*$H$7,0)</f>
        <v>24201</v>
      </c>
      <c r="G905" s="310">
        <v>21416.640000000003</v>
      </c>
    </row>
    <row r="906" spans="2:7">
      <c r="B906" t="s">
        <v>2707</v>
      </c>
      <c r="C906" s="314" t="s">
        <v>1144</v>
      </c>
      <c r="D906" s="25" t="s">
        <v>56</v>
      </c>
      <c r="E906" s="33">
        <f t="shared" si="14"/>
        <v>300485</v>
      </c>
      <c r="G906" s="310">
        <v>265916</v>
      </c>
    </row>
    <row r="907" spans="2:7">
      <c r="B907" t="s">
        <v>2708</v>
      </c>
      <c r="C907" s="314" t="s">
        <v>1145</v>
      </c>
      <c r="D907" s="25" t="s">
        <v>56</v>
      </c>
      <c r="E907" s="33">
        <f t="shared" si="14"/>
        <v>39542</v>
      </c>
      <c r="G907" s="310">
        <v>34993.280000000006</v>
      </c>
    </row>
    <row r="908" spans="2:7">
      <c r="B908" t="s">
        <v>2709</v>
      </c>
      <c r="C908" s="314" t="s">
        <v>1146</v>
      </c>
      <c r="D908" s="25" t="s">
        <v>56</v>
      </c>
      <c r="E908" s="33">
        <f t="shared" si="14"/>
        <v>117312</v>
      </c>
      <c r="G908" s="310">
        <v>103816.16</v>
      </c>
    </row>
    <row r="909" spans="2:7">
      <c r="B909" t="s">
        <v>2710</v>
      </c>
      <c r="C909" s="314" t="s">
        <v>1147</v>
      </c>
      <c r="D909" s="25" t="s">
        <v>56</v>
      </c>
      <c r="E909" s="33">
        <f t="shared" si="14"/>
        <v>68802</v>
      </c>
      <c r="G909" s="310">
        <v>60886.560000000005</v>
      </c>
    </row>
    <row r="910" spans="2:7">
      <c r="B910" t="s">
        <v>2711</v>
      </c>
      <c r="C910" s="314" t="s">
        <v>1148</v>
      </c>
      <c r="D910" s="25" t="s">
        <v>56</v>
      </c>
      <c r="E910" s="33">
        <f t="shared" si="14"/>
        <v>490328</v>
      </c>
      <c r="G910" s="310">
        <v>433918.24000000005</v>
      </c>
    </row>
    <row r="911" spans="2:7">
      <c r="B911" t="s">
        <v>2712</v>
      </c>
      <c r="C911" s="314" t="s">
        <v>1149</v>
      </c>
      <c r="D911" s="25" t="s">
        <v>56</v>
      </c>
      <c r="E911" s="33">
        <f t="shared" si="14"/>
        <v>192966</v>
      </c>
      <c r="G911" s="310">
        <v>170766.40000000002</v>
      </c>
    </row>
    <row r="912" spans="2:7">
      <c r="B912" t="s">
        <v>2713</v>
      </c>
      <c r="C912" s="314" t="s">
        <v>1150</v>
      </c>
      <c r="D912" s="25" t="s">
        <v>56</v>
      </c>
      <c r="E912" s="33">
        <f t="shared" si="14"/>
        <v>194858</v>
      </c>
      <c r="G912" s="310">
        <v>172440.80000000002</v>
      </c>
    </row>
    <row r="913" spans="2:7">
      <c r="B913" t="s">
        <v>2714</v>
      </c>
      <c r="C913" s="314" t="s">
        <v>1151</v>
      </c>
      <c r="D913" s="25" t="s">
        <v>56</v>
      </c>
      <c r="E913" s="33">
        <f t="shared" si="14"/>
        <v>216325</v>
      </c>
      <c r="G913" s="310">
        <v>191438.24000000002</v>
      </c>
    </row>
    <row r="914" spans="2:7">
      <c r="B914" t="s">
        <v>2715</v>
      </c>
      <c r="C914" s="314" t="s">
        <v>1152</v>
      </c>
      <c r="D914" s="25" t="s">
        <v>57</v>
      </c>
      <c r="E914" s="33">
        <f t="shared" si="14"/>
        <v>329319</v>
      </c>
      <c r="G914" s="310">
        <v>291432.96000000002</v>
      </c>
    </row>
    <row r="915" spans="2:7">
      <c r="B915" t="s">
        <v>2716</v>
      </c>
      <c r="C915" s="314" t="s">
        <v>1153</v>
      </c>
      <c r="D915" s="25" t="s">
        <v>57</v>
      </c>
      <c r="E915" s="33">
        <f t="shared" si="14"/>
        <v>407952</v>
      </c>
      <c r="G915" s="310">
        <v>361019.68000000005</v>
      </c>
    </row>
    <row r="916" spans="2:7">
      <c r="B916" t="s">
        <v>2717</v>
      </c>
      <c r="C916" s="314" t="s">
        <v>1154</v>
      </c>
      <c r="D916" s="25" t="s">
        <v>57</v>
      </c>
      <c r="E916" s="33">
        <f t="shared" si="14"/>
        <v>485909</v>
      </c>
      <c r="G916" s="310">
        <v>430008.32000000007</v>
      </c>
    </row>
    <row r="917" spans="2:7">
      <c r="B917" t="s">
        <v>2718</v>
      </c>
      <c r="C917" s="314" t="s">
        <v>1155</v>
      </c>
      <c r="D917" s="25" t="s">
        <v>57</v>
      </c>
      <c r="E917" s="33">
        <f t="shared" si="14"/>
        <v>258972</v>
      </c>
      <c r="G917" s="310">
        <v>229178.88000000003</v>
      </c>
    </row>
    <row r="918" spans="2:7">
      <c r="B918" t="s">
        <v>2719</v>
      </c>
      <c r="C918" s="314" t="s">
        <v>1156</v>
      </c>
      <c r="D918" s="25" t="s">
        <v>57</v>
      </c>
      <c r="E918" s="33">
        <f t="shared" si="14"/>
        <v>316427</v>
      </c>
      <c r="G918" s="310">
        <v>280023.52</v>
      </c>
    </row>
    <row r="919" spans="2:7">
      <c r="B919" t="s">
        <v>2720</v>
      </c>
      <c r="C919" s="314" t="s">
        <v>1157</v>
      </c>
      <c r="D919" s="25" t="s">
        <v>57</v>
      </c>
      <c r="E919" s="33">
        <f t="shared" si="14"/>
        <v>382883</v>
      </c>
      <c r="G919" s="310">
        <v>338834.72000000003</v>
      </c>
    </row>
    <row r="920" spans="2:7">
      <c r="B920" t="s">
        <v>2721</v>
      </c>
      <c r="C920" s="314" t="s">
        <v>1158</v>
      </c>
      <c r="D920" s="25" t="s">
        <v>57</v>
      </c>
      <c r="E920" s="33">
        <f t="shared" si="14"/>
        <v>162694</v>
      </c>
      <c r="G920" s="310">
        <v>143977.12000000002</v>
      </c>
    </row>
    <row r="921" spans="2:7">
      <c r="B921" t="s">
        <v>2722</v>
      </c>
      <c r="C921" s="314" t="s">
        <v>1159</v>
      </c>
      <c r="D921" s="25" t="s">
        <v>57</v>
      </c>
      <c r="E921" s="33">
        <f t="shared" si="14"/>
        <v>199181</v>
      </c>
      <c r="G921" s="310">
        <v>176266.72000000003</v>
      </c>
    </row>
    <row r="922" spans="2:7">
      <c r="B922" t="s">
        <v>2723</v>
      </c>
      <c r="C922" s="314" t="s">
        <v>1160</v>
      </c>
      <c r="D922" s="25" t="s">
        <v>57</v>
      </c>
      <c r="E922" s="33">
        <f t="shared" si="14"/>
        <v>241183</v>
      </c>
      <c r="G922" s="310">
        <v>213436.16000000003</v>
      </c>
    </row>
    <row r="923" spans="2:7">
      <c r="B923" t="s">
        <v>2724</v>
      </c>
      <c r="C923" s="314" t="s">
        <v>1161</v>
      </c>
      <c r="D923" s="25" t="s">
        <v>57</v>
      </c>
      <c r="E923" s="33">
        <f t="shared" si="14"/>
        <v>104618</v>
      </c>
      <c r="G923" s="310">
        <v>92582.560000000012</v>
      </c>
    </row>
    <row r="924" spans="2:7">
      <c r="B924" t="s">
        <v>2725</v>
      </c>
      <c r="C924" s="314" t="s">
        <v>1162</v>
      </c>
      <c r="D924" s="25" t="s">
        <v>57</v>
      </c>
      <c r="E924" s="33">
        <f t="shared" si="14"/>
        <v>127317</v>
      </c>
      <c r="G924" s="310">
        <v>112669.76000000001</v>
      </c>
    </row>
    <row r="925" spans="2:7">
      <c r="B925" t="s">
        <v>2726</v>
      </c>
      <c r="C925" s="314" t="s">
        <v>1163</v>
      </c>
      <c r="D925" s="25" t="s">
        <v>57</v>
      </c>
      <c r="E925" s="33">
        <f t="shared" si="14"/>
        <v>154664</v>
      </c>
      <c r="G925" s="310">
        <v>136870.72</v>
      </c>
    </row>
    <row r="926" spans="2:7">
      <c r="B926" t="s">
        <v>2727</v>
      </c>
      <c r="C926" s="314" t="s">
        <v>1164</v>
      </c>
      <c r="D926" s="25" t="s">
        <v>57</v>
      </c>
      <c r="E926" s="33">
        <f t="shared" si="14"/>
        <v>66833</v>
      </c>
      <c r="G926" s="310">
        <v>59143.840000000004</v>
      </c>
    </row>
    <row r="927" spans="2:7">
      <c r="B927" t="s">
        <v>2728</v>
      </c>
      <c r="C927" s="314" t="s">
        <v>1165</v>
      </c>
      <c r="D927" s="25" t="s">
        <v>57</v>
      </c>
      <c r="E927" s="33">
        <f t="shared" si="14"/>
        <v>81750</v>
      </c>
      <c r="G927" s="310">
        <v>72345.280000000013</v>
      </c>
    </row>
    <row r="928" spans="2:7">
      <c r="B928" t="s">
        <v>2729</v>
      </c>
      <c r="C928" s="314" t="s">
        <v>1166</v>
      </c>
      <c r="D928" s="25" t="s">
        <v>57</v>
      </c>
      <c r="E928" s="33">
        <f t="shared" si="14"/>
        <v>99243</v>
      </c>
      <c r="G928" s="310">
        <v>87825.920000000013</v>
      </c>
    </row>
    <row r="929" spans="2:7">
      <c r="B929" t="s">
        <v>2730</v>
      </c>
      <c r="C929" s="314" t="s">
        <v>1167</v>
      </c>
      <c r="D929" s="25" t="s">
        <v>57</v>
      </c>
      <c r="E929" s="33">
        <f t="shared" si="14"/>
        <v>31903</v>
      </c>
      <c r="G929" s="310">
        <v>28232.960000000003</v>
      </c>
    </row>
    <row r="930" spans="2:7">
      <c r="B930" t="s">
        <v>2731</v>
      </c>
      <c r="C930" s="314" t="s">
        <v>1168</v>
      </c>
      <c r="D930" s="25" t="s">
        <v>57</v>
      </c>
      <c r="E930" s="33">
        <f t="shared" si="14"/>
        <v>38587</v>
      </c>
      <c r="G930" s="310">
        <v>34147.68</v>
      </c>
    </row>
    <row r="931" spans="2:7">
      <c r="B931" t="s">
        <v>2732</v>
      </c>
      <c r="C931" s="314" t="s">
        <v>1169</v>
      </c>
      <c r="D931" s="25" t="s">
        <v>57</v>
      </c>
      <c r="E931" s="33">
        <f t="shared" si="14"/>
        <v>46753</v>
      </c>
      <c r="G931" s="310">
        <v>41373.920000000006</v>
      </c>
    </row>
    <row r="932" spans="2:7">
      <c r="B932" t="s">
        <v>2733</v>
      </c>
      <c r="C932" s="314" t="s">
        <v>1170</v>
      </c>
      <c r="D932" s="25" t="s">
        <v>57</v>
      </c>
      <c r="E932" s="33">
        <f t="shared" si="14"/>
        <v>21360</v>
      </c>
      <c r="G932" s="310">
        <v>18902.240000000002</v>
      </c>
    </row>
    <row r="933" spans="2:7">
      <c r="B933" t="s">
        <v>2734</v>
      </c>
      <c r="C933" s="314" t="s">
        <v>1171</v>
      </c>
      <c r="D933" s="25" t="s">
        <v>57</v>
      </c>
      <c r="E933" s="33">
        <f t="shared" si="14"/>
        <v>26097</v>
      </c>
      <c r="G933" s="310">
        <v>23094.400000000001</v>
      </c>
    </row>
    <row r="934" spans="2:7">
      <c r="B934" t="s">
        <v>2735</v>
      </c>
      <c r="C934" s="314" t="s">
        <v>1172</v>
      </c>
      <c r="D934" s="25" t="s">
        <v>57</v>
      </c>
      <c r="E934" s="33">
        <f t="shared" si="14"/>
        <v>31365</v>
      </c>
      <c r="G934" s="310">
        <v>27756.960000000003</v>
      </c>
    </row>
    <row r="935" spans="2:7">
      <c r="B935" t="s">
        <v>2736</v>
      </c>
      <c r="C935" s="314" t="s">
        <v>1173</v>
      </c>
      <c r="D935" s="25" t="s">
        <v>57</v>
      </c>
      <c r="E935" s="33">
        <f t="shared" si="14"/>
        <v>14833</v>
      </c>
      <c r="G935" s="310">
        <v>13126.400000000001</v>
      </c>
    </row>
    <row r="936" spans="2:7">
      <c r="B936" t="s">
        <v>2737</v>
      </c>
      <c r="C936" s="314" t="s">
        <v>1174</v>
      </c>
      <c r="D936" s="25" t="s">
        <v>57</v>
      </c>
      <c r="E936" s="33">
        <f t="shared" si="14"/>
        <v>18190</v>
      </c>
      <c r="G936" s="310">
        <v>16097.760000000002</v>
      </c>
    </row>
    <row r="937" spans="2:7">
      <c r="B937" t="s">
        <v>2738</v>
      </c>
      <c r="C937" s="314" t="s">
        <v>1175</v>
      </c>
      <c r="D937" s="25" t="s">
        <v>57</v>
      </c>
      <c r="E937" s="33">
        <f t="shared" si="14"/>
        <v>21687</v>
      </c>
      <c r="G937" s="310">
        <v>19192.320000000003</v>
      </c>
    </row>
    <row r="938" spans="2:7">
      <c r="B938" t="s">
        <v>2739</v>
      </c>
      <c r="C938" s="314" t="s">
        <v>1176</v>
      </c>
      <c r="D938" s="25" t="s">
        <v>57</v>
      </c>
      <c r="E938" s="33">
        <f t="shared" si="14"/>
        <v>10516</v>
      </c>
      <c r="G938" s="310">
        <v>9306.0800000000017</v>
      </c>
    </row>
    <row r="939" spans="2:7">
      <c r="B939" t="s">
        <v>2740</v>
      </c>
      <c r="C939" s="314" t="s">
        <v>1177</v>
      </c>
      <c r="D939" s="25" t="s">
        <v>57</v>
      </c>
      <c r="E939" s="33">
        <f t="shared" si="14"/>
        <v>12810</v>
      </c>
      <c r="G939" s="310">
        <v>11336.640000000001</v>
      </c>
    </row>
    <row r="940" spans="2:7">
      <c r="B940" t="s">
        <v>2741</v>
      </c>
      <c r="C940" s="314" t="s">
        <v>1178</v>
      </c>
      <c r="D940" s="25" t="s">
        <v>57</v>
      </c>
      <c r="E940" s="33">
        <f t="shared" si="14"/>
        <v>15510</v>
      </c>
      <c r="G940" s="310">
        <v>13725.600000000002</v>
      </c>
    </row>
    <row r="941" spans="2:7">
      <c r="B941" t="s">
        <v>2742</v>
      </c>
      <c r="C941" s="314" t="s">
        <v>1179</v>
      </c>
      <c r="D941" s="25" t="s">
        <v>57</v>
      </c>
      <c r="E941" s="33">
        <f t="shared" si="14"/>
        <v>6710</v>
      </c>
      <c r="G941" s="310">
        <v>5938.2400000000007</v>
      </c>
    </row>
    <row r="942" spans="2:7">
      <c r="B942" t="s">
        <v>2743</v>
      </c>
      <c r="C942" s="314" t="s">
        <v>1180</v>
      </c>
      <c r="D942" s="25" t="s">
        <v>57</v>
      </c>
      <c r="E942" s="33">
        <f t="shared" si="14"/>
        <v>7858</v>
      </c>
      <c r="G942" s="310">
        <v>6954.0800000000008</v>
      </c>
    </row>
    <row r="943" spans="2:7">
      <c r="B943" t="s">
        <v>2744</v>
      </c>
      <c r="C943" s="314" t="s">
        <v>1181</v>
      </c>
      <c r="D943" s="25" t="s">
        <v>57</v>
      </c>
      <c r="E943" s="33">
        <f t="shared" si="14"/>
        <v>9773</v>
      </c>
      <c r="G943" s="310">
        <v>8648.6400000000012</v>
      </c>
    </row>
    <row r="944" spans="2:7">
      <c r="B944" t="s">
        <v>2745</v>
      </c>
      <c r="C944" s="314" t="s">
        <v>1182</v>
      </c>
      <c r="D944" s="25" t="s">
        <v>57</v>
      </c>
      <c r="E944" s="33">
        <f t="shared" si="14"/>
        <v>2268</v>
      </c>
      <c r="G944" s="310">
        <v>2007.0400000000002</v>
      </c>
    </row>
    <row r="945" spans="2:7">
      <c r="B945" t="s">
        <v>2746</v>
      </c>
      <c r="C945" s="314" t="s">
        <v>1183</v>
      </c>
      <c r="D945" s="25" t="s">
        <v>57</v>
      </c>
      <c r="E945" s="33">
        <f t="shared" si="14"/>
        <v>4036</v>
      </c>
      <c r="G945" s="310">
        <v>3571.6800000000003</v>
      </c>
    </row>
    <row r="946" spans="2:7">
      <c r="B946" t="s">
        <v>2747</v>
      </c>
      <c r="C946" s="314" t="s">
        <v>1184</v>
      </c>
      <c r="D946" s="25" t="s">
        <v>56</v>
      </c>
      <c r="E946" s="33">
        <f t="shared" si="14"/>
        <v>12805</v>
      </c>
      <c r="G946" s="310">
        <v>11332.160000000002</v>
      </c>
    </row>
    <row r="947" spans="2:7">
      <c r="B947" t="s">
        <v>2748</v>
      </c>
      <c r="C947" s="314" t="s">
        <v>1185</v>
      </c>
      <c r="D947" s="25" t="s">
        <v>56</v>
      </c>
      <c r="E947" s="33">
        <f t="shared" si="14"/>
        <v>12805</v>
      </c>
      <c r="G947" s="310">
        <v>11332.160000000002</v>
      </c>
    </row>
    <row r="948" spans="2:7">
      <c r="B948" t="s">
        <v>2749</v>
      </c>
      <c r="C948" s="314" t="s">
        <v>1186</v>
      </c>
      <c r="D948" s="25" t="s">
        <v>56</v>
      </c>
      <c r="E948" s="33">
        <f t="shared" si="14"/>
        <v>5060</v>
      </c>
      <c r="G948" s="310">
        <v>4477.76</v>
      </c>
    </row>
    <row r="949" spans="2:7">
      <c r="B949" t="s">
        <v>2750</v>
      </c>
      <c r="C949" s="314" t="s">
        <v>1187</v>
      </c>
      <c r="D949" s="25" t="s">
        <v>56</v>
      </c>
      <c r="E949" s="33">
        <f t="shared" si="14"/>
        <v>6471</v>
      </c>
      <c r="G949" s="310">
        <v>5726.56</v>
      </c>
    </row>
    <row r="950" spans="2:7">
      <c r="B950" t="s">
        <v>2751</v>
      </c>
      <c r="C950" s="314" t="s">
        <v>1188</v>
      </c>
      <c r="D950" s="25" t="s">
        <v>56</v>
      </c>
      <c r="E950" s="33">
        <f t="shared" si="14"/>
        <v>1391251</v>
      </c>
      <c r="G950" s="310">
        <v>1231195.8400000001</v>
      </c>
    </row>
    <row r="951" spans="2:7">
      <c r="B951" t="s">
        <v>2752</v>
      </c>
      <c r="C951" s="314" t="s">
        <v>1189</v>
      </c>
      <c r="D951" s="25" t="s">
        <v>56</v>
      </c>
      <c r="E951" s="33">
        <f t="shared" si="14"/>
        <v>771174</v>
      </c>
      <c r="G951" s="310">
        <v>682455.20000000007</v>
      </c>
    </row>
    <row r="952" spans="2:7">
      <c r="B952" t="s">
        <v>2753</v>
      </c>
      <c r="C952" s="314" t="s">
        <v>1190</v>
      </c>
      <c r="D952" s="25" t="s">
        <v>56</v>
      </c>
      <c r="E952" s="33">
        <f t="shared" si="14"/>
        <v>594481</v>
      </c>
      <c r="G952" s="310">
        <v>526089.76</v>
      </c>
    </row>
    <row r="953" spans="2:7">
      <c r="B953" t="s">
        <v>2754</v>
      </c>
      <c r="C953" s="314" t="s">
        <v>1191</v>
      </c>
      <c r="D953" s="25" t="s">
        <v>56</v>
      </c>
      <c r="E953" s="33">
        <f t="shared" si="14"/>
        <v>2285451</v>
      </c>
      <c r="G953" s="310">
        <v>2022522.8800000001</v>
      </c>
    </row>
    <row r="954" spans="2:7">
      <c r="B954" t="s">
        <v>2755</v>
      </c>
      <c r="C954" s="314" t="s">
        <v>1192</v>
      </c>
      <c r="D954" s="25" t="s">
        <v>56</v>
      </c>
      <c r="E954" s="33">
        <f t="shared" si="14"/>
        <v>1628218</v>
      </c>
      <c r="G954" s="310">
        <v>1440901.28</v>
      </c>
    </row>
    <row r="955" spans="2:7">
      <c r="B955" t="s">
        <v>2756</v>
      </c>
      <c r="C955" s="314" t="s">
        <v>1193</v>
      </c>
      <c r="D955" s="25" t="s">
        <v>56</v>
      </c>
      <c r="E955" s="33">
        <f t="shared" si="14"/>
        <v>870254</v>
      </c>
      <c r="G955" s="310">
        <v>770136.64000000013</v>
      </c>
    </row>
    <row r="956" spans="2:7">
      <c r="B956" t="s">
        <v>2757</v>
      </c>
      <c r="C956" s="314" t="s">
        <v>1194</v>
      </c>
      <c r="D956" s="25" t="s">
        <v>56</v>
      </c>
      <c r="E956" s="33">
        <f t="shared" si="14"/>
        <v>697690</v>
      </c>
      <c r="G956" s="310">
        <v>617424.64000000001</v>
      </c>
    </row>
    <row r="957" spans="2:7">
      <c r="B957" t="s">
        <v>2758</v>
      </c>
      <c r="C957" s="314" t="s">
        <v>1195</v>
      </c>
      <c r="D957" s="25" t="s">
        <v>56</v>
      </c>
      <c r="E957" s="33">
        <f t="shared" si="14"/>
        <v>463199</v>
      </c>
      <c r="G957" s="310">
        <v>409911.04000000004</v>
      </c>
    </row>
    <row r="958" spans="2:7">
      <c r="B958" t="s">
        <v>2759</v>
      </c>
      <c r="C958" s="314" t="s">
        <v>1196</v>
      </c>
      <c r="D958" s="25" t="s">
        <v>56</v>
      </c>
      <c r="E958" s="33">
        <f t="shared" si="14"/>
        <v>3668445</v>
      </c>
      <c r="G958" s="310">
        <v>3246411.8400000003</v>
      </c>
    </row>
    <row r="959" spans="2:7">
      <c r="B959" t="s">
        <v>2760</v>
      </c>
      <c r="C959" s="314" t="s">
        <v>1197</v>
      </c>
      <c r="D959" s="25" t="s">
        <v>56</v>
      </c>
      <c r="E959" s="33">
        <f t="shared" si="14"/>
        <v>2495171</v>
      </c>
      <c r="G959" s="310">
        <v>2208115.8400000003</v>
      </c>
    </row>
    <row r="960" spans="2:7">
      <c r="B960" t="s">
        <v>2761</v>
      </c>
      <c r="C960" s="314" t="s">
        <v>1198</v>
      </c>
      <c r="D960" s="25" t="s">
        <v>56</v>
      </c>
      <c r="E960" s="33">
        <f t="shared" si="14"/>
        <v>150456</v>
      </c>
      <c r="G960" s="310">
        <v>133146.72</v>
      </c>
    </row>
    <row r="961" spans="2:7">
      <c r="B961" t="s">
        <v>2762</v>
      </c>
      <c r="C961" s="314" t="s">
        <v>1199</v>
      </c>
      <c r="D961" s="25" t="s">
        <v>56</v>
      </c>
      <c r="E961" s="33">
        <f t="shared" si="14"/>
        <v>83174</v>
      </c>
      <c r="G961" s="310">
        <v>73605.280000000013</v>
      </c>
    </row>
    <row r="962" spans="2:7">
      <c r="B962" t="s">
        <v>2763</v>
      </c>
      <c r="C962" s="314" t="s">
        <v>1200</v>
      </c>
      <c r="D962" s="25" t="s">
        <v>56</v>
      </c>
      <c r="E962" s="33">
        <f t="shared" si="14"/>
        <v>54695</v>
      </c>
      <c r="G962" s="310">
        <v>48403.040000000008</v>
      </c>
    </row>
    <row r="963" spans="2:7">
      <c r="B963" t="s">
        <v>2764</v>
      </c>
      <c r="C963" s="314" t="s">
        <v>1201</v>
      </c>
      <c r="D963" s="25" t="s">
        <v>56</v>
      </c>
      <c r="E963" s="33">
        <f t="shared" si="14"/>
        <v>43819</v>
      </c>
      <c r="G963" s="310">
        <v>38777.760000000002</v>
      </c>
    </row>
    <row r="964" spans="2:7" ht="22.5">
      <c r="B964" t="s">
        <v>2765</v>
      </c>
      <c r="C964" s="314" t="s">
        <v>1202</v>
      </c>
      <c r="D964" s="25" t="s">
        <v>57</v>
      </c>
      <c r="E964" s="33">
        <f t="shared" si="14"/>
        <v>43972</v>
      </c>
      <c r="G964" s="310">
        <v>38913.280000000006</v>
      </c>
    </row>
    <row r="965" spans="2:7">
      <c r="B965" t="s">
        <v>2766</v>
      </c>
      <c r="C965" s="314" t="s">
        <v>1203</v>
      </c>
      <c r="D965" s="25" t="s">
        <v>57</v>
      </c>
      <c r="E965" s="33">
        <f t="shared" si="14"/>
        <v>42782</v>
      </c>
      <c r="G965" s="310">
        <v>37860.480000000003</v>
      </c>
    </row>
    <row r="966" spans="2:7">
      <c r="B966" t="s">
        <v>2767</v>
      </c>
      <c r="C966" s="314" t="s">
        <v>1204</v>
      </c>
      <c r="D966" s="25" t="s">
        <v>56</v>
      </c>
      <c r="E966" s="33">
        <f t="shared" si="14"/>
        <v>4587</v>
      </c>
      <c r="G966" s="310">
        <v>4058.8800000000006</v>
      </c>
    </row>
    <row r="967" spans="2:7">
      <c r="B967" t="s">
        <v>2768</v>
      </c>
      <c r="C967" s="314" t="s">
        <v>1205</v>
      </c>
      <c r="D967" s="25" t="s">
        <v>56</v>
      </c>
      <c r="E967" s="33">
        <f t="shared" si="14"/>
        <v>4752</v>
      </c>
      <c r="G967" s="310">
        <v>4205.6000000000004</v>
      </c>
    </row>
    <row r="968" spans="2:7">
      <c r="B968" t="s">
        <v>2769</v>
      </c>
      <c r="C968" s="314" t="s">
        <v>1206</v>
      </c>
      <c r="D968" s="25" t="s">
        <v>56</v>
      </c>
      <c r="E968" s="33">
        <f t="shared" si="14"/>
        <v>3501</v>
      </c>
      <c r="G968" s="310">
        <v>3097.92</v>
      </c>
    </row>
    <row r="969" spans="2:7">
      <c r="B969" t="s">
        <v>2770</v>
      </c>
      <c r="C969" s="314" t="s">
        <v>1207</v>
      </c>
      <c r="D969" s="25" t="s">
        <v>56</v>
      </c>
      <c r="E969" s="33">
        <f t="shared" ref="E969:E1032" si="15">ROUND(G969*$H$7,0)</f>
        <v>395</v>
      </c>
      <c r="G969" s="310">
        <v>349.44000000000005</v>
      </c>
    </row>
    <row r="970" spans="2:7">
      <c r="B970" t="s">
        <v>2771</v>
      </c>
      <c r="C970" s="314" t="s">
        <v>1208</v>
      </c>
      <c r="D970" s="25" t="s">
        <v>56</v>
      </c>
      <c r="E970" s="33">
        <f t="shared" si="15"/>
        <v>1972</v>
      </c>
      <c r="G970" s="310">
        <v>1744.9600000000003</v>
      </c>
    </row>
    <row r="971" spans="2:7">
      <c r="B971" t="s">
        <v>2772</v>
      </c>
      <c r="C971" s="314" t="s">
        <v>1209</v>
      </c>
      <c r="D971" s="25" t="s">
        <v>56</v>
      </c>
      <c r="E971" s="33">
        <f t="shared" si="15"/>
        <v>2387</v>
      </c>
      <c r="G971" s="310">
        <v>2112.3200000000002</v>
      </c>
    </row>
    <row r="972" spans="2:7">
      <c r="B972" t="s">
        <v>2773</v>
      </c>
      <c r="C972" s="314" t="s">
        <v>1210</v>
      </c>
      <c r="D972" s="25" t="s">
        <v>56</v>
      </c>
      <c r="E972" s="33">
        <f t="shared" si="15"/>
        <v>715</v>
      </c>
      <c r="G972" s="310">
        <v>632.80000000000007</v>
      </c>
    </row>
    <row r="973" spans="2:7">
      <c r="B973" t="s">
        <v>2774</v>
      </c>
      <c r="C973" s="314" t="s">
        <v>1211</v>
      </c>
      <c r="D973" s="25" t="s">
        <v>56</v>
      </c>
      <c r="E973" s="33">
        <f t="shared" si="15"/>
        <v>649</v>
      </c>
      <c r="G973" s="310">
        <v>574.56000000000006</v>
      </c>
    </row>
    <row r="974" spans="2:7">
      <c r="B974" t="s">
        <v>2775</v>
      </c>
      <c r="C974" s="314" t="s">
        <v>1212</v>
      </c>
      <c r="D974" s="25" t="s">
        <v>56</v>
      </c>
      <c r="E974" s="33">
        <f t="shared" si="15"/>
        <v>1790</v>
      </c>
      <c r="G974" s="310">
        <v>1583.68</v>
      </c>
    </row>
    <row r="975" spans="2:7">
      <c r="B975" t="s">
        <v>2776</v>
      </c>
      <c r="C975" s="314" t="s">
        <v>1213</v>
      </c>
      <c r="D975" s="25" t="s">
        <v>56</v>
      </c>
      <c r="E975" s="33">
        <f t="shared" si="15"/>
        <v>2102</v>
      </c>
      <c r="G975" s="310">
        <v>1860.3200000000002</v>
      </c>
    </row>
    <row r="976" spans="2:7">
      <c r="B976" t="s">
        <v>2777</v>
      </c>
      <c r="C976" s="314" t="s">
        <v>1214</v>
      </c>
      <c r="D976" s="25" t="s">
        <v>56</v>
      </c>
      <c r="E976" s="33">
        <f t="shared" si="15"/>
        <v>1110</v>
      </c>
      <c r="G976" s="310">
        <v>982.24000000000012</v>
      </c>
    </row>
    <row r="977" spans="2:7">
      <c r="B977" t="s">
        <v>2778</v>
      </c>
      <c r="C977" s="314" t="s">
        <v>1215</v>
      </c>
      <c r="D977" s="25" t="s">
        <v>56</v>
      </c>
      <c r="E977" s="33">
        <f t="shared" si="15"/>
        <v>1172</v>
      </c>
      <c r="G977" s="310">
        <v>1037.1200000000001</v>
      </c>
    </row>
    <row r="978" spans="2:7">
      <c r="B978" t="s">
        <v>2779</v>
      </c>
      <c r="C978" s="314" t="s">
        <v>1216</v>
      </c>
      <c r="D978" s="25" t="s">
        <v>56</v>
      </c>
      <c r="E978" s="33">
        <f t="shared" si="15"/>
        <v>2110</v>
      </c>
      <c r="G978" s="310">
        <v>1867.0400000000002</v>
      </c>
    </row>
    <row r="979" spans="2:7">
      <c r="B979" t="s">
        <v>2780</v>
      </c>
      <c r="C979" s="314" t="s">
        <v>1217</v>
      </c>
      <c r="D979" s="25" t="s">
        <v>56</v>
      </c>
      <c r="E979" s="33">
        <f t="shared" si="15"/>
        <v>949</v>
      </c>
      <c r="G979" s="310">
        <v>840.00000000000011</v>
      </c>
    </row>
    <row r="980" spans="2:7">
      <c r="B980" t="s">
        <v>2781</v>
      </c>
      <c r="C980" s="314" t="s">
        <v>1218</v>
      </c>
      <c r="D980" s="25" t="s">
        <v>56</v>
      </c>
      <c r="E980" s="33">
        <f t="shared" si="15"/>
        <v>1567</v>
      </c>
      <c r="G980" s="310">
        <v>1386.5600000000002</v>
      </c>
    </row>
    <row r="981" spans="2:7">
      <c r="B981" t="s">
        <v>2782</v>
      </c>
      <c r="C981" s="314" t="s">
        <v>1219</v>
      </c>
      <c r="D981" s="25" t="s">
        <v>56</v>
      </c>
      <c r="E981" s="33">
        <f t="shared" si="15"/>
        <v>2936</v>
      </c>
      <c r="G981" s="310">
        <v>2598.4</v>
      </c>
    </row>
    <row r="982" spans="2:7">
      <c r="B982" t="s">
        <v>2783</v>
      </c>
      <c r="C982" s="314" t="s">
        <v>1220</v>
      </c>
      <c r="D982" s="25" t="s">
        <v>57</v>
      </c>
      <c r="E982" s="33">
        <f t="shared" si="15"/>
        <v>39423</v>
      </c>
      <c r="G982" s="310">
        <v>34888</v>
      </c>
    </row>
    <row r="983" spans="2:7" ht="53.25">
      <c r="B983" t="s">
        <v>2784</v>
      </c>
      <c r="C983" s="314" t="s">
        <v>1221</v>
      </c>
      <c r="D983" s="25" t="s">
        <v>6</v>
      </c>
      <c r="E983" s="33">
        <f t="shared" si="15"/>
        <v>1084384</v>
      </c>
      <c r="G983" s="310">
        <v>959631.68</v>
      </c>
    </row>
    <row r="984" spans="2:7" ht="74.25">
      <c r="B984" t="s">
        <v>2785</v>
      </c>
      <c r="C984" s="314" t="s">
        <v>1222</v>
      </c>
      <c r="D984" s="25" t="s">
        <v>6</v>
      </c>
      <c r="E984" s="33">
        <f t="shared" si="15"/>
        <v>1443248</v>
      </c>
      <c r="G984" s="310">
        <v>1277211.04</v>
      </c>
    </row>
    <row r="985" spans="2:7">
      <c r="B985" t="s">
        <v>2786</v>
      </c>
      <c r="C985" s="314" t="s">
        <v>1223</v>
      </c>
      <c r="D985" s="25" t="s">
        <v>57</v>
      </c>
      <c r="E985" s="33">
        <f t="shared" si="15"/>
        <v>4433</v>
      </c>
      <c r="G985" s="310">
        <v>3923.3600000000006</v>
      </c>
    </row>
    <row r="986" spans="2:7">
      <c r="B986" t="s">
        <v>2787</v>
      </c>
      <c r="C986" s="314" t="s">
        <v>1224</v>
      </c>
      <c r="D986" s="25" t="s">
        <v>57</v>
      </c>
      <c r="E986" s="33">
        <f t="shared" si="15"/>
        <v>3771</v>
      </c>
      <c r="G986" s="310">
        <v>3337.6000000000004</v>
      </c>
    </row>
    <row r="987" spans="2:7">
      <c r="B987" t="s">
        <v>2788</v>
      </c>
      <c r="C987" s="314" t="s">
        <v>1225</v>
      </c>
      <c r="D987" s="25" t="s">
        <v>57</v>
      </c>
      <c r="E987" s="33">
        <f t="shared" si="15"/>
        <v>3961</v>
      </c>
      <c r="G987" s="310">
        <v>3505.6000000000004</v>
      </c>
    </row>
    <row r="988" spans="2:7" ht="22.5">
      <c r="B988" t="s">
        <v>2789</v>
      </c>
      <c r="C988" s="314" t="s">
        <v>1226</v>
      </c>
      <c r="D988" s="25" t="s">
        <v>56</v>
      </c>
      <c r="E988" s="33">
        <f t="shared" si="15"/>
        <v>171028</v>
      </c>
      <c r="G988" s="310">
        <v>151352.32000000001</v>
      </c>
    </row>
    <row r="989" spans="2:7" ht="22.5">
      <c r="B989" t="s">
        <v>2790</v>
      </c>
      <c r="C989" s="314" t="s">
        <v>1227</v>
      </c>
      <c r="D989" s="25" t="s">
        <v>56</v>
      </c>
      <c r="E989" s="33">
        <f t="shared" si="15"/>
        <v>138557</v>
      </c>
      <c r="G989" s="310">
        <v>122616.48000000001</v>
      </c>
    </row>
    <row r="990" spans="2:7" ht="22.5">
      <c r="B990" t="s">
        <v>2791</v>
      </c>
      <c r="C990" s="314" t="s">
        <v>1228</v>
      </c>
      <c r="D990" s="25" t="s">
        <v>56</v>
      </c>
      <c r="E990" s="33">
        <f t="shared" si="15"/>
        <v>83257</v>
      </c>
      <c r="G990" s="310">
        <v>73679.200000000012</v>
      </c>
    </row>
    <row r="991" spans="2:7" ht="22.5">
      <c r="B991" t="s">
        <v>2792</v>
      </c>
      <c r="C991" s="314" t="s">
        <v>1229</v>
      </c>
      <c r="D991" s="25" t="s">
        <v>56</v>
      </c>
      <c r="E991" s="33">
        <f t="shared" si="15"/>
        <v>218717</v>
      </c>
      <c r="G991" s="310">
        <v>193555.04</v>
      </c>
    </row>
    <row r="992" spans="2:7" ht="63.75">
      <c r="B992" t="s">
        <v>2793</v>
      </c>
      <c r="C992" s="314" t="s">
        <v>1230</v>
      </c>
      <c r="D992" s="25" t="s">
        <v>6</v>
      </c>
      <c r="E992" s="33">
        <f t="shared" si="15"/>
        <v>473618</v>
      </c>
      <c r="G992" s="310">
        <v>419130.88000000006</v>
      </c>
    </row>
    <row r="993" spans="2:7" ht="53.25">
      <c r="B993" t="s">
        <v>2794</v>
      </c>
      <c r="C993" s="314" t="s">
        <v>1231</v>
      </c>
      <c r="D993" s="25" t="s">
        <v>6</v>
      </c>
      <c r="E993" s="33">
        <f t="shared" si="15"/>
        <v>369743</v>
      </c>
      <c r="G993" s="310">
        <v>327205.76000000001</v>
      </c>
    </row>
    <row r="994" spans="2:7" ht="22.5">
      <c r="B994" t="s">
        <v>2795</v>
      </c>
      <c r="C994" s="314" t="s">
        <v>1232</v>
      </c>
      <c r="D994" s="25" t="s">
        <v>6</v>
      </c>
      <c r="E994" s="33">
        <f t="shared" si="15"/>
        <v>187820</v>
      </c>
      <c r="G994" s="310">
        <v>166212.48000000001</v>
      </c>
    </row>
    <row r="995" spans="2:7">
      <c r="B995" t="s">
        <v>2796</v>
      </c>
      <c r="C995" s="314" t="s">
        <v>1233</v>
      </c>
      <c r="D995" s="25" t="s">
        <v>57</v>
      </c>
      <c r="E995" s="33">
        <f t="shared" si="15"/>
        <v>10068</v>
      </c>
      <c r="G995" s="310">
        <v>8909.6</v>
      </c>
    </row>
    <row r="996" spans="2:7" ht="22.5">
      <c r="B996" t="s">
        <v>2797</v>
      </c>
      <c r="C996" s="314" t="s">
        <v>1234</v>
      </c>
      <c r="D996" s="25" t="s">
        <v>56</v>
      </c>
      <c r="E996" s="33">
        <f t="shared" si="15"/>
        <v>258372</v>
      </c>
      <c r="G996" s="310">
        <v>228648.00000000003</v>
      </c>
    </row>
    <row r="997" spans="2:7" ht="22.5">
      <c r="B997" t="s">
        <v>2798</v>
      </c>
      <c r="C997" s="314" t="s">
        <v>1235</v>
      </c>
      <c r="D997" s="25" t="s">
        <v>56</v>
      </c>
      <c r="E997" s="33">
        <f t="shared" si="15"/>
        <v>236847</v>
      </c>
      <c r="G997" s="310">
        <v>209599.04</v>
      </c>
    </row>
    <row r="998" spans="2:7" ht="22.5">
      <c r="B998" t="s">
        <v>2799</v>
      </c>
      <c r="C998" s="314" t="s">
        <v>1236</v>
      </c>
      <c r="D998" s="25" t="s">
        <v>56</v>
      </c>
      <c r="E998" s="33">
        <f t="shared" si="15"/>
        <v>272789</v>
      </c>
      <c r="G998" s="310">
        <v>241405.92</v>
      </c>
    </row>
    <row r="999" spans="2:7" ht="22.5">
      <c r="B999" t="s">
        <v>2800</v>
      </c>
      <c r="C999" s="314" t="s">
        <v>1237</v>
      </c>
      <c r="D999" s="25" t="s">
        <v>56</v>
      </c>
      <c r="E999" s="33">
        <f t="shared" si="15"/>
        <v>251262</v>
      </c>
      <c r="G999" s="310">
        <v>222355.84000000003</v>
      </c>
    </row>
    <row r="1000" spans="2:7" ht="32.25">
      <c r="B1000" t="s">
        <v>2801</v>
      </c>
      <c r="C1000" s="314" t="s">
        <v>1238</v>
      </c>
      <c r="D1000" s="25" t="s">
        <v>56</v>
      </c>
      <c r="E1000" s="33">
        <f t="shared" si="15"/>
        <v>200857</v>
      </c>
      <c r="G1000" s="310">
        <v>177749.6</v>
      </c>
    </row>
    <row r="1001" spans="2:7" ht="32.25">
      <c r="B1001" t="s">
        <v>2802</v>
      </c>
      <c r="C1001" s="314" t="s">
        <v>1239</v>
      </c>
      <c r="D1001" s="25" t="s">
        <v>56</v>
      </c>
      <c r="E1001" s="33">
        <f t="shared" si="15"/>
        <v>179332</v>
      </c>
      <c r="G1001" s="310">
        <v>158700.64000000001</v>
      </c>
    </row>
    <row r="1002" spans="2:7" ht="32.25">
      <c r="B1002" t="s">
        <v>2803</v>
      </c>
      <c r="C1002" s="314" t="s">
        <v>1240</v>
      </c>
      <c r="D1002" s="25" t="s">
        <v>56</v>
      </c>
      <c r="E1002" s="33">
        <f t="shared" si="15"/>
        <v>245690</v>
      </c>
      <c r="G1002" s="310">
        <v>217424.48</v>
      </c>
    </row>
    <row r="1003" spans="2:7" ht="32.25">
      <c r="B1003" t="s">
        <v>2804</v>
      </c>
      <c r="C1003" s="314" t="s">
        <v>1241</v>
      </c>
      <c r="D1003" s="25" t="s">
        <v>56</v>
      </c>
      <c r="E1003" s="33">
        <f t="shared" si="15"/>
        <v>224164</v>
      </c>
      <c r="G1003" s="310">
        <v>198375.52000000002</v>
      </c>
    </row>
    <row r="1004" spans="2:7">
      <c r="B1004" t="s">
        <v>2805</v>
      </c>
      <c r="C1004" s="314" t="s">
        <v>1242</v>
      </c>
      <c r="D1004" s="25" t="s">
        <v>57</v>
      </c>
      <c r="E1004" s="33">
        <f t="shared" si="15"/>
        <v>3631</v>
      </c>
      <c r="G1004" s="310">
        <v>3213.28</v>
      </c>
    </row>
    <row r="1005" spans="2:7">
      <c r="B1005" t="s">
        <v>2806</v>
      </c>
      <c r="C1005" s="314" t="s">
        <v>1243</v>
      </c>
      <c r="D1005" s="25" t="s">
        <v>57</v>
      </c>
      <c r="E1005" s="33">
        <f t="shared" si="15"/>
        <v>2954</v>
      </c>
      <c r="G1005" s="310">
        <v>2614.0800000000004</v>
      </c>
    </row>
    <row r="1006" spans="2:7">
      <c r="B1006" t="s">
        <v>2807</v>
      </c>
      <c r="C1006" s="314" t="s">
        <v>1244</v>
      </c>
      <c r="D1006" s="25" t="s">
        <v>56</v>
      </c>
      <c r="E1006" s="33">
        <f t="shared" si="15"/>
        <v>19837</v>
      </c>
      <c r="G1006" s="310">
        <v>17554.88</v>
      </c>
    </row>
    <row r="1007" spans="2:7">
      <c r="B1007" t="s">
        <v>2808</v>
      </c>
      <c r="C1007" s="314" t="s">
        <v>1245</v>
      </c>
      <c r="D1007" s="25" t="s">
        <v>57</v>
      </c>
      <c r="E1007" s="33">
        <f t="shared" si="15"/>
        <v>5798</v>
      </c>
      <c r="G1007" s="310">
        <v>5130.72</v>
      </c>
    </row>
    <row r="1008" spans="2:7">
      <c r="B1008" t="s">
        <v>2809</v>
      </c>
      <c r="C1008" s="314" t="s">
        <v>1246</v>
      </c>
      <c r="D1008" s="25" t="s">
        <v>56</v>
      </c>
      <c r="E1008" s="33">
        <f t="shared" si="15"/>
        <v>15935</v>
      </c>
      <c r="G1008" s="310">
        <v>14101.920000000002</v>
      </c>
    </row>
    <row r="1009" spans="2:7">
      <c r="B1009" t="s">
        <v>2810</v>
      </c>
      <c r="C1009" s="314" t="s">
        <v>1247</v>
      </c>
      <c r="D1009" s="25" t="s">
        <v>57</v>
      </c>
      <c r="E1009" s="33">
        <f t="shared" si="15"/>
        <v>911</v>
      </c>
      <c r="G1009" s="310">
        <v>806.40000000000009</v>
      </c>
    </row>
    <row r="1010" spans="2:7">
      <c r="B1010" t="s">
        <v>2811</v>
      </c>
      <c r="C1010" s="314" t="s">
        <v>1248</v>
      </c>
      <c r="D1010" s="25" t="s">
        <v>57</v>
      </c>
      <c r="E1010" s="33">
        <f t="shared" si="15"/>
        <v>2074</v>
      </c>
      <c r="G1010" s="310">
        <v>1835.68</v>
      </c>
    </row>
    <row r="1011" spans="2:7">
      <c r="B1011" t="s">
        <v>2812</v>
      </c>
      <c r="C1011" s="314" t="s">
        <v>1249</v>
      </c>
      <c r="D1011" s="25" t="s">
        <v>56</v>
      </c>
      <c r="E1011" s="33">
        <f t="shared" si="15"/>
        <v>106512</v>
      </c>
      <c r="G1011" s="310">
        <v>94258.08</v>
      </c>
    </row>
    <row r="1012" spans="2:7" ht="22.5">
      <c r="B1012" t="s">
        <v>2813</v>
      </c>
      <c r="C1012" s="314" t="s">
        <v>1234</v>
      </c>
      <c r="D1012" s="25" t="s">
        <v>56</v>
      </c>
      <c r="E1012" s="33">
        <f t="shared" si="15"/>
        <v>422799</v>
      </c>
      <c r="G1012" s="310">
        <v>374158.4</v>
      </c>
    </row>
    <row r="1013" spans="2:7">
      <c r="B1013" t="s">
        <v>2814</v>
      </c>
      <c r="C1013" s="314" t="s">
        <v>1250</v>
      </c>
      <c r="D1013" s="25" t="s">
        <v>6</v>
      </c>
      <c r="E1013" s="33">
        <f t="shared" si="15"/>
        <v>4228</v>
      </c>
      <c r="G1013" s="310">
        <v>3741.9200000000005</v>
      </c>
    </row>
    <row r="1014" spans="2:7">
      <c r="B1014" t="s">
        <v>2815</v>
      </c>
      <c r="C1014" s="314" t="s">
        <v>1251</v>
      </c>
      <c r="D1014" s="25" t="s">
        <v>56</v>
      </c>
      <c r="E1014" s="33">
        <f t="shared" si="15"/>
        <v>28524</v>
      </c>
      <c r="G1014" s="310">
        <v>25242.560000000001</v>
      </c>
    </row>
    <row r="1015" spans="2:7">
      <c r="B1015" t="s">
        <v>2816</v>
      </c>
      <c r="C1015" s="314" t="s">
        <v>1252</v>
      </c>
      <c r="D1015" s="25" t="s">
        <v>56</v>
      </c>
      <c r="E1015" s="33">
        <f t="shared" si="15"/>
        <v>8130</v>
      </c>
      <c r="G1015" s="310">
        <v>7194.880000000001</v>
      </c>
    </row>
    <row r="1016" spans="2:7">
      <c r="B1016" t="s">
        <v>2817</v>
      </c>
      <c r="C1016" s="314" t="s">
        <v>1253</v>
      </c>
      <c r="D1016" s="25" t="s">
        <v>56</v>
      </c>
      <c r="E1016" s="33">
        <f t="shared" si="15"/>
        <v>2698</v>
      </c>
      <c r="G1016" s="310">
        <v>2387.84</v>
      </c>
    </row>
    <row r="1017" spans="2:7">
      <c r="B1017" t="s">
        <v>2818</v>
      </c>
      <c r="C1017" s="314" t="s">
        <v>1254</v>
      </c>
      <c r="D1017" s="25" t="s">
        <v>56</v>
      </c>
      <c r="E1017" s="33">
        <f t="shared" si="15"/>
        <v>14648</v>
      </c>
      <c r="G1017" s="310">
        <v>12962.880000000001</v>
      </c>
    </row>
    <row r="1018" spans="2:7">
      <c r="B1018" t="s">
        <v>2819</v>
      </c>
      <c r="C1018" s="314" t="s">
        <v>1255</v>
      </c>
      <c r="D1018" s="25" t="s">
        <v>56</v>
      </c>
      <c r="E1018" s="33">
        <f t="shared" si="15"/>
        <v>5397</v>
      </c>
      <c r="G1018" s="310">
        <v>4775.68</v>
      </c>
    </row>
    <row r="1019" spans="2:7">
      <c r="B1019" t="s">
        <v>2820</v>
      </c>
      <c r="C1019" s="314" t="s">
        <v>1256</v>
      </c>
      <c r="D1019" s="25" t="s">
        <v>56</v>
      </c>
      <c r="E1019" s="33">
        <f t="shared" si="15"/>
        <v>12335</v>
      </c>
      <c r="G1019" s="310">
        <v>10915.52</v>
      </c>
    </row>
    <row r="1020" spans="2:7">
      <c r="B1020" t="s">
        <v>2821</v>
      </c>
      <c r="C1020" s="314" t="s">
        <v>1257</v>
      </c>
      <c r="D1020" s="25" t="s">
        <v>56</v>
      </c>
      <c r="E1020" s="33">
        <f t="shared" si="15"/>
        <v>11564</v>
      </c>
      <c r="G1020" s="310">
        <v>10233.44</v>
      </c>
    </row>
    <row r="1021" spans="2:7">
      <c r="B1021" t="s">
        <v>2822</v>
      </c>
      <c r="C1021" s="314" t="s">
        <v>1258</v>
      </c>
      <c r="D1021" s="25" t="s">
        <v>116</v>
      </c>
      <c r="E1021" s="33">
        <f t="shared" si="15"/>
        <v>1542</v>
      </c>
      <c r="G1021" s="310">
        <v>1364.16</v>
      </c>
    </row>
    <row r="1022" spans="2:7">
      <c r="B1022" t="s">
        <v>2823</v>
      </c>
      <c r="C1022" s="314" t="s">
        <v>1259</v>
      </c>
      <c r="D1022" s="25" t="s">
        <v>6</v>
      </c>
      <c r="E1022" s="33">
        <f t="shared" si="15"/>
        <v>1234</v>
      </c>
      <c r="G1022" s="310">
        <v>1092</v>
      </c>
    </row>
    <row r="1023" spans="2:7">
      <c r="B1023" t="s">
        <v>2824</v>
      </c>
      <c r="C1023" s="314" t="s">
        <v>1260</v>
      </c>
      <c r="D1023" s="25" t="s">
        <v>56</v>
      </c>
      <c r="E1023" s="33">
        <f t="shared" si="15"/>
        <v>1542</v>
      </c>
      <c r="G1023" s="310">
        <v>1364.16</v>
      </c>
    </row>
    <row r="1024" spans="2:7">
      <c r="B1024" t="s">
        <v>2825</v>
      </c>
      <c r="C1024" s="314" t="s">
        <v>1261</v>
      </c>
      <c r="D1024" s="25" t="s">
        <v>116</v>
      </c>
      <c r="E1024" s="33">
        <f t="shared" si="15"/>
        <v>9662</v>
      </c>
      <c r="G1024" s="310">
        <v>8550.08</v>
      </c>
    </row>
    <row r="1025" spans="2:7">
      <c r="B1025" t="s">
        <v>2826</v>
      </c>
      <c r="C1025" s="314" t="s">
        <v>1262</v>
      </c>
      <c r="D1025" s="25" t="s">
        <v>56</v>
      </c>
      <c r="E1025" s="33">
        <f t="shared" si="15"/>
        <v>20815</v>
      </c>
      <c r="G1025" s="310">
        <v>18420.640000000003</v>
      </c>
    </row>
    <row r="1026" spans="2:7">
      <c r="B1026" t="s">
        <v>2827</v>
      </c>
      <c r="C1026" s="314" t="s">
        <v>1263</v>
      </c>
      <c r="D1026" s="25" t="s">
        <v>56</v>
      </c>
      <c r="E1026" s="33">
        <f t="shared" si="15"/>
        <v>20507</v>
      </c>
      <c r="G1026" s="310">
        <v>18147.36</v>
      </c>
    </row>
    <row r="1027" spans="2:7">
      <c r="B1027" t="s">
        <v>2828</v>
      </c>
      <c r="C1027" s="314" t="s">
        <v>1264</v>
      </c>
      <c r="D1027" s="25" t="s">
        <v>56</v>
      </c>
      <c r="E1027" s="33">
        <f t="shared" si="15"/>
        <v>462</v>
      </c>
      <c r="G1027" s="310">
        <v>408.8</v>
      </c>
    </row>
    <row r="1028" spans="2:7">
      <c r="B1028" t="s">
        <v>2829</v>
      </c>
      <c r="C1028" s="314" t="s">
        <v>1265</v>
      </c>
      <c r="D1028" s="25" t="s">
        <v>56</v>
      </c>
      <c r="E1028" s="33">
        <f t="shared" si="15"/>
        <v>24145</v>
      </c>
      <c r="G1028" s="310">
        <v>21367.360000000001</v>
      </c>
    </row>
    <row r="1029" spans="2:7">
      <c r="B1029" t="s">
        <v>2830</v>
      </c>
      <c r="C1029" s="314" t="s">
        <v>1266</v>
      </c>
      <c r="D1029" s="25" t="s">
        <v>59</v>
      </c>
      <c r="E1029" s="33">
        <f t="shared" si="15"/>
        <v>56970</v>
      </c>
      <c r="G1029" s="310">
        <v>50415.680000000008</v>
      </c>
    </row>
    <row r="1030" spans="2:7">
      <c r="B1030" t="s">
        <v>2831</v>
      </c>
      <c r="C1030" s="314" t="s">
        <v>1267</v>
      </c>
      <c r="D1030" s="25" t="s">
        <v>59</v>
      </c>
      <c r="E1030" s="33">
        <f t="shared" si="15"/>
        <v>71212</v>
      </c>
      <c r="G1030" s="310">
        <v>63019.040000000008</v>
      </c>
    </row>
    <row r="1031" spans="2:7">
      <c r="B1031" t="s">
        <v>2832</v>
      </c>
      <c r="C1031" s="314" t="s">
        <v>1268</v>
      </c>
      <c r="D1031" s="25" t="s">
        <v>59</v>
      </c>
      <c r="E1031" s="33">
        <f t="shared" si="15"/>
        <v>103260</v>
      </c>
      <c r="G1031" s="310">
        <v>91380.800000000003</v>
      </c>
    </row>
    <row r="1032" spans="2:7">
      <c r="B1032" t="s">
        <v>2833</v>
      </c>
      <c r="C1032" s="314" t="s">
        <v>1269</v>
      </c>
      <c r="D1032" s="25" t="s">
        <v>59</v>
      </c>
      <c r="E1032" s="33">
        <f t="shared" si="15"/>
        <v>25354</v>
      </c>
      <c r="G1032" s="310">
        <v>22436.960000000003</v>
      </c>
    </row>
    <row r="1033" spans="2:7">
      <c r="B1033" t="s">
        <v>2834</v>
      </c>
      <c r="C1033" s="314" t="s">
        <v>1270</v>
      </c>
      <c r="D1033" s="25" t="s">
        <v>59</v>
      </c>
      <c r="E1033" s="33">
        <f t="shared" ref="E1033:E1096" si="16">ROUND(G1033*$H$7,0)</f>
        <v>23519</v>
      </c>
      <c r="G1033" s="310">
        <v>20812.960000000003</v>
      </c>
    </row>
    <row r="1034" spans="2:7">
      <c r="B1034" t="s">
        <v>2835</v>
      </c>
      <c r="C1034" s="314" t="s">
        <v>1271</v>
      </c>
      <c r="D1034" s="25" t="s">
        <v>8</v>
      </c>
      <c r="E1034" s="33">
        <f t="shared" si="16"/>
        <v>4724</v>
      </c>
      <c r="G1034" s="310">
        <v>4180.96</v>
      </c>
    </row>
    <row r="1035" spans="2:7">
      <c r="B1035" t="s">
        <v>2836</v>
      </c>
      <c r="C1035" s="314" t="s">
        <v>1272</v>
      </c>
      <c r="D1035" s="25" t="s">
        <v>8</v>
      </c>
      <c r="E1035" s="33">
        <f t="shared" si="16"/>
        <v>6504</v>
      </c>
      <c r="G1035" s="310">
        <v>5755.68</v>
      </c>
    </row>
    <row r="1036" spans="2:7">
      <c r="B1036" t="s">
        <v>2837</v>
      </c>
      <c r="C1036" s="314" t="s">
        <v>1273</v>
      </c>
      <c r="D1036" s="25" t="s">
        <v>59</v>
      </c>
      <c r="E1036" s="33">
        <f t="shared" si="16"/>
        <v>64890</v>
      </c>
      <c r="G1036" s="310">
        <v>57424.640000000007</v>
      </c>
    </row>
    <row r="1037" spans="2:7">
      <c r="B1037" t="s">
        <v>2838</v>
      </c>
      <c r="C1037" s="314" t="s">
        <v>1274</v>
      </c>
      <c r="D1037" s="25" t="s">
        <v>59</v>
      </c>
      <c r="E1037" s="33">
        <f t="shared" si="16"/>
        <v>57551</v>
      </c>
      <c r="G1037" s="310">
        <v>50929.760000000002</v>
      </c>
    </row>
    <row r="1038" spans="2:7">
      <c r="B1038" t="s">
        <v>2839</v>
      </c>
      <c r="C1038" s="314" t="s">
        <v>1275</v>
      </c>
      <c r="D1038" s="25" t="s">
        <v>59</v>
      </c>
      <c r="E1038" s="33">
        <f t="shared" si="16"/>
        <v>99256</v>
      </c>
      <c r="G1038" s="310">
        <v>87837.12000000001</v>
      </c>
    </row>
    <row r="1039" spans="2:7">
      <c r="B1039" t="s">
        <v>2840</v>
      </c>
      <c r="C1039" s="314" t="s">
        <v>1276</v>
      </c>
      <c r="D1039" s="25" t="s">
        <v>59</v>
      </c>
      <c r="E1039" s="33">
        <f t="shared" si="16"/>
        <v>69895</v>
      </c>
      <c r="G1039" s="310">
        <v>61854.240000000005</v>
      </c>
    </row>
    <row r="1040" spans="2:7">
      <c r="B1040" t="s">
        <v>2841</v>
      </c>
      <c r="C1040" s="314" t="s">
        <v>1277</v>
      </c>
      <c r="D1040" s="25" t="s">
        <v>3425</v>
      </c>
      <c r="E1040" s="33">
        <f t="shared" si="16"/>
        <v>15344</v>
      </c>
      <c r="G1040" s="310">
        <v>13578.880000000001</v>
      </c>
    </row>
    <row r="1041" spans="2:7" ht="22.5">
      <c r="B1041" t="s">
        <v>2842</v>
      </c>
      <c r="C1041" s="314" t="s">
        <v>1278</v>
      </c>
      <c r="D1041" s="25" t="s">
        <v>56</v>
      </c>
      <c r="E1041" s="33">
        <f t="shared" si="16"/>
        <v>88693</v>
      </c>
      <c r="G1041" s="310">
        <v>78489.600000000006</v>
      </c>
    </row>
    <row r="1042" spans="2:7" ht="22.5">
      <c r="B1042" t="s">
        <v>2843</v>
      </c>
      <c r="C1042" s="314" t="s">
        <v>1279</v>
      </c>
      <c r="D1042" s="25" t="s">
        <v>56</v>
      </c>
      <c r="E1042" s="33">
        <f t="shared" si="16"/>
        <v>95562</v>
      </c>
      <c r="G1042" s="310">
        <v>84567.840000000011</v>
      </c>
    </row>
    <row r="1043" spans="2:7" ht="22.5">
      <c r="B1043" t="s">
        <v>2844</v>
      </c>
      <c r="C1043" s="314" t="s">
        <v>1280</v>
      </c>
      <c r="D1043" s="25" t="s">
        <v>59</v>
      </c>
      <c r="E1043" s="33">
        <f t="shared" si="16"/>
        <v>106598</v>
      </c>
      <c r="G1043" s="310">
        <v>94334.24</v>
      </c>
    </row>
    <row r="1044" spans="2:7" ht="22.5">
      <c r="B1044" t="s">
        <v>2845</v>
      </c>
      <c r="C1044" s="314" t="s">
        <v>1281</v>
      </c>
      <c r="D1044" s="25" t="s">
        <v>59</v>
      </c>
      <c r="E1044" s="33">
        <f t="shared" si="16"/>
        <v>106598</v>
      </c>
      <c r="G1044" s="310">
        <v>94334.24</v>
      </c>
    </row>
    <row r="1045" spans="2:7">
      <c r="B1045" t="s">
        <v>2846</v>
      </c>
      <c r="C1045" s="314" t="s">
        <v>1282</v>
      </c>
      <c r="D1045" s="25" t="s">
        <v>59</v>
      </c>
      <c r="E1045" s="33">
        <f t="shared" si="16"/>
        <v>93251</v>
      </c>
      <c r="G1045" s="310">
        <v>82522.720000000001</v>
      </c>
    </row>
    <row r="1046" spans="2:7">
      <c r="B1046" t="s">
        <v>2847</v>
      </c>
      <c r="C1046" s="314" t="s">
        <v>1283</v>
      </c>
      <c r="D1046" s="25" t="s">
        <v>57</v>
      </c>
      <c r="E1046" s="33">
        <f t="shared" si="16"/>
        <v>41704</v>
      </c>
      <c r="G1046" s="310">
        <v>36906.240000000005</v>
      </c>
    </row>
    <row r="1047" spans="2:7">
      <c r="B1047" t="s">
        <v>2848</v>
      </c>
      <c r="C1047" s="314" t="s">
        <v>1284</v>
      </c>
      <c r="D1047" s="25" t="s">
        <v>59</v>
      </c>
      <c r="E1047" s="33">
        <f t="shared" si="16"/>
        <v>139627</v>
      </c>
      <c r="G1047" s="310">
        <v>123564.00000000001</v>
      </c>
    </row>
    <row r="1048" spans="2:7">
      <c r="B1048" t="s">
        <v>2849</v>
      </c>
      <c r="C1048" s="314" t="s">
        <v>1285</v>
      </c>
      <c r="D1048" s="25" t="s">
        <v>59</v>
      </c>
      <c r="E1048" s="33">
        <f t="shared" si="16"/>
        <v>79238</v>
      </c>
      <c r="G1048" s="310">
        <v>70122.080000000002</v>
      </c>
    </row>
    <row r="1049" spans="2:7">
      <c r="B1049" t="s">
        <v>2850</v>
      </c>
      <c r="C1049" s="314" t="s">
        <v>1286</v>
      </c>
      <c r="D1049" s="25" t="s">
        <v>59</v>
      </c>
      <c r="E1049" s="33">
        <f t="shared" si="16"/>
        <v>158144</v>
      </c>
      <c r="G1049" s="310">
        <v>139950.72</v>
      </c>
    </row>
    <row r="1050" spans="2:7">
      <c r="B1050" t="s">
        <v>2851</v>
      </c>
      <c r="C1050" s="314" t="s">
        <v>1287</v>
      </c>
      <c r="D1050" s="25" t="s">
        <v>59</v>
      </c>
      <c r="E1050" s="33">
        <f t="shared" si="16"/>
        <v>83242</v>
      </c>
      <c r="G1050" s="310">
        <v>73665.760000000009</v>
      </c>
    </row>
    <row r="1051" spans="2:7">
      <c r="B1051" t="s">
        <v>2852</v>
      </c>
      <c r="C1051" s="314" t="s">
        <v>1288</v>
      </c>
      <c r="D1051" s="25" t="s">
        <v>56</v>
      </c>
      <c r="E1051" s="33">
        <f t="shared" si="16"/>
        <v>33027</v>
      </c>
      <c r="G1051" s="310">
        <v>29227.520000000004</v>
      </c>
    </row>
    <row r="1052" spans="2:7">
      <c r="B1052" t="s">
        <v>2853</v>
      </c>
      <c r="C1052" s="314" t="s">
        <v>1289</v>
      </c>
      <c r="D1052" s="25" t="s">
        <v>56</v>
      </c>
      <c r="E1052" s="33">
        <f t="shared" si="16"/>
        <v>22018</v>
      </c>
      <c r="G1052" s="310">
        <v>19484.640000000003</v>
      </c>
    </row>
    <row r="1053" spans="2:7">
      <c r="B1053" t="s">
        <v>2854</v>
      </c>
      <c r="C1053" s="314" t="s">
        <v>1290</v>
      </c>
      <c r="D1053" s="25" t="s">
        <v>3425</v>
      </c>
      <c r="E1053" s="33">
        <f t="shared" si="16"/>
        <v>24187</v>
      </c>
      <c r="G1053" s="310">
        <v>21404.320000000003</v>
      </c>
    </row>
    <row r="1054" spans="2:7">
      <c r="B1054" t="s">
        <v>2855</v>
      </c>
      <c r="C1054" s="314" t="s">
        <v>1291</v>
      </c>
      <c r="D1054" s="25" t="s">
        <v>59</v>
      </c>
      <c r="E1054" s="33">
        <f t="shared" si="16"/>
        <v>403706</v>
      </c>
      <c r="G1054" s="310">
        <v>357262.08000000002</v>
      </c>
    </row>
    <row r="1055" spans="2:7">
      <c r="B1055" t="s">
        <v>2856</v>
      </c>
      <c r="C1055" s="314" t="s">
        <v>1292</v>
      </c>
      <c r="D1055" s="25" t="s">
        <v>59</v>
      </c>
      <c r="E1055" s="33">
        <f t="shared" si="16"/>
        <v>139627</v>
      </c>
      <c r="G1055" s="310">
        <v>123564.00000000001</v>
      </c>
    </row>
    <row r="1056" spans="2:7">
      <c r="B1056" t="s">
        <v>2857</v>
      </c>
      <c r="C1056" s="314" t="s">
        <v>1293</v>
      </c>
      <c r="D1056" s="25" t="s">
        <v>59</v>
      </c>
      <c r="E1056" s="33">
        <f t="shared" si="16"/>
        <v>139627</v>
      </c>
      <c r="G1056" s="310">
        <v>123564.00000000001</v>
      </c>
    </row>
    <row r="1057" spans="2:7">
      <c r="B1057" t="s">
        <v>2858</v>
      </c>
      <c r="C1057" s="314" t="s">
        <v>1294</v>
      </c>
      <c r="D1057" s="25" t="s">
        <v>59</v>
      </c>
      <c r="E1057" s="33">
        <f t="shared" si="16"/>
        <v>139627</v>
      </c>
      <c r="G1057" s="310">
        <v>123564.00000000001</v>
      </c>
    </row>
    <row r="1058" spans="2:7">
      <c r="B1058" t="s">
        <v>2859</v>
      </c>
      <c r="C1058" s="314" t="s">
        <v>1295</v>
      </c>
      <c r="D1058" s="25" t="s">
        <v>59</v>
      </c>
      <c r="E1058" s="33">
        <f t="shared" si="16"/>
        <v>139627</v>
      </c>
      <c r="G1058" s="310">
        <v>123564.00000000001</v>
      </c>
    </row>
    <row r="1059" spans="2:7">
      <c r="B1059" t="s">
        <v>2860</v>
      </c>
      <c r="C1059" s="314" t="s">
        <v>1296</v>
      </c>
      <c r="D1059" s="25" t="s">
        <v>59</v>
      </c>
      <c r="E1059" s="33">
        <f t="shared" si="16"/>
        <v>64219</v>
      </c>
      <c r="G1059" s="310">
        <v>56831.040000000008</v>
      </c>
    </row>
    <row r="1060" spans="2:7">
      <c r="B1060" t="s">
        <v>2861</v>
      </c>
      <c r="C1060" s="314" t="s">
        <v>1297</v>
      </c>
      <c r="D1060" s="25" t="s">
        <v>59</v>
      </c>
      <c r="E1060" s="33">
        <f t="shared" si="16"/>
        <v>229352</v>
      </c>
      <c r="G1060" s="310">
        <v>202966.40000000002</v>
      </c>
    </row>
    <row r="1061" spans="2:7">
      <c r="B1061" t="s">
        <v>2862</v>
      </c>
      <c r="C1061" s="314" t="s">
        <v>1298</v>
      </c>
      <c r="D1061" s="25" t="s">
        <v>8</v>
      </c>
      <c r="E1061" s="33">
        <f t="shared" si="16"/>
        <v>6972</v>
      </c>
      <c r="G1061" s="310">
        <v>6170.0800000000008</v>
      </c>
    </row>
    <row r="1062" spans="2:7">
      <c r="B1062" t="s">
        <v>2863</v>
      </c>
      <c r="C1062" s="314" t="s">
        <v>1299</v>
      </c>
      <c r="D1062" s="25" t="s">
        <v>8</v>
      </c>
      <c r="E1062" s="33">
        <f t="shared" si="16"/>
        <v>33027</v>
      </c>
      <c r="G1062" s="310">
        <v>29227.520000000004</v>
      </c>
    </row>
    <row r="1063" spans="2:7">
      <c r="B1063" t="s">
        <v>2864</v>
      </c>
      <c r="C1063" s="314" t="s">
        <v>1300</v>
      </c>
      <c r="D1063" s="25" t="s">
        <v>8</v>
      </c>
      <c r="E1063" s="33">
        <f t="shared" si="16"/>
        <v>95411</v>
      </c>
      <c r="G1063" s="310">
        <v>84434.560000000012</v>
      </c>
    </row>
    <row r="1064" spans="2:7">
      <c r="B1064" t="s">
        <v>2865</v>
      </c>
      <c r="C1064" s="314" t="s">
        <v>1301</v>
      </c>
      <c r="D1064" s="25" t="s">
        <v>8</v>
      </c>
      <c r="E1064" s="33">
        <f t="shared" si="16"/>
        <v>2202</v>
      </c>
      <c r="G1064" s="310">
        <v>1948.8000000000002</v>
      </c>
    </row>
    <row r="1065" spans="2:7">
      <c r="B1065" t="s">
        <v>2866</v>
      </c>
      <c r="C1065" s="314" t="s">
        <v>1302</v>
      </c>
      <c r="D1065" s="25" t="s">
        <v>59</v>
      </c>
      <c r="E1065" s="33">
        <f t="shared" si="16"/>
        <v>183482</v>
      </c>
      <c r="G1065" s="310">
        <v>162373.12000000002</v>
      </c>
    </row>
    <row r="1066" spans="2:7">
      <c r="B1066" t="s">
        <v>2867</v>
      </c>
      <c r="C1066" s="314" t="s">
        <v>1303</v>
      </c>
      <c r="D1066" s="25" t="s">
        <v>59</v>
      </c>
      <c r="E1066" s="33">
        <f t="shared" si="16"/>
        <v>132107</v>
      </c>
      <c r="G1066" s="310">
        <v>116908.96</v>
      </c>
    </row>
    <row r="1067" spans="2:7">
      <c r="B1067" t="s">
        <v>2868</v>
      </c>
      <c r="C1067" s="314" t="s">
        <v>1304</v>
      </c>
      <c r="D1067" s="25" t="s">
        <v>59</v>
      </c>
      <c r="E1067" s="33">
        <f t="shared" si="16"/>
        <v>58714</v>
      </c>
      <c r="G1067" s="310">
        <v>51959.040000000008</v>
      </c>
    </row>
    <row r="1068" spans="2:7">
      <c r="B1068" t="s">
        <v>2869</v>
      </c>
      <c r="C1068" s="314" t="s">
        <v>1305</v>
      </c>
      <c r="D1068" s="25" t="s">
        <v>6</v>
      </c>
      <c r="E1068" s="33">
        <f t="shared" si="16"/>
        <v>69895</v>
      </c>
      <c r="G1068" s="310">
        <v>61854.240000000005</v>
      </c>
    </row>
    <row r="1069" spans="2:7">
      <c r="B1069" t="s">
        <v>2870</v>
      </c>
      <c r="C1069" s="314" t="s">
        <v>1306</v>
      </c>
      <c r="D1069" s="25" t="s">
        <v>6</v>
      </c>
      <c r="E1069" s="33">
        <f t="shared" si="16"/>
        <v>68227</v>
      </c>
      <c r="G1069" s="310">
        <v>60378.080000000009</v>
      </c>
    </row>
    <row r="1070" spans="2:7">
      <c r="B1070" t="s">
        <v>2871</v>
      </c>
      <c r="C1070" s="314" t="s">
        <v>1307</v>
      </c>
      <c r="D1070" s="25" t="s">
        <v>6</v>
      </c>
      <c r="E1070" s="33">
        <f t="shared" si="16"/>
        <v>96465</v>
      </c>
      <c r="G1070" s="310">
        <v>85367.52</v>
      </c>
    </row>
    <row r="1071" spans="2:7">
      <c r="B1071" t="s">
        <v>2872</v>
      </c>
      <c r="C1071" s="314" t="s">
        <v>1308</v>
      </c>
      <c r="D1071" s="25" t="s">
        <v>6</v>
      </c>
      <c r="E1071" s="33">
        <f t="shared" si="16"/>
        <v>60761</v>
      </c>
      <c r="G1071" s="310">
        <v>53771.200000000004</v>
      </c>
    </row>
    <row r="1072" spans="2:7">
      <c r="B1072" t="s">
        <v>2873</v>
      </c>
      <c r="C1072" s="314" t="s">
        <v>1309</v>
      </c>
      <c r="D1072" s="25" t="s">
        <v>8</v>
      </c>
      <c r="E1072" s="33">
        <f t="shared" si="16"/>
        <v>7152</v>
      </c>
      <c r="G1072" s="310">
        <v>6329.1200000000008</v>
      </c>
    </row>
    <row r="1073" spans="2:7">
      <c r="B1073" t="s">
        <v>2874</v>
      </c>
      <c r="C1073" s="314" t="s">
        <v>1310</v>
      </c>
      <c r="D1073" s="25" t="s">
        <v>8</v>
      </c>
      <c r="E1073" s="33">
        <f t="shared" si="16"/>
        <v>7152</v>
      </c>
      <c r="G1073" s="310">
        <v>6329.1200000000008</v>
      </c>
    </row>
    <row r="1074" spans="2:7">
      <c r="B1074" t="s">
        <v>2875</v>
      </c>
      <c r="C1074" s="314" t="s">
        <v>1311</v>
      </c>
      <c r="D1074" s="25" t="s">
        <v>57</v>
      </c>
      <c r="E1074" s="33">
        <f t="shared" si="16"/>
        <v>16605</v>
      </c>
      <c r="G1074" s="310">
        <v>14694.400000000001</v>
      </c>
    </row>
    <row r="1075" spans="2:7">
      <c r="B1075" t="s">
        <v>2876</v>
      </c>
      <c r="C1075" s="314" t="s">
        <v>1312</v>
      </c>
      <c r="D1075" s="25" t="s">
        <v>56</v>
      </c>
      <c r="E1075" s="33">
        <f t="shared" si="16"/>
        <v>19850</v>
      </c>
      <c r="G1075" s="310">
        <v>17566.080000000002</v>
      </c>
    </row>
    <row r="1076" spans="2:7">
      <c r="B1076" t="s">
        <v>2877</v>
      </c>
      <c r="C1076" s="314" t="s">
        <v>1313</v>
      </c>
      <c r="D1076" s="25" t="s">
        <v>56</v>
      </c>
      <c r="E1076" s="33">
        <f t="shared" si="16"/>
        <v>24187</v>
      </c>
      <c r="G1076" s="310">
        <v>21404.320000000003</v>
      </c>
    </row>
    <row r="1077" spans="2:7">
      <c r="B1077" t="s">
        <v>2878</v>
      </c>
      <c r="C1077" s="314" t="s">
        <v>1314</v>
      </c>
      <c r="D1077" s="25" t="s">
        <v>56</v>
      </c>
      <c r="E1077" s="33">
        <f t="shared" si="16"/>
        <v>13410</v>
      </c>
      <c r="G1077" s="310">
        <v>11867.52</v>
      </c>
    </row>
    <row r="1078" spans="2:7">
      <c r="B1078" t="s">
        <v>2879</v>
      </c>
      <c r="C1078" s="314" t="s">
        <v>1315</v>
      </c>
      <c r="D1078" s="25" t="s">
        <v>56</v>
      </c>
      <c r="E1078" s="33">
        <f t="shared" si="16"/>
        <v>16431</v>
      </c>
      <c r="G1078" s="310">
        <v>14540.960000000001</v>
      </c>
    </row>
    <row r="1079" spans="2:7">
      <c r="B1079" t="s">
        <v>2880</v>
      </c>
      <c r="C1079" s="314" t="s">
        <v>1316</v>
      </c>
      <c r="D1079" s="25" t="s">
        <v>57</v>
      </c>
      <c r="E1079" s="33">
        <f t="shared" si="16"/>
        <v>8302</v>
      </c>
      <c r="G1079" s="310">
        <v>7347.2000000000007</v>
      </c>
    </row>
    <row r="1080" spans="2:7">
      <c r="B1080" t="s">
        <v>2881</v>
      </c>
      <c r="C1080" s="314" t="s">
        <v>1317</v>
      </c>
      <c r="D1080" s="25" t="s">
        <v>57</v>
      </c>
      <c r="E1080" s="33">
        <f t="shared" si="16"/>
        <v>35965</v>
      </c>
      <c r="G1080" s="310">
        <v>31827.040000000005</v>
      </c>
    </row>
    <row r="1081" spans="2:7">
      <c r="B1081" t="s">
        <v>2882</v>
      </c>
      <c r="C1081" s="314" t="s">
        <v>1318</v>
      </c>
      <c r="D1081" s="25" t="s">
        <v>6</v>
      </c>
      <c r="E1081" s="33">
        <f t="shared" si="16"/>
        <v>33724</v>
      </c>
      <c r="G1081" s="310">
        <v>29844.640000000003</v>
      </c>
    </row>
    <row r="1082" spans="2:7">
      <c r="B1082" t="s">
        <v>2883</v>
      </c>
      <c r="C1082" s="314" t="s">
        <v>1319</v>
      </c>
      <c r="D1082" s="25" t="s">
        <v>6</v>
      </c>
      <c r="E1082" s="33">
        <f t="shared" si="16"/>
        <v>28748</v>
      </c>
      <c r="G1082" s="310">
        <v>25440.800000000003</v>
      </c>
    </row>
    <row r="1083" spans="2:7">
      <c r="B1083" t="s">
        <v>2884</v>
      </c>
      <c r="C1083" s="314" t="s">
        <v>1320</v>
      </c>
      <c r="D1083" s="25" t="s">
        <v>6</v>
      </c>
      <c r="E1083" s="33">
        <f t="shared" si="16"/>
        <v>30185</v>
      </c>
      <c r="G1083" s="310">
        <v>26712.000000000004</v>
      </c>
    </row>
    <row r="1084" spans="2:7">
      <c r="B1084" t="s">
        <v>2885</v>
      </c>
      <c r="C1084" s="314" t="s">
        <v>1321</v>
      </c>
      <c r="D1084" s="25" t="s">
        <v>6</v>
      </c>
      <c r="E1084" s="33">
        <f t="shared" si="16"/>
        <v>28689</v>
      </c>
      <c r="G1084" s="310">
        <v>25388.160000000003</v>
      </c>
    </row>
    <row r="1085" spans="2:7">
      <c r="B1085" t="s">
        <v>2886</v>
      </c>
      <c r="C1085" s="314" t="s">
        <v>1322</v>
      </c>
      <c r="D1085" s="25" t="s">
        <v>6</v>
      </c>
      <c r="E1085" s="33">
        <f t="shared" si="16"/>
        <v>32358</v>
      </c>
      <c r="G1085" s="310">
        <v>28635.040000000005</v>
      </c>
    </row>
    <row r="1086" spans="2:7">
      <c r="B1086" t="s">
        <v>2887</v>
      </c>
      <c r="C1086" s="314" t="s">
        <v>1323</v>
      </c>
      <c r="D1086" s="25" t="s">
        <v>6</v>
      </c>
      <c r="E1086" s="33">
        <f t="shared" si="16"/>
        <v>49208</v>
      </c>
      <c r="G1086" s="310">
        <v>43546.720000000001</v>
      </c>
    </row>
    <row r="1087" spans="2:7">
      <c r="B1087" t="s">
        <v>2888</v>
      </c>
      <c r="C1087" s="314" t="s">
        <v>1324</v>
      </c>
      <c r="D1087" s="25" t="s">
        <v>6</v>
      </c>
      <c r="E1087" s="33">
        <f t="shared" si="16"/>
        <v>20837</v>
      </c>
      <c r="G1087" s="310">
        <v>18439.68</v>
      </c>
    </row>
    <row r="1088" spans="2:7">
      <c r="B1088" t="s">
        <v>2889</v>
      </c>
      <c r="C1088" s="314" t="s">
        <v>1325</v>
      </c>
      <c r="D1088" s="25" t="s">
        <v>6</v>
      </c>
      <c r="E1088" s="33">
        <f t="shared" si="16"/>
        <v>72199</v>
      </c>
      <c r="G1088" s="310">
        <v>63892.640000000007</v>
      </c>
    </row>
    <row r="1089" spans="2:7">
      <c r="B1089" t="s">
        <v>2890</v>
      </c>
      <c r="C1089" s="314" t="s">
        <v>1326</v>
      </c>
      <c r="D1089" s="25" t="s">
        <v>6</v>
      </c>
      <c r="E1089" s="33">
        <f t="shared" si="16"/>
        <v>45249</v>
      </c>
      <c r="G1089" s="310">
        <v>40043.360000000001</v>
      </c>
    </row>
    <row r="1090" spans="2:7">
      <c r="B1090" t="s">
        <v>2891</v>
      </c>
      <c r="C1090" s="314" t="s">
        <v>1327</v>
      </c>
      <c r="D1090" s="25" t="s">
        <v>6</v>
      </c>
      <c r="E1090" s="33">
        <f t="shared" si="16"/>
        <v>38349</v>
      </c>
      <c r="G1090" s="310">
        <v>33937.120000000003</v>
      </c>
    </row>
    <row r="1091" spans="2:7">
      <c r="B1091" t="s">
        <v>2892</v>
      </c>
      <c r="C1091" s="314" t="s">
        <v>1328</v>
      </c>
      <c r="D1091" s="25" t="s">
        <v>6</v>
      </c>
      <c r="E1091" s="33">
        <f t="shared" si="16"/>
        <v>50945</v>
      </c>
      <c r="G1091" s="310">
        <v>45084.480000000003</v>
      </c>
    </row>
    <row r="1092" spans="2:7">
      <c r="B1092" t="s">
        <v>2893</v>
      </c>
      <c r="C1092" s="314" t="s">
        <v>1329</v>
      </c>
      <c r="D1092" s="25" t="s">
        <v>6</v>
      </c>
      <c r="E1092" s="33">
        <f t="shared" si="16"/>
        <v>32358</v>
      </c>
      <c r="G1092" s="310">
        <v>28635.040000000005</v>
      </c>
    </row>
    <row r="1093" spans="2:7">
      <c r="B1093" t="s">
        <v>2894</v>
      </c>
      <c r="C1093" s="314" t="s">
        <v>1330</v>
      </c>
      <c r="D1093" s="25" t="s">
        <v>6</v>
      </c>
      <c r="E1093" s="33">
        <f t="shared" si="16"/>
        <v>32358</v>
      </c>
      <c r="G1093" s="310">
        <v>28635.040000000005</v>
      </c>
    </row>
    <row r="1094" spans="2:7">
      <c r="B1094" t="s">
        <v>2895</v>
      </c>
      <c r="C1094" s="314" t="s">
        <v>1331</v>
      </c>
      <c r="D1094" s="25" t="s">
        <v>57</v>
      </c>
      <c r="E1094" s="33">
        <f t="shared" si="16"/>
        <v>403156</v>
      </c>
      <c r="G1094" s="310">
        <v>356774.88000000006</v>
      </c>
    </row>
    <row r="1095" spans="2:7">
      <c r="B1095" t="s">
        <v>2896</v>
      </c>
      <c r="C1095" s="314" t="s">
        <v>1332</v>
      </c>
      <c r="D1095" s="25" t="s">
        <v>57</v>
      </c>
      <c r="E1095" s="33">
        <f t="shared" si="16"/>
        <v>483779</v>
      </c>
      <c r="G1095" s="310">
        <v>428123.36000000004</v>
      </c>
    </row>
    <row r="1096" spans="2:7">
      <c r="B1096" t="s">
        <v>2897</v>
      </c>
      <c r="C1096" s="314" t="s">
        <v>1333</v>
      </c>
      <c r="D1096" s="25" t="s">
        <v>57</v>
      </c>
      <c r="E1096" s="33">
        <f t="shared" si="16"/>
        <v>483779</v>
      </c>
      <c r="G1096" s="310">
        <v>428123.36000000004</v>
      </c>
    </row>
    <row r="1097" spans="2:7">
      <c r="B1097" t="s">
        <v>2898</v>
      </c>
      <c r="C1097" s="314" t="s">
        <v>1334</v>
      </c>
      <c r="D1097" s="25" t="s">
        <v>57</v>
      </c>
      <c r="E1097" s="33">
        <f t="shared" ref="E1097:E1160" si="17">ROUND(G1097*$H$7,0)</f>
        <v>435403</v>
      </c>
      <c r="G1097" s="310">
        <v>385312.48000000004</v>
      </c>
    </row>
    <row r="1098" spans="2:7" ht="22.5">
      <c r="B1098" t="s">
        <v>2899</v>
      </c>
      <c r="C1098" s="314" t="s">
        <v>1335</v>
      </c>
      <c r="D1098" s="25" t="s">
        <v>6</v>
      </c>
      <c r="E1098" s="33">
        <f t="shared" si="17"/>
        <v>40870</v>
      </c>
      <c r="G1098" s="310">
        <v>36168.160000000003</v>
      </c>
    </row>
    <row r="1099" spans="2:7">
      <c r="B1099" t="s">
        <v>2900</v>
      </c>
      <c r="C1099" s="314" t="s">
        <v>1336</v>
      </c>
      <c r="D1099" s="25" t="s">
        <v>6</v>
      </c>
      <c r="E1099" s="33">
        <f t="shared" si="17"/>
        <v>60124</v>
      </c>
      <c r="G1099" s="310">
        <v>53206.720000000008</v>
      </c>
    </row>
    <row r="1100" spans="2:7">
      <c r="B1100" t="s">
        <v>2901</v>
      </c>
      <c r="C1100" s="314" t="s">
        <v>1337</v>
      </c>
      <c r="D1100" s="25" t="s">
        <v>6</v>
      </c>
      <c r="E1100" s="33">
        <f t="shared" si="17"/>
        <v>71200</v>
      </c>
      <c r="G1100" s="310">
        <v>63008.960000000006</v>
      </c>
    </row>
    <row r="1101" spans="2:7">
      <c r="B1101" t="s">
        <v>2902</v>
      </c>
      <c r="C1101" s="314" t="s">
        <v>1338</v>
      </c>
      <c r="D1101" s="25" t="s">
        <v>6</v>
      </c>
      <c r="E1101" s="33">
        <f t="shared" si="17"/>
        <v>114234</v>
      </c>
      <c r="G1101" s="310">
        <v>101092.32</v>
      </c>
    </row>
    <row r="1102" spans="2:7">
      <c r="B1102" t="s">
        <v>2903</v>
      </c>
      <c r="C1102" s="314" t="s">
        <v>1339</v>
      </c>
      <c r="D1102" s="25" t="s">
        <v>6</v>
      </c>
      <c r="E1102" s="33">
        <f t="shared" si="17"/>
        <v>80306</v>
      </c>
      <c r="G1102" s="310">
        <v>71067.360000000001</v>
      </c>
    </row>
    <row r="1103" spans="2:7">
      <c r="B1103" t="s">
        <v>2904</v>
      </c>
      <c r="C1103" s="314" t="s">
        <v>1340</v>
      </c>
      <c r="D1103" s="25" t="s">
        <v>6</v>
      </c>
      <c r="E1103" s="33">
        <f t="shared" si="17"/>
        <v>121911</v>
      </c>
      <c r="G1103" s="310">
        <v>107886.24</v>
      </c>
    </row>
    <row r="1104" spans="2:7">
      <c r="B1104" t="s">
        <v>2905</v>
      </c>
      <c r="C1104" s="314" t="s">
        <v>1341</v>
      </c>
      <c r="D1104" s="25" t="s">
        <v>6</v>
      </c>
      <c r="E1104" s="33">
        <f t="shared" si="17"/>
        <v>40775</v>
      </c>
      <c r="G1104" s="310">
        <v>36084.160000000003</v>
      </c>
    </row>
    <row r="1105" spans="2:7">
      <c r="B1105" t="s">
        <v>2906</v>
      </c>
      <c r="C1105" s="314" t="s">
        <v>1342</v>
      </c>
      <c r="D1105" s="25" t="s">
        <v>6</v>
      </c>
      <c r="E1105" s="33">
        <f t="shared" si="17"/>
        <v>34031</v>
      </c>
      <c r="G1105" s="310">
        <v>30115.680000000004</v>
      </c>
    </row>
    <row r="1106" spans="2:7">
      <c r="B1106" t="s">
        <v>2907</v>
      </c>
      <c r="C1106" s="314" t="s">
        <v>1343</v>
      </c>
      <c r="D1106" s="25" t="s">
        <v>6</v>
      </c>
      <c r="E1106" s="33">
        <f t="shared" si="17"/>
        <v>37638</v>
      </c>
      <c r="G1106" s="310">
        <v>33307.68</v>
      </c>
    </row>
    <row r="1107" spans="2:7">
      <c r="B1107" t="s">
        <v>2908</v>
      </c>
      <c r="C1107" s="314" t="s">
        <v>1344</v>
      </c>
      <c r="D1107" s="25" t="s">
        <v>6</v>
      </c>
      <c r="E1107" s="33">
        <f t="shared" si="17"/>
        <v>52005</v>
      </c>
      <c r="G1107" s="310">
        <v>46021.920000000006</v>
      </c>
    </row>
    <row r="1108" spans="2:7">
      <c r="B1108" t="s">
        <v>2909</v>
      </c>
      <c r="C1108" s="314" t="s">
        <v>1345</v>
      </c>
      <c r="D1108" s="25" t="s">
        <v>6</v>
      </c>
      <c r="E1108" s="33">
        <f t="shared" si="17"/>
        <v>43467</v>
      </c>
      <c r="G1108" s="310">
        <v>38466.400000000001</v>
      </c>
    </row>
    <row r="1109" spans="2:7">
      <c r="B1109" t="s">
        <v>2910</v>
      </c>
      <c r="C1109" s="314" t="s">
        <v>1346</v>
      </c>
      <c r="D1109" s="25" t="s">
        <v>6</v>
      </c>
      <c r="E1109" s="33">
        <f t="shared" si="17"/>
        <v>40775</v>
      </c>
      <c r="G1109" s="310">
        <v>36084.160000000003</v>
      </c>
    </row>
    <row r="1110" spans="2:7">
      <c r="B1110" t="s">
        <v>2911</v>
      </c>
      <c r="C1110" s="314" t="s">
        <v>1347</v>
      </c>
      <c r="D1110" s="25" t="s">
        <v>6</v>
      </c>
      <c r="E1110" s="33">
        <f t="shared" si="17"/>
        <v>31164</v>
      </c>
      <c r="G1110" s="310">
        <v>27578.880000000001</v>
      </c>
    </row>
    <row r="1111" spans="2:7">
      <c r="B1111" t="s">
        <v>2912</v>
      </c>
      <c r="C1111" s="314" t="s">
        <v>1348</v>
      </c>
      <c r="D1111" s="25" t="s">
        <v>6</v>
      </c>
      <c r="E1111" s="33">
        <f t="shared" si="17"/>
        <v>29625</v>
      </c>
      <c r="G1111" s="310">
        <v>26216.960000000003</v>
      </c>
    </row>
    <row r="1112" spans="2:7">
      <c r="B1112" t="s">
        <v>2913</v>
      </c>
      <c r="C1112" s="314" t="s">
        <v>1349</v>
      </c>
      <c r="D1112" s="25" t="s">
        <v>57</v>
      </c>
      <c r="E1112" s="33">
        <f t="shared" si="17"/>
        <v>18182</v>
      </c>
      <c r="G1112" s="310">
        <v>16089.920000000002</v>
      </c>
    </row>
    <row r="1113" spans="2:7">
      <c r="B1113" t="s">
        <v>2914</v>
      </c>
      <c r="C1113" s="314" t="s">
        <v>1350</v>
      </c>
      <c r="D1113" s="25" t="s">
        <v>57</v>
      </c>
      <c r="E1113" s="33">
        <f t="shared" si="17"/>
        <v>15963</v>
      </c>
      <c r="G1113" s="310">
        <v>14126.560000000001</v>
      </c>
    </row>
    <row r="1114" spans="2:7">
      <c r="B1114" t="s">
        <v>2915</v>
      </c>
      <c r="C1114" s="314" t="s">
        <v>1351</v>
      </c>
      <c r="D1114" s="25" t="s">
        <v>57</v>
      </c>
      <c r="E1114" s="33">
        <f t="shared" si="17"/>
        <v>17665</v>
      </c>
      <c r="G1114" s="310">
        <v>15632.960000000001</v>
      </c>
    </row>
    <row r="1115" spans="2:7">
      <c r="B1115" t="s">
        <v>2916</v>
      </c>
      <c r="C1115" s="314" t="s">
        <v>1352</v>
      </c>
      <c r="D1115" s="25" t="s">
        <v>57</v>
      </c>
      <c r="E1115" s="33">
        <f t="shared" si="17"/>
        <v>15866</v>
      </c>
      <c r="G1115" s="310">
        <v>14040.320000000002</v>
      </c>
    </row>
    <row r="1116" spans="2:7">
      <c r="B1116" t="s">
        <v>2917</v>
      </c>
      <c r="C1116" s="314" t="s">
        <v>1353</v>
      </c>
      <c r="D1116" s="25" t="s">
        <v>6</v>
      </c>
      <c r="E1116" s="33">
        <f t="shared" si="17"/>
        <v>40537</v>
      </c>
      <c r="G1116" s="310">
        <v>35873.600000000006</v>
      </c>
    </row>
    <row r="1117" spans="2:7">
      <c r="B1117" t="s">
        <v>2918</v>
      </c>
      <c r="C1117" s="314" t="s">
        <v>1354</v>
      </c>
      <c r="D1117" s="25" t="s">
        <v>6</v>
      </c>
      <c r="E1117" s="33">
        <f t="shared" si="17"/>
        <v>56200</v>
      </c>
      <c r="G1117" s="310">
        <v>49734.720000000001</v>
      </c>
    </row>
    <row r="1118" spans="2:7">
      <c r="B1118" t="s">
        <v>2919</v>
      </c>
      <c r="C1118" s="314" t="s">
        <v>1355</v>
      </c>
      <c r="D1118" s="25" t="s">
        <v>6</v>
      </c>
      <c r="E1118" s="33">
        <f t="shared" si="17"/>
        <v>79339</v>
      </c>
      <c r="G1118" s="310">
        <v>70211.680000000008</v>
      </c>
    </row>
    <row r="1119" spans="2:7">
      <c r="B1119" t="s">
        <v>2920</v>
      </c>
      <c r="C1119" s="314" t="s">
        <v>1356</v>
      </c>
      <c r="D1119" s="25" t="s">
        <v>3422</v>
      </c>
      <c r="E1119" s="33">
        <f t="shared" si="17"/>
        <v>90159</v>
      </c>
      <c r="G1119" s="310">
        <v>79786.560000000012</v>
      </c>
    </row>
    <row r="1120" spans="2:7">
      <c r="B1120" t="s">
        <v>2921</v>
      </c>
      <c r="C1120" s="314" t="s">
        <v>1357</v>
      </c>
      <c r="D1120" s="25" t="s">
        <v>3425</v>
      </c>
      <c r="E1120" s="33">
        <f t="shared" si="17"/>
        <v>20183</v>
      </c>
      <c r="G1120" s="310">
        <v>17860.640000000003</v>
      </c>
    </row>
    <row r="1121" spans="2:7">
      <c r="B1121" t="s">
        <v>2922</v>
      </c>
      <c r="C1121" s="314" t="s">
        <v>1358</v>
      </c>
      <c r="D1121" s="25" t="s">
        <v>6</v>
      </c>
      <c r="E1121" s="33">
        <f t="shared" si="17"/>
        <v>28471</v>
      </c>
      <c r="G1121" s="310">
        <v>25195.520000000004</v>
      </c>
    </row>
    <row r="1122" spans="2:7">
      <c r="B1122" t="s">
        <v>2923</v>
      </c>
      <c r="C1122" s="314" t="s">
        <v>1359</v>
      </c>
      <c r="D1122" s="25" t="s">
        <v>56</v>
      </c>
      <c r="E1122" s="33">
        <f t="shared" si="17"/>
        <v>36221</v>
      </c>
      <c r="G1122" s="310">
        <v>32054.400000000001</v>
      </c>
    </row>
    <row r="1123" spans="2:7">
      <c r="B1123" t="s">
        <v>2924</v>
      </c>
      <c r="C1123" s="314" t="s">
        <v>1360</v>
      </c>
      <c r="D1123" s="25" t="s">
        <v>56</v>
      </c>
      <c r="E1123" s="33">
        <f t="shared" si="17"/>
        <v>36696</v>
      </c>
      <c r="G1123" s="310">
        <v>32474.400000000001</v>
      </c>
    </row>
    <row r="1124" spans="2:7">
      <c r="B1124" t="s">
        <v>2925</v>
      </c>
      <c r="C1124" s="314" t="s">
        <v>1361</v>
      </c>
      <c r="D1124" s="25" t="s">
        <v>56</v>
      </c>
      <c r="E1124" s="33">
        <f t="shared" si="17"/>
        <v>350155</v>
      </c>
      <c r="G1124" s="310">
        <v>309871.52</v>
      </c>
    </row>
    <row r="1125" spans="2:7">
      <c r="B1125" t="s">
        <v>2926</v>
      </c>
      <c r="C1125" s="314" t="s">
        <v>1362</v>
      </c>
      <c r="D1125" s="25" t="s">
        <v>56</v>
      </c>
      <c r="E1125" s="33">
        <f t="shared" si="17"/>
        <v>186776</v>
      </c>
      <c r="G1125" s="310">
        <v>165288.48000000001</v>
      </c>
    </row>
    <row r="1126" spans="2:7">
      <c r="B1126" t="s">
        <v>2927</v>
      </c>
      <c r="C1126" s="314" t="s">
        <v>1363</v>
      </c>
      <c r="D1126" s="25" t="s">
        <v>56</v>
      </c>
      <c r="E1126" s="33">
        <f t="shared" si="17"/>
        <v>21853</v>
      </c>
      <c r="G1126" s="310">
        <v>19339.04</v>
      </c>
    </row>
    <row r="1127" spans="2:7">
      <c r="B1127" t="s">
        <v>2928</v>
      </c>
      <c r="C1127" s="314" t="s">
        <v>1364</v>
      </c>
      <c r="D1127" s="25" t="s">
        <v>56</v>
      </c>
      <c r="E1127" s="33">
        <f t="shared" si="17"/>
        <v>167872</v>
      </c>
      <c r="G1127" s="310">
        <v>148559.04000000001</v>
      </c>
    </row>
    <row r="1128" spans="2:7">
      <c r="B1128" t="s">
        <v>2929</v>
      </c>
      <c r="C1128" s="314" t="s">
        <v>1365</v>
      </c>
      <c r="D1128" s="25" t="s">
        <v>56</v>
      </c>
      <c r="E1128" s="33">
        <f t="shared" si="17"/>
        <v>15033</v>
      </c>
      <c r="G1128" s="310">
        <v>13303.36</v>
      </c>
    </row>
    <row r="1129" spans="2:7">
      <c r="B1129" t="s">
        <v>2930</v>
      </c>
      <c r="C1129" s="314" t="s">
        <v>1366</v>
      </c>
      <c r="D1129" s="25" t="s">
        <v>56</v>
      </c>
      <c r="E1129" s="33">
        <f t="shared" si="17"/>
        <v>1167</v>
      </c>
      <c r="G1129" s="310">
        <v>1032.6400000000001</v>
      </c>
    </row>
    <row r="1130" spans="2:7">
      <c r="B1130" t="s">
        <v>2931</v>
      </c>
      <c r="C1130" s="314" t="s">
        <v>1367</v>
      </c>
      <c r="D1130" s="25" t="s">
        <v>56</v>
      </c>
      <c r="E1130" s="33">
        <f t="shared" si="17"/>
        <v>20606</v>
      </c>
      <c r="G1130" s="310">
        <v>18235.84</v>
      </c>
    </row>
    <row r="1131" spans="2:7">
      <c r="B1131" t="s">
        <v>2932</v>
      </c>
      <c r="C1131" s="314" t="s">
        <v>1368</v>
      </c>
      <c r="D1131" s="25" t="s">
        <v>56</v>
      </c>
      <c r="E1131" s="33">
        <f t="shared" si="17"/>
        <v>22543</v>
      </c>
      <c r="G1131" s="310">
        <v>19949.440000000002</v>
      </c>
    </row>
    <row r="1132" spans="2:7">
      <c r="B1132" t="s">
        <v>2933</v>
      </c>
      <c r="C1132" s="314" t="s">
        <v>1369</v>
      </c>
      <c r="D1132" s="25" t="s">
        <v>56</v>
      </c>
      <c r="E1132" s="33">
        <f t="shared" si="17"/>
        <v>25115</v>
      </c>
      <c r="G1132" s="310">
        <v>22225.280000000002</v>
      </c>
    </row>
    <row r="1133" spans="2:7">
      <c r="B1133" t="s">
        <v>2934</v>
      </c>
      <c r="C1133" s="314" t="s">
        <v>1370</v>
      </c>
      <c r="D1133" s="25" t="s">
        <v>56</v>
      </c>
      <c r="E1133" s="33">
        <f t="shared" si="17"/>
        <v>21030</v>
      </c>
      <c r="G1133" s="310">
        <v>18611.04</v>
      </c>
    </row>
    <row r="1134" spans="2:7">
      <c r="B1134" t="s">
        <v>2935</v>
      </c>
      <c r="C1134" s="314" t="s">
        <v>1371</v>
      </c>
      <c r="D1134" s="25" t="s">
        <v>56</v>
      </c>
      <c r="E1134" s="33">
        <f t="shared" si="17"/>
        <v>21806</v>
      </c>
      <c r="G1134" s="310">
        <v>19297.600000000002</v>
      </c>
    </row>
    <row r="1135" spans="2:7">
      <c r="B1135" t="s">
        <v>2936</v>
      </c>
      <c r="C1135" s="314" t="s">
        <v>1372</v>
      </c>
      <c r="D1135" s="25" t="s">
        <v>56</v>
      </c>
      <c r="E1135" s="33">
        <f t="shared" si="17"/>
        <v>18582</v>
      </c>
      <c r="G1135" s="310">
        <v>16443.84</v>
      </c>
    </row>
    <row r="1136" spans="2:7">
      <c r="B1136" t="s">
        <v>2937</v>
      </c>
      <c r="C1136" s="314" t="s">
        <v>1373</v>
      </c>
      <c r="D1136" s="25" t="s">
        <v>56</v>
      </c>
      <c r="E1136" s="33">
        <f t="shared" si="17"/>
        <v>23738</v>
      </c>
      <c r="G1136" s="310">
        <v>21006.720000000001</v>
      </c>
    </row>
    <row r="1137" spans="2:7">
      <c r="B1137" t="s">
        <v>2938</v>
      </c>
      <c r="C1137" s="314" t="s">
        <v>1374</v>
      </c>
      <c r="D1137" s="25" t="s">
        <v>56</v>
      </c>
      <c r="E1137" s="33">
        <f t="shared" si="17"/>
        <v>23054</v>
      </c>
      <c r="G1137" s="310">
        <v>20401.920000000002</v>
      </c>
    </row>
    <row r="1138" spans="2:7">
      <c r="B1138" t="s">
        <v>2939</v>
      </c>
      <c r="C1138" s="314" t="s">
        <v>1375</v>
      </c>
      <c r="D1138" s="25" t="s">
        <v>56</v>
      </c>
      <c r="E1138" s="33">
        <f t="shared" si="17"/>
        <v>17163</v>
      </c>
      <c r="G1138" s="310">
        <v>15188.320000000002</v>
      </c>
    </row>
    <row r="1139" spans="2:7">
      <c r="B1139" t="s">
        <v>2940</v>
      </c>
      <c r="C1139" s="314" t="s">
        <v>1376</v>
      </c>
      <c r="D1139" s="25" t="s">
        <v>56</v>
      </c>
      <c r="E1139" s="33">
        <f t="shared" si="17"/>
        <v>2084</v>
      </c>
      <c r="G1139" s="310">
        <v>1844.64</v>
      </c>
    </row>
    <row r="1140" spans="2:7">
      <c r="B1140" t="s">
        <v>2941</v>
      </c>
      <c r="C1140" s="314" t="s">
        <v>1377</v>
      </c>
      <c r="D1140" s="25" t="s">
        <v>56</v>
      </c>
      <c r="E1140" s="33">
        <f t="shared" si="17"/>
        <v>3336</v>
      </c>
      <c r="G1140" s="310">
        <v>2952.32</v>
      </c>
    </row>
    <row r="1141" spans="2:7">
      <c r="B1141" t="s">
        <v>2942</v>
      </c>
      <c r="C1141" s="314" t="s">
        <v>1378</v>
      </c>
      <c r="D1141" s="25" t="s">
        <v>56</v>
      </c>
      <c r="E1141" s="33">
        <f t="shared" si="17"/>
        <v>2501</v>
      </c>
      <c r="G1141" s="310">
        <v>2213.1200000000003</v>
      </c>
    </row>
    <row r="1142" spans="2:7">
      <c r="B1142" t="s">
        <v>2943</v>
      </c>
      <c r="C1142" s="314" t="s">
        <v>1379</v>
      </c>
      <c r="D1142" s="25" t="s">
        <v>56</v>
      </c>
      <c r="E1142" s="33">
        <f t="shared" si="17"/>
        <v>4169</v>
      </c>
      <c r="G1142" s="310">
        <v>3689.28</v>
      </c>
    </row>
    <row r="1143" spans="2:7">
      <c r="B1143" t="s">
        <v>2944</v>
      </c>
      <c r="C1143" s="314" t="s">
        <v>1380</v>
      </c>
      <c r="D1143" s="25" t="s">
        <v>56</v>
      </c>
      <c r="E1143" s="33">
        <f t="shared" si="17"/>
        <v>8339</v>
      </c>
      <c r="G1143" s="310">
        <v>7379.68</v>
      </c>
    </row>
    <row r="1144" spans="2:7">
      <c r="B1144" t="s">
        <v>2945</v>
      </c>
      <c r="C1144" s="314" t="s">
        <v>1381</v>
      </c>
      <c r="D1144" s="25" t="s">
        <v>56</v>
      </c>
      <c r="E1144" s="33">
        <f t="shared" si="17"/>
        <v>16681</v>
      </c>
      <c r="G1144" s="310">
        <v>14761.600000000002</v>
      </c>
    </row>
    <row r="1145" spans="2:7">
      <c r="B1145" t="s">
        <v>2946</v>
      </c>
      <c r="C1145" s="314" t="s">
        <v>1382</v>
      </c>
      <c r="D1145" s="25" t="s">
        <v>56</v>
      </c>
      <c r="E1145" s="33">
        <f t="shared" si="17"/>
        <v>2501</v>
      </c>
      <c r="G1145" s="310">
        <v>2213.1200000000003</v>
      </c>
    </row>
    <row r="1146" spans="2:7">
      <c r="B1146" t="s">
        <v>2947</v>
      </c>
      <c r="C1146" s="314" t="s">
        <v>1383</v>
      </c>
      <c r="D1146" s="25" t="s">
        <v>56</v>
      </c>
      <c r="E1146" s="33">
        <f t="shared" si="17"/>
        <v>5837</v>
      </c>
      <c r="G1146" s="310">
        <v>5165.4400000000005</v>
      </c>
    </row>
    <row r="1147" spans="2:7">
      <c r="B1147" t="s">
        <v>2948</v>
      </c>
      <c r="C1147" s="314" t="s">
        <v>1384</v>
      </c>
      <c r="D1147" s="25" t="s">
        <v>56</v>
      </c>
      <c r="E1147" s="33">
        <f t="shared" si="17"/>
        <v>3336</v>
      </c>
      <c r="G1147" s="310">
        <v>2952.32</v>
      </c>
    </row>
    <row r="1148" spans="2:7">
      <c r="B1148" t="s">
        <v>2949</v>
      </c>
      <c r="C1148" s="314" t="s">
        <v>1385</v>
      </c>
      <c r="D1148" s="25" t="s">
        <v>56</v>
      </c>
      <c r="E1148" s="33">
        <f t="shared" si="17"/>
        <v>8339</v>
      </c>
      <c r="G1148" s="310">
        <v>7379.68</v>
      </c>
    </row>
    <row r="1149" spans="2:7">
      <c r="B1149" t="s">
        <v>2950</v>
      </c>
      <c r="C1149" s="314" t="s">
        <v>1386</v>
      </c>
      <c r="D1149" s="25" t="s">
        <v>56</v>
      </c>
      <c r="E1149" s="33">
        <f t="shared" si="17"/>
        <v>16681</v>
      </c>
      <c r="G1149" s="310">
        <v>14761.600000000002</v>
      </c>
    </row>
    <row r="1150" spans="2:7">
      <c r="B1150" t="s">
        <v>2951</v>
      </c>
      <c r="C1150" s="314" t="s">
        <v>1387</v>
      </c>
      <c r="D1150" s="25" t="s">
        <v>56</v>
      </c>
      <c r="E1150" s="33">
        <f t="shared" si="17"/>
        <v>25021</v>
      </c>
      <c r="G1150" s="310">
        <v>22142.400000000001</v>
      </c>
    </row>
    <row r="1151" spans="2:7">
      <c r="B1151" t="s">
        <v>2952</v>
      </c>
      <c r="C1151" s="314" t="s">
        <v>1388</v>
      </c>
      <c r="D1151" s="25" t="s">
        <v>56</v>
      </c>
      <c r="E1151" s="33">
        <f t="shared" si="17"/>
        <v>4169</v>
      </c>
      <c r="G1151" s="310">
        <v>3689.28</v>
      </c>
    </row>
    <row r="1152" spans="2:7">
      <c r="B1152" t="s">
        <v>2953</v>
      </c>
      <c r="C1152" s="314" t="s">
        <v>1389</v>
      </c>
      <c r="D1152" s="25" t="s">
        <v>56</v>
      </c>
      <c r="E1152" s="33">
        <f t="shared" si="17"/>
        <v>41704</v>
      </c>
      <c r="G1152" s="310">
        <v>36906.240000000005</v>
      </c>
    </row>
    <row r="1153" spans="2:7">
      <c r="B1153" t="s">
        <v>2954</v>
      </c>
      <c r="C1153" s="314" t="s">
        <v>1390</v>
      </c>
      <c r="D1153" s="25" t="s">
        <v>56</v>
      </c>
      <c r="E1153" s="33">
        <f t="shared" si="17"/>
        <v>8416</v>
      </c>
      <c r="G1153" s="310">
        <v>7448.0000000000009</v>
      </c>
    </row>
    <row r="1154" spans="2:7">
      <c r="B1154" t="s">
        <v>2955</v>
      </c>
      <c r="C1154" s="314" t="s">
        <v>1391</v>
      </c>
      <c r="D1154" s="25" t="s">
        <v>56</v>
      </c>
      <c r="E1154" s="33">
        <f t="shared" si="17"/>
        <v>3283</v>
      </c>
      <c r="G1154" s="310">
        <v>2905.28</v>
      </c>
    </row>
    <row r="1155" spans="2:7">
      <c r="B1155" t="s">
        <v>2956</v>
      </c>
      <c r="C1155" s="314" t="s">
        <v>1392</v>
      </c>
      <c r="D1155" s="25" t="s">
        <v>56</v>
      </c>
      <c r="E1155" s="33">
        <f t="shared" si="17"/>
        <v>18513</v>
      </c>
      <c r="G1155" s="310">
        <v>16383.360000000002</v>
      </c>
    </row>
    <row r="1156" spans="2:7">
      <c r="B1156" t="s">
        <v>2957</v>
      </c>
      <c r="C1156" s="314" t="s">
        <v>1393</v>
      </c>
      <c r="D1156" s="25" t="s">
        <v>56</v>
      </c>
      <c r="E1156" s="33">
        <f t="shared" si="17"/>
        <v>28058</v>
      </c>
      <c r="G1156" s="310">
        <v>24830.400000000001</v>
      </c>
    </row>
    <row r="1157" spans="2:7">
      <c r="B1157" t="s">
        <v>2958</v>
      </c>
      <c r="C1157" s="314" t="s">
        <v>1394</v>
      </c>
      <c r="D1157" s="25" t="s">
        <v>56</v>
      </c>
      <c r="E1157" s="33">
        <f t="shared" si="17"/>
        <v>139608</v>
      </c>
      <c r="G1157" s="310">
        <v>123547.20000000001</v>
      </c>
    </row>
    <row r="1158" spans="2:7">
      <c r="B1158" t="s">
        <v>2959</v>
      </c>
      <c r="C1158" s="314" t="s">
        <v>1395</v>
      </c>
      <c r="D1158" s="25" t="s">
        <v>56</v>
      </c>
      <c r="E1158" s="33">
        <f t="shared" si="17"/>
        <v>5262</v>
      </c>
      <c r="G1158" s="310">
        <v>4656.96</v>
      </c>
    </row>
    <row r="1159" spans="2:7">
      <c r="B1159" t="s">
        <v>2960</v>
      </c>
      <c r="C1159" s="314" t="s">
        <v>1396</v>
      </c>
      <c r="D1159" s="25" t="s">
        <v>56</v>
      </c>
      <c r="E1159" s="33">
        <f t="shared" si="17"/>
        <v>13455</v>
      </c>
      <c r="G1159" s="310">
        <v>11906.720000000001</v>
      </c>
    </row>
    <row r="1160" spans="2:7">
      <c r="B1160" t="s">
        <v>2961</v>
      </c>
      <c r="C1160" s="314" t="s">
        <v>1397</v>
      </c>
      <c r="D1160" s="25" t="s">
        <v>56</v>
      </c>
      <c r="E1160" s="33">
        <f t="shared" si="17"/>
        <v>7321</v>
      </c>
      <c r="G1160" s="310">
        <v>6479.2000000000007</v>
      </c>
    </row>
    <row r="1161" spans="2:7">
      <c r="B1161" t="s">
        <v>2962</v>
      </c>
      <c r="C1161" s="314" t="s">
        <v>1398</v>
      </c>
      <c r="D1161" s="25" t="s">
        <v>56</v>
      </c>
      <c r="E1161" s="33">
        <f t="shared" ref="E1161:E1224" si="18">ROUND(G1161*$H$7,0)</f>
        <v>24678</v>
      </c>
      <c r="G1161" s="310">
        <v>21838.880000000001</v>
      </c>
    </row>
    <row r="1162" spans="2:7">
      <c r="B1162" t="s">
        <v>2963</v>
      </c>
      <c r="C1162" s="314" t="s">
        <v>1399</v>
      </c>
      <c r="D1162" s="25" t="s">
        <v>56</v>
      </c>
      <c r="E1162" s="33">
        <f t="shared" si="18"/>
        <v>35595</v>
      </c>
      <c r="G1162" s="310">
        <v>31500.000000000004</v>
      </c>
    </row>
    <row r="1163" spans="2:7">
      <c r="B1163" t="s">
        <v>2964</v>
      </c>
      <c r="C1163" s="314" t="s">
        <v>1400</v>
      </c>
      <c r="D1163" s="25" t="s">
        <v>56</v>
      </c>
      <c r="E1163" s="33">
        <f t="shared" si="18"/>
        <v>167541</v>
      </c>
      <c r="G1163" s="310">
        <v>148266.72</v>
      </c>
    </row>
    <row r="1164" spans="2:7">
      <c r="B1164" t="s">
        <v>2965</v>
      </c>
      <c r="C1164" s="314" t="s">
        <v>1401</v>
      </c>
      <c r="D1164" s="25" t="s">
        <v>56</v>
      </c>
      <c r="E1164" s="33">
        <f t="shared" si="18"/>
        <v>9741</v>
      </c>
      <c r="G1164" s="310">
        <v>8620.6400000000012</v>
      </c>
    </row>
    <row r="1165" spans="2:7">
      <c r="B1165" t="s">
        <v>2966</v>
      </c>
      <c r="C1165" s="314" t="s">
        <v>1402</v>
      </c>
      <c r="D1165" s="25" t="s">
        <v>56</v>
      </c>
      <c r="E1165" s="33">
        <f t="shared" si="18"/>
        <v>264762</v>
      </c>
      <c r="G1165" s="310">
        <v>234302.88000000003</v>
      </c>
    </row>
    <row r="1166" spans="2:7">
      <c r="B1166" t="s">
        <v>2967</v>
      </c>
      <c r="C1166" s="314" t="s">
        <v>1403</v>
      </c>
      <c r="D1166" s="25" t="s">
        <v>56</v>
      </c>
      <c r="E1166" s="33">
        <f t="shared" si="18"/>
        <v>286</v>
      </c>
      <c r="G1166" s="310">
        <v>253.12000000000003</v>
      </c>
    </row>
    <row r="1167" spans="2:7">
      <c r="B1167" t="s">
        <v>2968</v>
      </c>
      <c r="C1167" s="314" t="s">
        <v>1404</v>
      </c>
      <c r="D1167" s="25" t="s">
        <v>56</v>
      </c>
      <c r="E1167" s="33">
        <f t="shared" si="18"/>
        <v>30960</v>
      </c>
      <c r="G1167" s="310">
        <v>27398.560000000001</v>
      </c>
    </row>
    <row r="1168" spans="2:7">
      <c r="B1168" t="s">
        <v>2969</v>
      </c>
      <c r="C1168" s="314" t="s">
        <v>1405</v>
      </c>
      <c r="D1168" s="25" t="s">
        <v>56</v>
      </c>
      <c r="E1168" s="33">
        <f t="shared" si="18"/>
        <v>30960</v>
      </c>
      <c r="G1168" s="310">
        <v>27398.560000000001</v>
      </c>
    </row>
    <row r="1169" spans="2:7">
      <c r="B1169" t="s">
        <v>2970</v>
      </c>
      <c r="C1169" s="314" t="s">
        <v>1406</v>
      </c>
      <c r="D1169" s="25" t="s">
        <v>56</v>
      </c>
      <c r="E1169" s="33">
        <f t="shared" si="18"/>
        <v>11903</v>
      </c>
      <c r="G1169" s="310">
        <v>10533.6</v>
      </c>
    </row>
    <row r="1170" spans="2:7">
      <c r="B1170" t="s">
        <v>2971</v>
      </c>
      <c r="C1170" s="314" t="s">
        <v>1407</v>
      </c>
      <c r="D1170" s="25" t="s">
        <v>57</v>
      </c>
      <c r="E1170" s="33">
        <f t="shared" si="18"/>
        <v>2044</v>
      </c>
      <c r="G1170" s="310">
        <v>1808.8000000000002</v>
      </c>
    </row>
    <row r="1171" spans="2:7">
      <c r="B1171" t="s">
        <v>2972</v>
      </c>
      <c r="C1171" s="314" t="s">
        <v>1408</v>
      </c>
      <c r="D1171" s="25" t="s">
        <v>57</v>
      </c>
      <c r="E1171" s="33">
        <f t="shared" si="18"/>
        <v>1412</v>
      </c>
      <c r="G1171" s="310">
        <v>1249.92</v>
      </c>
    </row>
    <row r="1172" spans="2:7">
      <c r="B1172" t="s">
        <v>2973</v>
      </c>
      <c r="C1172" s="314" t="s">
        <v>1409</v>
      </c>
      <c r="D1172" s="25" t="s">
        <v>57</v>
      </c>
      <c r="E1172" s="33">
        <f t="shared" si="18"/>
        <v>13662</v>
      </c>
      <c r="G1172" s="310">
        <v>12090.400000000001</v>
      </c>
    </row>
    <row r="1173" spans="2:7">
      <c r="B1173" t="s">
        <v>2974</v>
      </c>
      <c r="C1173" s="314" t="s">
        <v>1410</v>
      </c>
      <c r="D1173" s="25" t="s">
        <v>57</v>
      </c>
      <c r="E1173" s="33">
        <f t="shared" si="18"/>
        <v>2431</v>
      </c>
      <c r="G1173" s="310">
        <v>2151.52</v>
      </c>
    </row>
    <row r="1174" spans="2:7">
      <c r="B1174" t="s">
        <v>2975</v>
      </c>
      <c r="C1174" s="314" t="s">
        <v>1411</v>
      </c>
      <c r="D1174" s="25" t="s">
        <v>57</v>
      </c>
      <c r="E1174" s="33">
        <f t="shared" si="18"/>
        <v>1473</v>
      </c>
      <c r="G1174" s="310">
        <v>1303.68</v>
      </c>
    </row>
    <row r="1175" spans="2:7">
      <c r="B1175" t="s">
        <v>2976</v>
      </c>
      <c r="C1175" s="314" t="s">
        <v>1412</v>
      </c>
      <c r="D1175" s="25" t="s">
        <v>56</v>
      </c>
      <c r="E1175" s="33">
        <f t="shared" si="18"/>
        <v>6433</v>
      </c>
      <c r="G1175" s="310">
        <v>5692.9600000000009</v>
      </c>
    </row>
    <row r="1176" spans="2:7">
      <c r="B1176" t="s">
        <v>2977</v>
      </c>
      <c r="C1176" s="314" t="s">
        <v>1413</v>
      </c>
      <c r="D1176" s="25" t="s">
        <v>56</v>
      </c>
      <c r="E1176" s="33">
        <f t="shared" si="18"/>
        <v>75068</v>
      </c>
      <c r="G1176" s="310">
        <v>66431.680000000008</v>
      </c>
    </row>
    <row r="1177" spans="2:7">
      <c r="B1177" t="s">
        <v>2978</v>
      </c>
      <c r="C1177" s="314" t="s">
        <v>1414</v>
      </c>
      <c r="D1177" s="25" t="s">
        <v>56</v>
      </c>
      <c r="E1177" s="33">
        <f t="shared" si="18"/>
        <v>4276</v>
      </c>
      <c r="G1177" s="310">
        <v>3784.4800000000005</v>
      </c>
    </row>
    <row r="1178" spans="2:7">
      <c r="B1178" t="s">
        <v>2979</v>
      </c>
      <c r="C1178" s="314" t="s">
        <v>1415</v>
      </c>
      <c r="D1178" s="25" t="s">
        <v>56</v>
      </c>
      <c r="E1178" s="33">
        <f t="shared" si="18"/>
        <v>270</v>
      </c>
      <c r="G1178" s="310">
        <v>238.56000000000003</v>
      </c>
    </row>
    <row r="1179" spans="2:7" ht="22.5">
      <c r="B1179" t="s">
        <v>2980</v>
      </c>
      <c r="C1179" s="314" t="s">
        <v>1416</v>
      </c>
      <c r="D1179" s="25" t="s">
        <v>56</v>
      </c>
      <c r="E1179" s="33">
        <f t="shared" si="18"/>
        <v>208525</v>
      </c>
      <c r="G1179" s="310">
        <v>184535.68000000002</v>
      </c>
    </row>
    <row r="1180" spans="2:7" ht="22.5">
      <c r="B1180" t="s">
        <v>2981</v>
      </c>
      <c r="C1180" s="314" t="s">
        <v>1417</v>
      </c>
      <c r="D1180" s="25" t="s">
        <v>56</v>
      </c>
      <c r="E1180" s="33">
        <f t="shared" si="18"/>
        <v>200865</v>
      </c>
      <c r="G1180" s="310">
        <v>177756.32</v>
      </c>
    </row>
    <row r="1181" spans="2:7" ht="22.5">
      <c r="B1181" t="s">
        <v>2982</v>
      </c>
      <c r="C1181" s="314" t="s">
        <v>1418</v>
      </c>
      <c r="D1181" s="25" t="s">
        <v>56</v>
      </c>
      <c r="E1181" s="33">
        <f t="shared" si="18"/>
        <v>64437</v>
      </c>
      <c r="G1181" s="310">
        <v>57023.680000000008</v>
      </c>
    </row>
    <row r="1182" spans="2:7">
      <c r="B1182" t="s">
        <v>2983</v>
      </c>
      <c r="C1182" s="314" t="s">
        <v>1419</v>
      </c>
      <c r="D1182" s="25" t="s">
        <v>56</v>
      </c>
      <c r="E1182" s="33">
        <f t="shared" si="18"/>
        <v>375701</v>
      </c>
      <c r="G1182" s="310">
        <v>332478.72000000003</v>
      </c>
    </row>
    <row r="1183" spans="2:7" ht="22.5">
      <c r="B1183" t="s">
        <v>2984</v>
      </c>
      <c r="C1183" s="314" t="s">
        <v>1420</v>
      </c>
      <c r="D1183" s="25" t="s">
        <v>56</v>
      </c>
      <c r="E1183" s="33">
        <f t="shared" si="18"/>
        <v>75068</v>
      </c>
      <c r="G1183" s="310">
        <v>66431.680000000008</v>
      </c>
    </row>
    <row r="1184" spans="2:7">
      <c r="B1184" t="s">
        <v>2985</v>
      </c>
      <c r="C1184" s="314" t="s">
        <v>1421</v>
      </c>
      <c r="D1184" s="25" t="s">
        <v>57</v>
      </c>
      <c r="E1184" s="33">
        <f t="shared" si="18"/>
        <v>3002</v>
      </c>
      <c r="G1184" s="310">
        <v>2656.6400000000003</v>
      </c>
    </row>
    <row r="1185" spans="2:7">
      <c r="B1185" t="s">
        <v>2986</v>
      </c>
      <c r="C1185" s="314" t="s">
        <v>1422</v>
      </c>
      <c r="D1185" s="25" t="s">
        <v>57</v>
      </c>
      <c r="E1185" s="33">
        <f t="shared" si="18"/>
        <v>53026</v>
      </c>
      <c r="G1185" s="310">
        <v>46925.760000000002</v>
      </c>
    </row>
    <row r="1186" spans="2:7">
      <c r="B1186" t="s">
        <v>2987</v>
      </c>
      <c r="C1186" s="314" t="s">
        <v>1423</v>
      </c>
      <c r="D1186" s="25" t="s">
        <v>57</v>
      </c>
      <c r="E1186" s="33">
        <f t="shared" si="18"/>
        <v>57677</v>
      </c>
      <c r="G1186" s="310">
        <v>51041.760000000002</v>
      </c>
    </row>
    <row r="1187" spans="2:7">
      <c r="B1187" t="s">
        <v>2988</v>
      </c>
      <c r="C1187" s="314" t="s">
        <v>1424</v>
      </c>
      <c r="D1187" s="25" t="s">
        <v>57</v>
      </c>
      <c r="E1187" s="33">
        <f t="shared" si="18"/>
        <v>63159</v>
      </c>
      <c r="G1187" s="310">
        <v>55892.480000000003</v>
      </c>
    </row>
    <row r="1188" spans="2:7">
      <c r="B1188" t="s">
        <v>2989</v>
      </c>
      <c r="C1188" s="314" t="s">
        <v>1425</v>
      </c>
      <c r="D1188" s="25" t="s">
        <v>57</v>
      </c>
      <c r="E1188" s="33">
        <f t="shared" si="18"/>
        <v>68831</v>
      </c>
      <c r="G1188" s="310">
        <v>60912.320000000007</v>
      </c>
    </row>
    <row r="1189" spans="2:7">
      <c r="B1189" t="s">
        <v>2990</v>
      </c>
      <c r="C1189" s="314" t="s">
        <v>1426</v>
      </c>
      <c r="D1189" s="25" t="s">
        <v>57</v>
      </c>
      <c r="E1189" s="33">
        <f t="shared" si="18"/>
        <v>74211</v>
      </c>
      <c r="G1189" s="310">
        <v>65673.440000000002</v>
      </c>
    </row>
    <row r="1190" spans="2:7">
      <c r="B1190" t="s">
        <v>2991</v>
      </c>
      <c r="C1190" s="314" t="s">
        <v>1427</v>
      </c>
      <c r="D1190" s="25" t="s">
        <v>57</v>
      </c>
      <c r="E1190" s="33">
        <f t="shared" si="18"/>
        <v>79535</v>
      </c>
      <c r="G1190" s="310">
        <v>70385.280000000013</v>
      </c>
    </row>
    <row r="1191" spans="2:7">
      <c r="B1191" t="s">
        <v>2992</v>
      </c>
      <c r="C1191" s="314" t="s">
        <v>1428</v>
      </c>
      <c r="D1191" s="25" t="s">
        <v>56</v>
      </c>
      <c r="E1191" s="33">
        <f t="shared" si="18"/>
        <v>32530</v>
      </c>
      <c r="G1191" s="310">
        <v>28787.360000000004</v>
      </c>
    </row>
    <row r="1192" spans="2:7">
      <c r="B1192" t="s">
        <v>2993</v>
      </c>
      <c r="C1192" s="314" t="s">
        <v>1429</v>
      </c>
      <c r="D1192" s="25" t="s">
        <v>56</v>
      </c>
      <c r="E1192" s="33">
        <f t="shared" si="18"/>
        <v>182616</v>
      </c>
      <c r="G1192" s="310">
        <v>161607.04000000001</v>
      </c>
    </row>
    <row r="1193" spans="2:7">
      <c r="B1193" t="s">
        <v>2994</v>
      </c>
      <c r="C1193" s="314" t="s">
        <v>1430</v>
      </c>
      <c r="D1193" s="25" t="s">
        <v>56</v>
      </c>
      <c r="E1193" s="33">
        <f t="shared" si="18"/>
        <v>84593</v>
      </c>
      <c r="G1193" s="310">
        <v>74860.800000000003</v>
      </c>
    </row>
    <row r="1194" spans="2:7">
      <c r="B1194" t="s">
        <v>2995</v>
      </c>
      <c r="C1194" s="314" t="s">
        <v>1431</v>
      </c>
      <c r="D1194" s="25" t="s">
        <v>56</v>
      </c>
      <c r="E1194" s="33">
        <f t="shared" si="18"/>
        <v>2563</v>
      </c>
      <c r="G1194" s="310">
        <v>2268</v>
      </c>
    </row>
    <row r="1195" spans="2:7">
      <c r="B1195" t="s">
        <v>2996</v>
      </c>
      <c r="C1195" s="314" t="s">
        <v>1432</v>
      </c>
      <c r="D1195" s="25" t="s">
        <v>56</v>
      </c>
      <c r="E1195" s="33">
        <f t="shared" si="18"/>
        <v>12286</v>
      </c>
      <c r="G1195" s="310">
        <v>10872.960000000001</v>
      </c>
    </row>
    <row r="1196" spans="2:7">
      <c r="B1196" t="s">
        <v>2997</v>
      </c>
      <c r="C1196" s="314" t="s">
        <v>1433</v>
      </c>
      <c r="D1196" s="25" t="s">
        <v>56</v>
      </c>
      <c r="E1196" s="33">
        <f t="shared" si="18"/>
        <v>19350</v>
      </c>
      <c r="G1196" s="310">
        <v>17123.68</v>
      </c>
    </row>
    <row r="1197" spans="2:7">
      <c r="B1197" t="s">
        <v>2998</v>
      </c>
      <c r="C1197" s="314" t="s">
        <v>1434</v>
      </c>
      <c r="D1197" s="25" t="s">
        <v>56</v>
      </c>
      <c r="E1197" s="33">
        <f t="shared" si="18"/>
        <v>9587</v>
      </c>
      <c r="G1197" s="310">
        <v>8484</v>
      </c>
    </row>
    <row r="1198" spans="2:7">
      <c r="B1198" t="s">
        <v>2999</v>
      </c>
      <c r="C1198" s="314" t="s">
        <v>1435</v>
      </c>
      <c r="D1198" s="25" t="s">
        <v>56</v>
      </c>
      <c r="E1198" s="33">
        <f t="shared" si="18"/>
        <v>4507</v>
      </c>
      <c r="G1198" s="310">
        <v>3988.32</v>
      </c>
    </row>
    <row r="1199" spans="2:7">
      <c r="B1199" t="s">
        <v>3000</v>
      </c>
      <c r="C1199" s="314" t="s">
        <v>1436</v>
      </c>
      <c r="D1199" s="25" t="s">
        <v>56</v>
      </c>
      <c r="E1199" s="33">
        <f t="shared" si="18"/>
        <v>5504</v>
      </c>
      <c r="G1199" s="310">
        <v>4870.88</v>
      </c>
    </row>
    <row r="1200" spans="2:7">
      <c r="B1200" t="s">
        <v>3001</v>
      </c>
      <c r="C1200" s="314" t="s">
        <v>1437</v>
      </c>
      <c r="D1200" s="25" t="s">
        <v>56</v>
      </c>
      <c r="E1200" s="33">
        <f t="shared" si="18"/>
        <v>4450</v>
      </c>
      <c r="G1200" s="310">
        <v>3937.9200000000005</v>
      </c>
    </row>
    <row r="1201" spans="2:7">
      <c r="B1201" t="s">
        <v>3002</v>
      </c>
      <c r="C1201" s="314" t="s">
        <v>1438</v>
      </c>
      <c r="D1201" s="25" t="s">
        <v>56</v>
      </c>
      <c r="E1201" s="33">
        <f t="shared" si="18"/>
        <v>86828</v>
      </c>
      <c r="G1201" s="310">
        <v>76838.720000000001</v>
      </c>
    </row>
    <row r="1202" spans="2:7" ht="22.5">
      <c r="B1202" t="s">
        <v>3003</v>
      </c>
      <c r="C1202" s="314" t="s">
        <v>1439</v>
      </c>
      <c r="D1202" s="25" t="s">
        <v>57</v>
      </c>
      <c r="E1202" s="33">
        <f t="shared" si="18"/>
        <v>52258</v>
      </c>
      <c r="G1202" s="310">
        <v>46245.920000000006</v>
      </c>
    </row>
    <row r="1203" spans="2:7" ht="22.5">
      <c r="B1203" t="s">
        <v>3004</v>
      </c>
      <c r="C1203" s="314" t="s">
        <v>1440</v>
      </c>
      <c r="D1203" s="25" t="s">
        <v>57</v>
      </c>
      <c r="E1203" s="33">
        <f t="shared" si="18"/>
        <v>82892</v>
      </c>
      <c r="G1203" s="310">
        <v>73355.520000000004</v>
      </c>
    </row>
    <row r="1204" spans="2:7">
      <c r="B1204" t="s">
        <v>3005</v>
      </c>
      <c r="C1204" s="314" t="s">
        <v>1441</v>
      </c>
      <c r="D1204" s="25" t="s">
        <v>57</v>
      </c>
      <c r="E1204" s="33">
        <f t="shared" si="18"/>
        <v>3422</v>
      </c>
      <c r="G1204" s="310">
        <v>3028.4800000000005</v>
      </c>
    </row>
    <row r="1205" spans="2:7">
      <c r="B1205" t="s">
        <v>3006</v>
      </c>
      <c r="C1205" s="314" t="s">
        <v>1441</v>
      </c>
      <c r="D1205" s="25" t="s">
        <v>57</v>
      </c>
      <c r="E1205" s="33">
        <f t="shared" si="18"/>
        <v>5127</v>
      </c>
      <c r="G1205" s="310">
        <v>4537.1200000000008</v>
      </c>
    </row>
    <row r="1206" spans="2:7">
      <c r="B1206" t="s">
        <v>3007</v>
      </c>
      <c r="C1206" s="314" t="s">
        <v>1442</v>
      </c>
      <c r="D1206" s="25" t="s">
        <v>57</v>
      </c>
      <c r="E1206" s="33">
        <f t="shared" si="18"/>
        <v>6903</v>
      </c>
      <c r="G1206" s="310">
        <v>6108.4800000000005</v>
      </c>
    </row>
    <row r="1207" spans="2:7">
      <c r="B1207" t="s">
        <v>3008</v>
      </c>
      <c r="C1207" s="314" t="s">
        <v>1443</v>
      </c>
      <c r="D1207" s="25" t="s">
        <v>57</v>
      </c>
      <c r="E1207" s="33">
        <f t="shared" si="18"/>
        <v>25398</v>
      </c>
      <c r="G1207" s="310">
        <v>22476.160000000003</v>
      </c>
    </row>
    <row r="1208" spans="2:7">
      <c r="B1208" t="s">
        <v>3009</v>
      </c>
      <c r="C1208" s="314" t="s">
        <v>1444</v>
      </c>
      <c r="D1208" s="25" t="s">
        <v>57</v>
      </c>
      <c r="E1208" s="33">
        <f t="shared" si="18"/>
        <v>3130</v>
      </c>
      <c r="G1208" s="310">
        <v>2769.76</v>
      </c>
    </row>
    <row r="1209" spans="2:7">
      <c r="B1209" t="s">
        <v>3010</v>
      </c>
      <c r="C1209" s="314" t="s">
        <v>1445</v>
      </c>
      <c r="D1209" s="25" t="s">
        <v>57</v>
      </c>
      <c r="E1209" s="33">
        <f t="shared" si="18"/>
        <v>14352</v>
      </c>
      <c r="G1209" s="310">
        <v>12700.800000000001</v>
      </c>
    </row>
    <row r="1210" spans="2:7">
      <c r="B1210" t="s">
        <v>3011</v>
      </c>
      <c r="C1210" s="314" t="s">
        <v>1446</v>
      </c>
      <c r="D1210" s="25" t="s">
        <v>57</v>
      </c>
      <c r="E1210" s="33">
        <f t="shared" si="18"/>
        <v>33359</v>
      </c>
      <c r="G1210" s="310">
        <v>29520.960000000003</v>
      </c>
    </row>
    <row r="1211" spans="2:7">
      <c r="B1211" t="s">
        <v>3012</v>
      </c>
      <c r="C1211" s="314" t="s">
        <v>1447</v>
      </c>
      <c r="D1211" s="25" t="s">
        <v>57</v>
      </c>
      <c r="E1211" s="33">
        <f t="shared" si="18"/>
        <v>11826</v>
      </c>
      <c r="G1211" s="310">
        <v>10465.280000000001</v>
      </c>
    </row>
    <row r="1212" spans="2:7">
      <c r="B1212" t="s">
        <v>3013</v>
      </c>
      <c r="C1212" s="314" t="s">
        <v>1448</v>
      </c>
      <c r="D1212" s="25" t="s">
        <v>57</v>
      </c>
      <c r="E1212" s="33">
        <f t="shared" si="18"/>
        <v>58747</v>
      </c>
      <c r="G1212" s="310">
        <v>51988.160000000003</v>
      </c>
    </row>
    <row r="1213" spans="2:7">
      <c r="B1213" t="s">
        <v>3014</v>
      </c>
      <c r="C1213" s="314" t="s">
        <v>1449</v>
      </c>
      <c r="D1213" s="25" t="s">
        <v>57</v>
      </c>
      <c r="E1213" s="33">
        <f t="shared" si="18"/>
        <v>6479</v>
      </c>
      <c r="G1213" s="310">
        <v>5733.2800000000007</v>
      </c>
    </row>
    <row r="1214" spans="2:7">
      <c r="B1214" t="s">
        <v>3015</v>
      </c>
      <c r="C1214" s="314" t="s">
        <v>1450</v>
      </c>
      <c r="D1214" s="25" t="s">
        <v>57</v>
      </c>
      <c r="E1214" s="33">
        <f t="shared" si="18"/>
        <v>4006</v>
      </c>
      <c r="G1214" s="310">
        <v>3544.8</v>
      </c>
    </row>
    <row r="1215" spans="2:7">
      <c r="B1215" t="s">
        <v>3016</v>
      </c>
      <c r="C1215" s="314" t="s">
        <v>1451</v>
      </c>
      <c r="D1215" s="25" t="s">
        <v>57</v>
      </c>
      <c r="E1215" s="33">
        <f t="shared" si="18"/>
        <v>4185</v>
      </c>
      <c r="G1215" s="310">
        <v>3703.84</v>
      </c>
    </row>
    <row r="1216" spans="2:7">
      <c r="B1216" t="s">
        <v>3017</v>
      </c>
      <c r="C1216" s="314" t="s">
        <v>1452</v>
      </c>
      <c r="D1216" s="25" t="s">
        <v>57</v>
      </c>
      <c r="E1216" s="33">
        <f t="shared" si="18"/>
        <v>42039</v>
      </c>
      <c r="G1216" s="310">
        <v>37203.040000000001</v>
      </c>
    </row>
    <row r="1217" spans="2:7">
      <c r="B1217" t="s">
        <v>3018</v>
      </c>
      <c r="C1217" s="314" t="s">
        <v>1453</v>
      </c>
      <c r="D1217" s="25" t="s">
        <v>57</v>
      </c>
      <c r="E1217" s="33">
        <f t="shared" si="18"/>
        <v>28970</v>
      </c>
      <c r="G1217" s="310">
        <v>25636.800000000003</v>
      </c>
    </row>
    <row r="1218" spans="2:7">
      <c r="B1218" t="s">
        <v>3019</v>
      </c>
      <c r="C1218" s="314" t="s">
        <v>1454</v>
      </c>
      <c r="D1218" s="25" t="s">
        <v>57</v>
      </c>
      <c r="E1218" s="33">
        <f t="shared" si="18"/>
        <v>2550</v>
      </c>
      <c r="G1218" s="310">
        <v>2256.8000000000002</v>
      </c>
    </row>
    <row r="1219" spans="2:7">
      <c r="B1219" t="s">
        <v>3020</v>
      </c>
      <c r="C1219" s="314" t="s">
        <v>1455</v>
      </c>
      <c r="D1219" s="25" t="s">
        <v>57</v>
      </c>
      <c r="E1219" s="33">
        <f t="shared" si="18"/>
        <v>15673</v>
      </c>
      <c r="G1219" s="310">
        <v>13870.080000000002</v>
      </c>
    </row>
    <row r="1220" spans="2:7">
      <c r="B1220" t="s">
        <v>3021</v>
      </c>
      <c r="C1220" s="314" t="s">
        <v>1456</v>
      </c>
      <c r="D1220" s="25" t="s">
        <v>57</v>
      </c>
      <c r="E1220" s="33">
        <f t="shared" si="18"/>
        <v>33118</v>
      </c>
      <c r="G1220" s="310">
        <v>29308.160000000003</v>
      </c>
    </row>
    <row r="1221" spans="2:7">
      <c r="B1221" t="s">
        <v>3022</v>
      </c>
      <c r="C1221" s="314" t="s">
        <v>1457</v>
      </c>
      <c r="D1221" s="25" t="s">
        <v>57</v>
      </c>
      <c r="E1221" s="33">
        <f t="shared" si="18"/>
        <v>90056</v>
      </c>
      <c r="G1221" s="310">
        <v>79695.840000000011</v>
      </c>
    </row>
    <row r="1222" spans="2:7">
      <c r="B1222" t="s">
        <v>3023</v>
      </c>
      <c r="C1222" s="314" t="s">
        <v>1458</v>
      </c>
      <c r="D1222" s="25" t="s">
        <v>57</v>
      </c>
      <c r="E1222" s="33">
        <f t="shared" si="18"/>
        <v>9686</v>
      </c>
      <c r="G1222" s="310">
        <v>8571.36</v>
      </c>
    </row>
    <row r="1223" spans="2:7">
      <c r="B1223" t="s">
        <v>3024</v>
      </c>
      <c r="C1223" s="314" t="s">
        <v>1459</v>
      </c>
      <c r="D1223" s="25" t="s">
        <v>57</v>
      </c>
      <c r="E1223" s="33">
        <f t="shared" si="18"/>
        <v>59206</v>
      </c>
      <c r="G1223" s="310">
        <v>52394.720000000008</v>
      </c>
    </row>
    <row r="1224" spans="2:7">
      <c r="B1224" t="s">
        <v>3025</v>
      </c>
      <c r="C1224" s="314" t="s">
        <v>1460</v>
      </c>
      <c r="D1224" s="25" t="s">
        <v>57</v>
      </c>
      <c r="E1224" s="33">
        <f t="shared" si="18"/>
        <v>6776</v>
      </c>
      <c r="G1224" s="310">
        <v>5996.4800000000005</v>
      </c>
    </row>
    <row r="1225" spans="2:7">
      <c r="B1225" t="s">
        <v>3026</v>
      </c>
      <c r="C1225" s="314" t="s">
        <v>1461</v>
      </c>
      <c r="D1225" s="25" t="s">
        <v>57</v>
      </c>
      <c r="E1225" s="33">
        <f t="shared" ref="E1225:E1288" si="19">ROUND(G1225*$H$7,0)</f>
        <v>4809</v>
      </c>
      <c r="G1225" s="310">
        <v>4256</v>
      </c>
    </row>
    <row r="1226" spans="2:7">
      <c r="B1226" t="s">
        <v>3027</v>
      </c>
      <c r="C1226" s="314" t="s">
        <v>1462</v>
      </c>
      <c r="D1226" s="25" t="s">
        <v>57</v>
      </c>
      <c r="E1226" s="33">
        <f t="shared" si="19"/>
        <v>3670</v>
      </c>
      <c r="G1226" s="310">
        <v>3248.0000000000005</v>
      </c>
    </row>
    <row r="1227" spans="2:7">
      <c r="B1227" t="s">
        <v>3028</v>
      </c>
      <c r="C1227" s="314" t="s">
        <v>1463</v>
      </c>
      <c r="D1227" s="25" t="s">
        <v>57</v>
      </c>
      <c r="E1227" s="33">
        <f t="shared" si="19"/>
        <v>2753</v>
      </c>
      <c r="G1227" s="310">
        <v>2436.0000000000005</v>
      </c>
    </row>
    <row r="1228" spans="2:7">
      <c r="B1228" t="s">
        <v>3029</v>
      </c>
      <c r="C1228" s="314" t="s">
        <v>1464</v>
      </c>
      <c r="D1228" s="25" t="s">
        <v>57</v>
      </c>
      <c r="E1228" s="33">
        <f t="shared" si="19"/>
        <v>2477</v>
      </c>
      <c r="G1228" s="310">
        <v>2191.84</v>
      </c>
    </row>
    <row r="1229" spans="2:7">
      <c r="B1229" t="s">
        <v>3030</v>
      </c>
      <c r="C1229" s="314" t="s">
        <v>1465</v>
      </c>
      <c r="D1229" s="25" t="s">
        <v>57</v>
      </c>
      <c r="E1229" s="33">
        <f t="shared" si="19"/>
        <v>11193</v>
      </c>
      <c r="G1229" s="310">
        <v>9905.2800000000007</v>
      </c>
    </row>
    <row r="1230" spans="2:7">
      <c r="B1230" t="s">
        <v>3031</v>
      </c>
      <c r="C1230" s="314" t="s">
        <v>1466</v>
      </c>
      <c r="D1230" s="25" t="s">
        <v>57</v>
      </c>
      <c r="E1230" s="33">
        <f t="shared" si="19"/>
        <v>7523</v>
      </c>
      <c r="G1230" s="310">
        <v>6657.2800000000007</v>
      </c>
    </row>
    <row r="1231" spans="2:7">
      <c r="B1231" t="s">
        <v>3032</v>
      </c>
      <c r="C1231" s="314" t="s">
        <v>1467</v>
      </c>
      <c r="D1231" s="25" t="s">
        <v>57</v>
      </c>
      <c r="E1231" s="33">
        <f t="shared" si="19"/>
        <v>5321</v>
      </c>
      <c r="G1231" s="310">
        <v>4708.4800000000005</v>
      </c>
    </row>
    <row r="1232" spans="2:7">
      <c r="B1232" t="s">
        <v>3033</v>
      </c>
      <c r="C1232" s="314" t="s">
        <v>1468</v>
      </c>
      <c r="D1232" s="25" t="s">
        <v>57</v>
      </c>
      <c r="E1232" s="33">
        <f t="shared" si="19"/>
        <v>3670</v>
      </c>
      <c r="G1232" s="310">
        <v>3248.0000000000005</v>
      </c>
    </row>
    <row r="1233" spans="2:7">
      <c r="B1233" t="s">
        <v>3034</v>
      </c>
      <c r="C1233" s="314" t="s">
        <v>1469</v>
      </c>
      <c r="D1233" s="25" t="s">
        <v>57</v>
      </c>
      <c r="E1233" s="33">
        <f t="shared" si="19"/>
        <v>3965</v>
      </c>
      <c r="G1233" s="310">
        <v>3508.9600000000005</v>
      </c>
    </row>
    <row r="1234" spans="2:7">
      <c r="B1234" t="s">
        <v>3035</v>
      </c>
      <c r="C1234" s="314" t="s">
        <v>1470</v>
      </c>
      <c r="D1234" s="25" t="s">
        <v>56</v>
      </c>
      <c r="E1234" s="33">
        <f t="shared" si="19"/>
        <v>2832</v>
      </c>
      <c r="G1234" s="310">
        <v>2506.5600000000004</v>
      </c>
    </row>
    <row r="1235" spans="2:7">
      <c r="B1235" t="s">
        <v>3036</v>
      </c>
      <c r="C1235" s="314" t="s">
        <v>1471</v>
      </c>
      <c r="D1235" s="25" t="s">
        <v>56</v>
      </c>
      <c r="E1235" s="33">
        <f t="shared" si="19"/>
        <v>2176</v>
      </c>
      <c r="G1235" s="310">
        <v>1925.2800000000002</v>
      </c>
    </row>
    <row r="1236" spans="2:7">
      <c r="B1236" t="s">
        <v>3037</v>
      </c>
      <c r="C1236" s="314" t="s">
        <v>1472</v>
      </c>
      <c r="D1236" s="25" t="s">
        <v>56</v>
      </c>
      <c r="E1236" s="33">
        <f t="shared" si="19"/>
        <v>2176</v>
      </c>
      <c r="G1236" s="310">
        <v>1925.2800000000002</v>
      </c>
    </row>
    <row r="1237" spans="2:7">
      <c r="B1237" t="s">
        <v>3038</v>
      </c>
      <c r="C1237" s="314" t="s">
        <v>1473</v>
      </c>
      <c r="D1237" s="25" t="s">
        <v>57</v>
      </c>
      <c r="E1237" s="33">
        <f t="shared" si="19"/>
        <v>154640</v>
      </c>
      <c r="G1237" s="310">
        <v>136849.44</v>
      </c>
    </row>
    <row r="1238" spans="2:7">
      <c r="B1238" t="s">
        <v>3039</v>
      </c>
      <c r="C1238" s="314" t="s">
        <v>1474</v>
      </c>
      <c r="D1238" s="25" t="s">
        <v>56</v>
      </c>
      <c r="E1238" s="33">
        <f t="shared" si="19"/>
        <v>5321</v>
      </c>
      <c r="G1238" s="310">
        <v>4708.4800000000005</v>
      </c>
    </row>
    <row r="1239" spans="2:7">
      <c r="B1239" t="s">
        <v>3040</v>
      </c>
      <c r="C1239" s="314" t="s">
        <v>1475</v>
      </c>
      <c r="D1239" s="25" t="s">
        <v>56</v>
      </c>
      <c r="E1239" s="33">
        <f t="shared" si="19"/>
        <v>18382</v>
      </c>
      <c r="G1239" s="310">
        <v>16266.880000000001</v>
      </c>
    </row>
    <row r="1240" spans="2:7">
      <c r="B1240" t="s">
        <v>3041</v>
      </c>
      <c r="C1240" s="314" t="s">
        <v>1476</v>
      </c>
      <c r="D1240" s="25" t="s">
        <v>56</v>
      </c>
      <c r="E1240" s="33">
        <f t="shared" si="19"/>
        <v>25871</v>
      </c>
      <c r="G1240" s="310">
        <v>22895.040000000001</v>
      </c>
    </row>
    <row r="1241" spans="2:7">
      <c r="B1241" t="s">
        <v>3042</v>
      </c>
      <c r="C1241" s="314" t="s">
        <v>1477</v>
      </c>
      <c r="D1241" s="25" t="s">
        <v>56</v>
      </c>
      <c r="E1241" s="33">
        <f t="shared" si="19"/>
        <v>27328</v>
      </c>
      <c r="G1241" s="310">
        <v>24184.160000000003</v>
      </c>
    </row>
    <row r="1242" spans="2:7">
      <c r="B1242" t="s">
        <v>3043</v>
      </c>
      <c r="C1242" s="314" t="s">
        <v>1478</v>
      </c>
      <c r="D1242" s="25" t="s">
        <v>57</v>
      </c>
      <c r="E1242" s="33">
        <f t="shared" si="19"/>
        <v>5698</v>
      </c>
      <c r="G1242" s="310">
        <v>5042.2400000000007</v>
      </c>
    </row>
    <row r="1243" spans="2:7">
      <c r="B1243" t="s">
        <v>3044</v>
      </c>
      <c r="C1243" s="314" t="s">
        <v>1479</v>
      </c>
      <c r="D1243" s="25" t="s">
        <v>57</v>
      </c>
      <c r="E1243" s="33">
        <f t="shared" si="19"/>
        <v>4403</v>
      </c>
      <c r="G1243" s="310">
        <v>3896.4800000000005</v>
      </c>
    </row>
    <row r="1244" spans="2:7">
      <c r="B1244" t="s">
        <v>3045</v>
      </c>
      <c r="C1244" s="314" t="s">
        <v>1480</v>
      </c>
      <c r="D1244" s="25" t="s">
        <v>56</v>
      </c>
      <c r="E1244" s="33">
        <f t="shared" si="19"/>
        <v>78758</v>
      </c>
      <c r="G1244" s="310">
        <v>69697.600000000006</v>
      </c>
    </row>
    <row r="1245" spans="2:7">
      <c r="B1245" t="s">
        <v>3046</v>
      </c>
      <c r="C1245" s="314" t="s">
        <v>1481</v>
      </c>
      <c r="D1245" s="25" t="s">
        <v>56</v>
      </c>
      <c r="E1245" s="33">
        <f t="shared" si="19"/>
        <v>84951</v>
      </c>
      <c r="G1245" s="310">
        <v>75177.760000000009</v>
      </c>
    </row>
    <row r="1246" spans="2:7">
      <c r="B1246" t="s">
        <v>3047</v>
      </c>
      <c r="C1246" s="314" t="s">
        <v>1482</v>
      </c>
      <c r="D1246" s="25" t="s">
        <v>56</v>
      </c>
      <c r="E1246" s="33">
        <f t="shared" si="19"/>
        <v>72953</v>
      </c>
      <c r="G1246" s="310">
        <v>64560.160000000003</v>
      </c>
    </row>
    <row r="1247" spans="2:7">
      <c r="B1247" t="s">
        <v>3048</v>
      </c>
      <c r="C1247" s="314" t="s">
        <v>1483</v>
      </c>
      <c r="D1247" s="25" t="s">
        <v>56</v>
      </c>
      <c r="E1247" s="33">
        <f t="shared" si="19"/>
        <v>134490</v>
      </c>
      <c r="G1247" s="310">
        <v>119017.92000000001</v>
      </c>
    </row>
    <row r="1248" spans="2:7">
      <c r="B1248" t="s">
        <v>3049</v>
      </c>
      <c r="C1248" s="314" t="s">
        <v>1484</v>
      </c>
      <c r="D1248" s="25" t="s">
        <v>56</v>
      </c>
      <c r="E1248" s="33">
        <f t="shared" si="19"/>
        <v>96367</v>
      </c>
      <c r="G1248" s="310">
        <v>85280.16</v>
      </c>
    </row>
    <row r="1249" spans="2:7">
      <c r="B1249" t="s">
        <v>3050</v>
      </c>
      <c r="C1249" s="314" t="s">
        <v>1485</v>
      </c>
      <c r="D1249" s="25" t="s">
        <v>56</v>
      </c>
      <c r="E1249" s="33">
        <f t="shared" si="19"/>
        <v>171062</v>
      </c>
      <c r="G1249" s="310">
        <v>151382.56000000003</v>
      </c>
    </row>
    <row r="1250" spans="2:7">
      <c r="B1250" t="s">
        <v>3051</v>
      </c>
      <c r="C1250" s="314" t="s">
        <v>1486</v>
      </c>
      <c r="D1250" s="25" t="s">
        <v>56</v>
      </c>
      <c r="E1250" s="33">
        <f t="shared" si="19"/>
        <v>388571</v>
      </c>
      <c r="G1250" s="310">
        <v>343868.00000000006</v>
      </c>
    </row>
    <row r="1251" spans="2:7">
      <c r="B1251" t="s">
        <v>3052</v>
      </c>
      <c r="C1251" s="314" t="s">
        <v>1487</v>
      </c>
      <c r="D1251" s="25" t="s">
        <v>56</v>
      </c>
      <c r="E1251" s="33">
        <f t="shared" si="19"/>
        <v>50697</v>
      </c>
      <c r="G1251" s="310">
        <v>44864.960000000006</v>
      </c>
    </row>
    <row r="1252" spans="2:7">
      <c r="B1252" t="s">
        <v>3053</v>
      </c>
      <c r="C1252" s="314" t="s">
        <v>1488</v>
      </c>
      <c r="D1252" s="25" t="s">
        <v>56</v>
      </c>
      <c r="E1252" s="33">
        <f t="shared" si="19"/>
        <v>120364</v>
      </c>
      <c r="G1252" s="310">
        <v>106516.48000000001</v>
      </c>
    </row>
    <row r="1253" spans="2:7">
      <c r="B1253" t="s">
        <v>3054</v>
      </c>
      <c r="C1253" s="314" t="s">
        <v>1489</v>
      </c>
      <c r="D1253" s="25" t="s">
        <v>56</v>
      </c>
      <c r="E1253" s="33">
        <f t="shared" si="19"/>
        <v>76242</v>
      </c>
      <c r="G1253" s="310">
        <v>67471.040000000008</v>
      </c>
    </row>
    <row r="1254" spans="2:7">
      <c r="B1254" t="s">
        <v>3055</v>
      </c>
      <c r="C1254" s="314" t="s">
        <v>1490</v>
      </c>
      <c r="D1254" s="25" t="s">
        <v>56</v>
      </c>
      <c r="E1254" s="33">
        <f t="shared" si="19"/>
        <v>155581</v>
      </c>
      <c r="G1254" s="310">
        <v>137682.72</v>
      </c>
    </row>
    <row r="1255" spans="2:7">
      <c r="B1255" t="s">
        <v>3056</v>
      </c>
      <c r="C1255" s="314" t="s">
        <v>1491</v>
      </c>
      <c r="D1255" s="25" t="s">
        <v>56</v>
      </c>
      <c r="E1255" s="33">
        <f t="shared" si="19"/>
        <v>360125</v>
      </c>
      <c r="G1255" s="310">
        <v>318694.88</v>
      </c>
    </row>
    <row r="1256" spans="2:7">
      <c r="B1256" t="s">
        <v>3057</v>
      </c>
      <c r="C1256" s="314" t="s">
        <v>1492</v>
      </c>
      <c r="D1256" s="25" t="s">
        <v>56</v>
      </c>
      <c r="E1256" s="33">
        <f t="shared" si="19"/>
        <v>13185</v>
      </c>
      <c r="G1256" s="310">
        <v>11668.160000000002</v>
      </c>
    </row>
    <row r="1257" spans="2:7">
      <c r="B1257" t="s">
        <v>3058</v>
      </c>
      <c r="C1257" s="314" t="s">
        <v>1493</v>
      </c>
      <c r="D1257" s="25" t="s">
        <v>56</v>
      </c>
      <c r="E1257" s="33">
        <f t="shared" si="19"/>
        <v>27524</v>
      </c>
      <c r="G1257" s="310">
        <v>24357.760000000002</v>
      </c>
    </row>
    <row r="1258" spans="2:7">
      <c r="B1258" t="s">
        <v>3059</v>
      </c>
      <c r="C1258" s="314" t="s">
        <v>1494</v>
      </c>
      <c r="D1258" s="25" t="s">
        <v>56</v>
      </c>
      <c r="E1258" s="33">
        <f t="shared" si="19"/>
        <v>14461</v>
      </c>
      <c r="G1258" s="310">
        <v>12797.12</v>
      </c>
    </row>
    <row r="1259" spans="2:7">
      <c r="B1259" t="s">
        <v>3060</v>
      </c>
      <c r="C1259" s="314" t="s">
        <v>1495</v>
      </c>
      <c r="D1259" s="25" t="s">
        <v>56</v>
      </c>
      <c r="E1259" s="33">
        <f t="shared" si="19"/>
        <v>6768</v>
      </c>
      <c r="G1259" s="310">
        <v>5989.76</v>
      </c>
    </row>
    <row r="1260" spans="2:7">
      <c r="B1260" t="s">
        <v>3061</v>
      </c>
      <c r="C1260" s="314" t="s">
        <v>1496</v>
      </c>
      <c r="D1260" s="25" t="s">
        <v>56</v>
      </c>
      <c r="E1260" s="33">
        <f t="shared" si="19"/>
        <v>176828</v>
      </c>
      <c r="G1260" s="310">
        <v>156485.28000000003</v>
      </c>
    </row>
    <row r="1261" spans="2:7">
      <c r="B1261" t="s">
        <v>3062</v>
      </c>
      <c r="C1261" s="314" t="s">
        <v>1497</v>
      </c>
      <c r="D1261" s="25" t="s">
        <v>56</v>
      </c>
      <c r="E1261" s="33">
        <f t="shared" si="19"/>
        <v>13510</v>
      </c>
      <c r="G1261" s="310">
        <v>11956.000000000002</v>
      </c>
    </row>
    <row r="1262" spans="2:7">
      <c r="B1262" t="s">
        <v>3063</v>
      </c>
      <c r="C1262" s="314" t="s">
        <v>1498</v>
      </c>
      <c r="D1262" s="25" t="s">
        <v>56</v>
      </c>
      <c r="E1262" s="33">
        <f t="shared" si="19"/>
        <v>2502314</v>
      </c>
      <c r="G1262" s="310">
        <v>2214437.12</v>
      </c>
    </row>
    <row r="1263" spans="2:7">
      <c r="B1263" t="s">
        <v>3064</v>
      </c>
      <c r="C1263" s="314" t="s">
        <v>1499</v>
      </c>
      <c r="D1263" s="25" t="s">
        <v>56</v>
      </c>
      <c r="E1263" s="33">
        <f t="shared" si="19"/>
        <v>219312</v>
      </c>
      <c r="G1263" s="310">
        <v>194081.44000000003</v>
      </c>
    </row>
    <row r="1264" spans="2:7">
      <c r="B1264" t="s">
        <v>3065</v>
      </c>
      <c r="C1264" s="314" t="s">
        <v>1500</v>
      </c>
      <c r="D1264" s="25" t="s">
        <v>56</v>
      </c>
      <c r="E1264" s="33">
        <f t="shared" si="19"/>
        <v>114790</v>
      </c>
      <c r="G1264" s="310">
        <v>101584.00000000001</v>
      </c>
    </row>
    <row r="1265" spans="2:7">
      <c r="B1265" t="s">
        <v>3066</v>
      </c>
      <c r="C1265" s="314" t="s">
        <v>1501</v>
      </c>
      <c r="D1265" s="25" t="s">
        <v>56</v>
      </c>
      <c r="E1265" s="33">
        <f t="shared" si="19"/>
        <v>122134</v>
      </c>
      <c r="G1265" s="310">
        <v>108083.36000000002</v>
      </c>
    </row>
    <row r="1266" spans="2:7">
      <c r="B1266" t="s">
        <v>3067</v>
      </c>
      <c r="C1266" s="314" t="s">
        <v>1502</v>
      </c>
      <c r="D1266" s="25" t="s">
        <v>56</v>
      </c>
      <c r="E1266" s="33">
        <f t="shared" si="19"/>
        <v>133212</v>
      </c>
      <c r="G1266" s="310">
        <v>117886.72000000002</v>
      </c>
    </row>
    <row r="1267" spans="2:7">
      <c r="B1267" t="s">
        <v>3068</v>
      </c>
      <c r="C1267" s="314" t="s">
        <v>1503</v>
      </c>
      <c r="D1267" s="25" t="s">
        <v>56</v>
      </c>
      <c r="E1267" s="33">
        <f t="shared" si="19"/>
        <v>147116</v>
      </c>
      <c r="G1267" s="310">
        <v>130191.04000000001</v>
      </c>
    </row>
    <row r="1268" spans="2:7">
      <c r="B1268" t="s">
        <v>3069</v>
      </c>
      <c r="C1268" s="314" t="s">
        <v>1504</v>
      </c>
      <c r="D1268" s="25" t="s">
        <v>56</v>
      </c>
      <c r="E1268" s="33">
        <f t="shared" si="19"/>
        <v>159009</v>
      </c>
      <c r="G1268" s="310">
        <v>140715.68000000002</v>
      </c>
    </row>
    <row r="1269" spans="2:7">
      <c r="B1269" t="s">
        <v>3070</v>
      </c>
      <c r="C1269" s="314" t="s">
        <v>1505</v>
      </c>
      <c r="D1269" s="25" t="s">
        <v>56</v>
      </c>
      <c r="E1269" s="33">
        <f t="shared" si="19"/>
        <v>173805</v>
      </c>
      <c r="G1269" s="310">
        <v>153809.60000000001</v>
      </c>
    </row>
    <row r="1270" spans="2:7">
      <c r="B1270" t="s">
        <v>3071</v>
      </c>
      <c r="C1270" s="314" t="s">
        <v>1506</v>
      </c>
      <c r="D1270" s="25" t="s">
        <v>56</v>
      </c>
      <c r="E1270" s="33">
        <f t="shared" si="19"/>
        <v>79489</v>
      </c>
      <c r="G1270" s="310">
        <v>70343.840000000011</v>
      </c>
    </row>
    <row r="1271" spans="2:7">
      <c r="B1271" t="s">
        <v>3072</v>
      </c>
      <c r="C1271" s="314" t="s">
        <v>1507</v>
      </c>
      <c r="D1271" s="25" t="s">
        <v>50</v>
      </c>
      <c r="E1271" s="33">
        <f t="shared" si="19"/>
        <v>109139</v>
      </c>
      <c r="G1271" s="310">
        <v>96583.200000000012</v>
      </c>
    </row>
    <row r="1272" spans="2:7">
      <c r="B1272" t="s">
        <v>3073</v>
      </c>
      <c r="C1272" s="314" t="s">
        <v>1508</v>
      </c>
      <c r="D1272" s="25" t="s">
        <v>56</v>
      </c>
      <c r="E1272" s="33">
        <f t="shared" si="19"/>
        <v>115489</v>
      </c>
      <c r="G1272" s="310">
        <v>102202.24000000001</v>
      </c>
    </row>
    <row r="1273" spans="2:7">
      <c r="B1273" t="s">
        <v>3074</v>
      </c>
      <c r="C1273" s="314" t="s">
        <v>1509</v>
      </c>
      <c r="D1273" s="25" t="s">
        <v>56</v>
      </c>
      <c r="E1273" s="33">
        <f t="shared" si="19"/>
        <v>14508</v>
      </c>
      <c r="G1273" s="310">
        <v>12838.560000000001</v>
      </c>
    </row>
    <row r="1274" spans="2:7">
      <c r="B1274" t="s">
        <v>3075</v>
      </c>
      <c r="C1274" s="314" t="s">
        <v>1510</v>
      </c>
      <c r="D1274" s="25" t="s">
        <v>56</v>
      </c>
      <c r="E1274" s="33">
        <f t="shared" si="19"/>
        <v>31397</v>
      </c>
      <c r="G1274" s="310">
        <v>27784.960000000003</v>
      </c>
    </row>
    <row r="1275" spans="2:7">
      <c r="B1275" t="s">
        <v>3076</v>
      </c>
      <c r="C1275" s="314" t="s">
        <v>1511</v>
      </c>
      <c r="D1275" s="25" t="s">
        <v>56</v>
      </c>
      <c r="E1275" s="33">
        <f t="shared" si="19"/>
        <v>63942</v>
      </c>
      <c r="G1275" s="310">
        <v>56585.760000000002</v>
      </c>
    </row>
    <row r="1276" spans="2:7">
      <c r="B1276" t="s">
        <v>3077</v>
      </c>
      <c r="C1276" s="314" t="s">
        <v>1512</v>
      </c>
      <c r="D1276" s="25" t="s">
        <v>56</v>
      </c>
      <c r="E1276" s="33">
        <f t="shared" si="19"/>
        <v>62269</v>
      </c>
      <c r="G1276" s="310">
        <v>55105.120000000003</v>
      </c>
    </row>
    <row r="1277" spans="2:7">
      <c r="B1277" t="s">
        <v>3078</v>
      </c>
      <c r="C1277" s="314" t="s">
        <v>1513</v>
      </c>
      <c r="D1277" s="25" t="s">
        <v>56</v>
      </c>
      <c r="E1277" s="33">
        <f t="shared" si="19"/>
        <v>70772</v>
      </c>
      <c r="G1277" s="310">
        <v>62630.400000000009</v>
      </c>
    </row>
    <row r="1278" spans="2:7">
      <c r="B1278" t="s">
        <v>3079</v>
      </c>
      <c r="C1278" s="314" t="s">
        <v>1514</v>
      </c>
      <c r="D1278" s="25" t="s">
        <v>56</v>
      </c>
      <c r="E1278" s="33">
        <f t="shared" si="19"/>
        <v>79576</v>
      </c>
      <c r="G1278" s="310">
        <v>70421.12000000001</v>
      </c>
    </row>
    <row r="1279" spans="2:7">
      <c r="B1279" t="s">
        <v>3080</v>
      </c>
      <c r="C1279" s="314" t="s">
        <v>1515</v>
      </c>
      <c r="D1279" s="25" t="s">
        <v>56</v>
      </c>
      <c r="E1279" s="33">
        <f t="shared" si="19"/>
        <v>89673</v>
      </c>
      <c r="G1279" s="310">
        <v>79356.48000000001</v>
      </c>
    </row>
    <row r="1280" spans="2:7">
      <c r="B1280" t="s">
        <v>3081</v>
      </c>
      <c r="C1280" s="314" t="s">
        <v>1516</v>
      </c>
      <c r="D1280" s="25" t="s">
        <v>56</v>
      </c>
      <c r="E1280" s="33">
        <f t="shared" si="19"/>
        <v>103437</v>
      </c>
      <c r="G1280" s="310">
        <v>91537.600000000006</v>
      </c>
    </row>
    <row r="1281" spans="2:7">
      <c r="B1281" t="s">
        <v>3082</v>
      </c>
      <c r="C1281" s="314" t="s">
        <v>1517</v>
      </c>
      <c r="D1281" s="25" t="s">
        <v>56</v>
      </c>
      <c r="E1281" s="33">
        <f t="shared" si="19"/>
        <v>119950</v>
      </c>
      <c r="G1281" s="310">
        <v>106150.24</v>
      </c>
    </row>
    <row r="1282" spans="2:7">
      <c r="B1282" t="s">
        <v>3083</v>
      </c>
      <c r="C1282" s="314" t="s">
        <v>1518</v>
      </c>
      <c r="D1282" s="25" t="s">
        <v>56</v>
      </c>
      <c r="E1282" s="33">
        <f t="shared" si="19"/>
        <v>2569</v>
      </c>
      <c r="G1282" s="310">
        <v>2273.6000000000004</v>
      </c>
    </row>
    <row r="1283" spans="2:7">
      <c r="B1283" t="s">
        <v>3084</v>
      </c>
      <c r="C1283" s="314" t="s">
        <v>1519</v>
      </c>
      <c r="D1283" s="25" t="s">
        <v>56</v>
      </c>
      <c r="E1283" s="33">
        <f t="shared" si="19"/>
        <v>132410</v>
      </c>
      <c r="G1283" s="310">
        <v>117176.64000000001</v>
      </c>
    </row>
    <row r="1284" spans="2:7">
      <c r="B1284" t="s">
        <v>3085</v>
      </c>
      <c r="C1284" s="314" t="s">
        <v>1520</v>
      </c>
      <c r="D1284" s="25" t="s">
        <v>56</v>
      </c>
      <c r="E1284" s="33">
        <f t="shared" si="19"/>
        <v>17510</v>
      </c>
      <c r="G1284" s="310">
        <v>15495.2</v>
      </c>
    </row>
    <row r="1285" spans="2:7">
      <c r="B1285" t="s">
        <v>3086</v>
      </c>
      <c r="C1285" s="314" t="s">
        <v>1521</v>
      </c>
      <c r="D1285" s="25" t="s">
        <v>56</v>
      </c>
      <c r="E1285" s="33">
        <f t="shared" si="19"/>
        <v>4169</v>
      </c>
      <c r="G1285" s="310">
        <v>3689.28</v>
      </c>
    </row>
    <row r="1286" spans="2:7">
      <c r="B1286" t="s">
        <v>3087</v>
      </c>
      <c r="C1286" s="314" t="s">
        <v>1522</v>
      </c>
      <c r="D1286" s="25" t="s">
        <v>56</v>
      </c>
      <c r="E1286" s="33">
        <f t="shared" si="19"/>
        <v>5960</v>
      </c>
      <c r="G1286" s="310">
        <v>5274.0800000000008</v>
      </c>
    </row>
    <row r="1287" spans="2:7">
      <c r="B1287" t="s">
        <v>3088</v>
      </c>
      <c r="C1287" s="314" t="s">
        <v>1523</v>
      </c>
      <c r="D1287" s="25" t="s">
        <v>56</v>
      </c>
      <c r="E1287" s="33">
        <f t="shared" si="19"/>
        <v>8445</v>
      </c>
      <c r="G1287" s="310">
        <v>7473.7600000000011</v>
      </c>
    </row>
    <row r="1288" spans="2:7">
      <c r="B1288" t="s">
        <v>3089</v>
      </c>
      <c r="C1288" s="314" t="s">
        <v>1524</v>
      </c>
      <c r="D1288" s="25" t="s">
        <v>56</v>
      </c>
      <c r="E1288" s="33">
        <f t="shared" si="19"/>
        <v>9315</v>
      </c>
      <c r="G1288" s="310">
        <v>8243.2000000000007</v>
      </c>
    </row>
    <row r="1289" spans="2:7">
      <c r="B1289" t="s">
        <v>3090</v>
      </c>
      <c r="C1289" s="314" t="s">
        <v>1525</v>
      </c>
      <c r="D1289" s="25" t="s">
        <v>56</v>
      </c>
      <c r="E1289" s="33">
        <f t="shared" ref="E1289:E1352" si="20">ROUND(G1289*$H$7,0)</f>
        <v>11125</v>
      </c>
      <c r="G1289" s="310">
        <v>9844.8000000000011</v>
      </c>
    </row>
    <row r="1290" spans="2:7">
      <c r="B1290" t="s">
        <v>3091</v>
      </c>
      <c r="C1290" s="314" t="s">
        <v>1526</v>
      </c>
      <c r="D1290" s="25" t="s">
        <v>56</v>
      </c>
      <c r="E1290" s="33">
        <f t="shared" si="20"/>
        <v>6312</v>
      </c>
      <c r="G1290" s="310">
        <v>5585.4400000000005</v>
      </c>
    </row>
    <row r="1291" spans="2:7">
      <c r="B1291" t="s">
        <v>3092</v>
      </c>
      <c r="C1291" s="314" t="s">
        <v>1527</v>
      </c>
      <c r="D1291" s="25" t="s">
        <v>56</v>
      </c>
      <c r="E1291" s="33">
        <f t="shared" si="20"/>
        <v>9191</v>
      </c>
      <c r="G1291" s="310">
        <v>8133.4400000000005</v>
      </c>
    </row>
    <row r="1292" spans="2:7">
      <c r="B1292" t="s">
        <v>3093</v>
      </c>
      <c r="C1292" s="314" t="s">
        <v>1528</v>
      </c>
      <c r="D1292" s="25" t="s">
        <v>56</v>
      </c>
      <c r="E1292" s="33">
        <f t="shared" si="20"/>
        <v>43105</v>
      </c>
      <c r="G1292" s="310">
        <v>38146.080000000002</v>
      </c>
    </row>
    <row r="1293" spans="2:7">
      <c r="B1293" t="s">
        <v>3094</v>
      </c>
      <c r="C1293" s="314" t="s">
        <v>1529</v>
      </c>
      <c r="D1293" s="25" t="s">
        <v>56</v>
      </c>
      <c r="E1293" s="33">
        <f t="shared" si="20"/>
        <v>42036</v>
      </c>
      <c r="G1293" s="310">
        <v>37199.68</v>
      </c>
    </row>
    <row r="1294" spans="2:7">
      <c r="B1294" t="s">
        <v>3095</v>
      </c>
      <c r="C1294" s="314" t="s">
        <v>1530</v>
      </c>
      <c r="D1294" s="25" t="s">
        <v>56</v>
      </c>
      <c r="E1294" s="33">
        <f t="shared" si="20"/>
        <v>55049</v>
      </c>
      <c r="G1294" s="310">
        <v>48715.520000000004</v>
      </c>
    </row>
    <row r="1295" spans="2:7">
      <c r="B1295" t="s">
        <v>3096</v>
      </c>
      <c r="C1295" s="314" t="s">
        <v>1531</v>
      </c>
      <c r="D1295" s="25" t="s">
        <v>56</v>
      </c>
      <c r="E1295" s="33">
        <f t="shared" si="20"/>
        <v>27284</v>
      </c>
      <c r="G1295" s="310">
        <v>24144.960000000003</v>
      </c>
    </row>
    <row r="1296" spans="2:7">
      <c r="B1296" t="s">
        <v>3097</v>
      </c>
      <c r="C1296" s="314" t="s">
        <v>1532</v>
      </c>
      <c r="D1296" s="25" t="s">
        <v>56</v>
      </c>
      <c r="E1296" s="33">
        <f t="shared" si="20"/>
        <v>16682</v>
      </c>
      <c r="G1296" s="310">
        <v>14762.720000000001</v>
      </c>
    </row>
    <row r="1297" spans="2:7">
      <c r="B1297" t="s">
        <v>3098</v>
      </c>
      <c r="C1297" s="314" t="s">
        <v>1533</v>
      </c>
      <c r="D1297" s="25" t="s">
        <v>56</v>
      </c>
      <c r="E1297" s="33">
        <f t="shared" si="20"/>
        <v>12238</v>
      </c>
      <c r="G1297" s="310">
        <v>10830.400000000001</v>
      </c>
    </row>
    <row r="1298" spans="2:7">
      <c r="B1298" t="s">
        <v>3099</v>
      </c>
      <c r="C1298" s="314" t="s">
        <v>1534</v>
      </c>
      <c r="D1298" s="25" t="s">
        <v>56</v>
      </c>
      <c r="E1298" s="33">
        <f t="shared" si="20"/>
        <v>39087</v>
      </c>
      <c r="G1298" s="310">
        <v>34590.080000000002</v>
      </c>
    </row>
    <row r="1299" spans="2:7">
      <c r="B1299" t="s">
        <v>3100</v>
      </c>
      <c r="C1299" s="314" t="s">
        <v>1535</v>
      </c>
      <c r="D1299" s="25" t="s">
        <v>56</v>
      </c>
      <c r="E1299" s="33">
        <f t="shared" si="20"/>
        <v>26689</v>
      </c>
      <c r="G1299" s="310">
        <v>23618.560000000001</v>
      </c>
    </row>
    <row r="1300" spans="2:7">
      <c r="B1300" t="s">
        <v>3101</v>
      </c>
      <c r="C1300" s="314" t="s">
        <v>1536</v>
      </c>
      <c r="D1300" s="25" t="s">
        <v>56</v>
      </c>
      <c r="E1300" s="33">
        <f t="shared" si="20"/>
        <v>2419</v>
      </c>
      <c r="G1300" s="310">
        <v>2140.3200000000002</v>
      </c>
    </row>
    <row r="1301" spans="2:7">
      <c r="B1301" t="s">
        <v>3102</v>
      </c>
      <c r="C1301" s="314" t="s">
        <v>1537</v>
      </c>
      <c r="D1301" s="25" t="s">
        <v>56</v>
      </c>
      <c r="E1301" s="33">
        <f t="shared" si="20"/>
        <v>972</v>
      </c>
      <c r="G1301" s="310">
        <v>860.16000000000008</v>
      </c>
    </row>
    <row r="1302" spans="2:7">
      <c r="B1302" t="s">
        <v>3103</v>
      </c>
      <c r="C1302" s="314" t="s">
        <v>1538</v>
      </c>
      <c r="D1302" s="25" t="s">
        <v>56</v>
      </c>
      <c r="E1302" s="33">
        <f t="shared" si="20"/>
        <v>1239</v>
      </c>
      <c r="G1302" s="310">
        <v>1096.48</v>
      </c>
    </row>
    <row r="1303" spans="2:7">
      <c r="B1303" t="s">
        <v>3104</v>
      </c>
      <c r="C1303" s="314" t="s">
        <v>1539</v>
      </c>
      <c r="D1303" s="25" t="s">
        <v>56</v>
      </c>
      <c r="E1303" s="33">
        <f t="shared" si="20"/>
        <v>50987</v>
      </c>
      <c r="G1303" s="310">
        <v>45121.440000000002</v>
      </c>
    </row>
    <row r="1304" spans="2:7">
      <c r="B1304" t="s">
        <v>3105</v>
      </c>
      <c r="C1304" s="314" t="s">
        <v>1540</v>
      </c>
      <c r="D1304" s="25" t="s">
        <v>56</v>
      </c>
      <c r="E1304" s="33">
        <f t="shared" si="20"/>
        <v>20352</v>
      </c>
      <c r="G1304" s="310">
        <v>18010.72</v>
      </c>
    </row>
    <row r="1305" spans="2:7">
      <c r="B1305" t="s">
        <v>3106</v>
      </c>
      <c r="C1305" s="314" t="s">
        <v>1541</v>
      </c>
      <c r="D1305" s="25" t="s">
        <v>56</v>
      </c>
      <c r="E1305" s="33">
        <f t="shared" si="20"/>
        <v>20352</v>
      </c>
      <c r="G1305" s="310">
        <v>18010.72</v>
      </c>
    </row>
    <row r="1306" spans="2:7">
      <c r="B1306" t="s">
        <v>3107</v>
      </c>
      <c r="C1306" s="314" t="s">
        <v>1542</v>
      </c>
      <c r="D1306" s="25" t="s">
        <v>56</v>
      </c>
      <c r="E1306" s="33">
        <f t="shared" si="20"/>
        <v>26602</v>
      </c>
      <c r="G1306" s="310">
        <v>23541.280000000002</v>
      </c>
    </row>
    <row r="1307" spans="2:7">
      <c r="B1307" t="s">
        <v>3108</v>
      </c>
      <c r="C1307" s="314" t="s">
        <v>1543</v>
      </c>
      <c r="D1307" s="25" t="s">
        <v>56</v>
      </c>
      <c r="E1307" s="33">
        <f t="shared" si="20"/>
        <v>26602</v>
      </c>
      <c r="G1307" s="310">
        <v>23541.280000000002</v>
      </c>
    </row>
    <row r="1308" spans="2:7">
      <c r="B1308" t="s">
        <v>3109</v>
      </c>
      <c r="C1308" s="314" t="s">
        <v>1544</v>
      </c>
      <c r="D1308" s="25" t="s">
        <v>56</v>
      </c>
      <c r="E1308" s="33">
        <f t="shared" si="20"/>
        <v>29227</v>
      </c>
      <c r="G1308" s="310">
        <v>25864.160000000003</v>
      </c>
    </row>
    <row r="1309" spans="2:7">
      <c r="B1309" t="s">
        <v>3110</v>
      </c>
      <c r="C1309" s="314" t="s">
        <v>1545</v>
      </c>
      <c r="D1309" s="25" t="s">
        <v>56</v>
      </c>
      <c r="E1309" s="33">
        <f t="shared" si="20"/>
        <v>47951</v>
      </c>
      <c r="G1309" s="310">
        <v>42434.560000000005</v>
      </c>
    </row>
    <row r="1310" spans="2:7">
      <c r="B1310" t="s">
        <v>3111</v>
      </c>
      <c r="C1310" s="314" t="s">
        <v>1546</v>
      </c>
      <c r="D1310" s="25" t="s">
        <v>56</v>
      </c>
      <c r="E1310" s="33">
        <f t="shared" si="20"/>
        <v>47951</v>
      </c>
      <c r="G1310" s="310">
        <v>42434.560000000005</v>
      </c>
    </row>
    <row r="1311" spans="2:7">
      <c r="B1311" t="s">
        <v>3112</v>
      </c>
      <c r="C1311" s="314" t="s">
        <v>1547</v>
      </c>
      <c r="D1311" s="25" t="s">
        <v>56</v>
      </c>
      <c r="E1311" s="33">
        <f t="shared" si="20"/>
        <v>58569</v>
      </c>
      <c r="G1311" s="310">
        <v>51831.360000000008</v>
      </c>
    </row>
    <row r="1312" spans="2:7">
      <c r="B1312" t="s">
        <v>3113</v>
      </c>
      <c r="C1312" s="314" t="s">
        <v>1548</v>
      </c>
      <c r="D1312" s="25" t="s">
        <v>56</v>
      </c>
      <c r="E1312" s="33">
        <f t="shared" si="20"/>
        <v>60625</v>
      </c>
      <c r="G1312" s="310">
        <v>53650.240000000005</v>
      </c>
    </row>
    <row r="1313" spans="2:7">
      <c r="B1313" t="s">
        <v>3114</v>
      </c>
      <c r="C1313" s="314" t="s">
        <v>1549</v>
      </c>
      <c r="D1313" s="25" t="s">
        <v>56</v>
      </c>
      <c r="E1313" s="33">
        <f t="shared" si="20"/>
        <v>66447</v>
      </c>
      <c r="G1313" s="310">
        <v>58802.240000000005</v>
      </c>
    </row>
    <row r="1314" spans="2:7">
      <c r="B1314" t="s">
        <v>3115</v>
      </c>
      <c r="C1314" s="314" t="s">
        <v>1550</v>
      </c>
      <c r="D1314" s="25" t="s">
        <v>56</v>
      </c>
      <c r="E1314" s="33">
        <f t="shared" si="20"/>
        <v>103095</v>
      </c>
      <c r="G1314" s="310">
        <v>91234.08</v>
      </c>
    </row>
    <row r="1315" spans="2:7">
      <c r="B1315" t="s">
        <v>3116</v>
      </c>
      <c r="C1315" s="314" t="s">
        <v>1551</v>
      </c>
      <c r="D1315" s="25" t="s">
        <v>56</v>
      </c>
      <c r="E1315" s="33">
        <f t="shared" si="20"/>
        <v>68761</v>
      </c>
      <c r="G1315" s="310">
        <v>60850.720000000008</v>
      </c>
    </row>
    <row r="1316" spans="2:7">
      <c r="B1316" t="s">
        <v>3117</v>
      </c>
      <c r="C1316" s="314" t="s">
        <v>1552</v>
      </c>
      <c r="D1316" s="25" t="s">
        <v>56</v>
      </c>
      <c r="E1316" s="33">
        <f t="shared" si="20"/>
        <v>68761</v>
      </c>
      <c r="G1316" s="310">
        <v>60850.720000000008</v>
      </c>
    </row>
    <row r="1317" spans="2:7">
      <c r="B1317" t="s">
        <v>3118</v>
      </c>
      <c r="C1317" s="314" t="s">
        <v>1553</v>
      </c>
      <c r="D1317" s="25" t="s">
        <v>56</v>
      </c>
      <c r="E1317" s="33">
        <f t="shared" si="20"/>
        <v>66420</v>
      </c>
      <c r="G1317" s="310">
        <v>58778.720000000008</v>
      </c>
    </row>
    <row r="1318" spans="2:7">
      <c r="B1318" t="s">
        <v>3119</v>
      </c>
      <c r="C1318" s="314" t="s">
        <v>1554</v>
      </c>
      <c r="D1318" s="25" t="s">
        <v>56</v>
      </c>
      <c r="E1318" s="33">
        <f t="shared" si="20"/>
        <v>66420</v>
      </c>
      <c r="G1318" s="310">
        <v>58778.720000000008</v>
      </c>
    </row>
    <row r="1319" spans="2:7">
      <c r="B1319" t="s">
        <v>3120</v>
      </c>
      <c r="C1319" s="314" t="s">
        <v>1555</v>
      </c>
      <c r="D1319" s="25" t="s">
        <v>56</v>
      </c>
      <c r="E1319" s="33">
        <f t="shared" si="20"/>
        <v>6638</v>
      </c>
      <c r="G1319" s="310">
        <v>5874.4000000000005</v>
      </c>
    </row>
    <row r="1320" spans="2:7">
      <c r="B1320" t="s">
        <v>3121</v>
      </c>
      <c r="C1320" s="314" t="s">
        <v>1556</v>
      </c>
      <c r="D1320" s="25" t="s">
        <v>56</v>
      </c>
      <c r="E1320" s="33">
        <f t="shared" si="20"/>
        <v>7747</v>
      </c>
      <c r="G1320" s="310">
        <v>6855.52</v>
      </c>
    </row>
    <row r="1321" spans="2:7">
      <c r="B1321" t="s">
        <v>3122</v>
      </c>
      <c r="C1321" s="314" t="s">
        <v>1557</v>
      </c>
      <c r="D1321" s="25" t="s">
        <v>56</v>
      </c>
      <c r="E1321" s="33">
        <f t="shared" si="20"/>
        <v>9114</v>
      </c>
      <c r="G1321" s="310">
        <v>8065.1200000000008</v>
      </c>
    </row>
    <row r="1322" spans="2:7">
      <c r="B1322" t="s">
        <v>3123</v>
      </c>
      <c r="C1322" s="314" t="s">
        <v>1558</v>
      </c>
      <c r="D1322" s="25" t="s">
        <v>56</v>
      </c>
      <c r="E1322" s="33">
        <f t="shared" si="20"/>
        <v>9114</v>
      </c>
      <c r="G1322" s="310">
        <v>8065.1200000000008</v>
      </c>
    </row>
    <row r="1323" spans="2:7">
      <c r="B1323" t="s">
        <v>3124</v>
      </c>
      <c r="C1323" s="314" t="s">
        <v>1559</v>
      </c>
      <c r="D1323" s="25" t="s">
        <v>56</v>
      </c>
      <c r="E1323" s="33">
        <f t="shared" si="20"/>
        <v>9114</v>
      </c>
      <c r="G1323" s="310">
        <v>8065.1200000000008</v>
      </c>
    </row>
    <row r="1324" spans="2:7">
      <c r="B1324" t="s">
        <v>3125</v>
      </c>
      <c r="C1324" s="314" t="s">
        <v>1560</v>
      </c>
      <c r="D1324" s="25" t="s">
        <v>56</v>
      </c>
      <c r="E1324" s="33">
        <f t="shared" si="20"/>
        <v>9339</v>
      </c>
      <c r="G1324" s="310">
        <v>8264.4800000000014</v>
      </c>
    </row>
    <row r="1325" spans="2:7">
      <c r="B1325" t="s">
        <v>3126</v>
      </c>
      <c r="C1325" s="314" t="s">
        <v>1561</v>
      </c>
      <c r="D1325" s="25" t="s">
        <v>56</v>
      </c>
      <c r="E1325" s="33">
        <f t="shared" si="20"/>
        <v>12286</v>
      </c>
      <c r="G1325" s="310">
        <v>10872.960000000001</v>
      </c>
    </row>
    <row r="1326" spans="2:7">
      <c r="B1326" t="s">
        <v>3127</v>
      </c>
      <c r="C1326" s="314" t="s">
        <v>1562</v>
      </c>
      <c r="D1326" s="25" t="s">
        <v>56</v>
      </c>
      <c r="E1326" s="33">
        <f t="shared" si="20"/>
        <v>24484</v>
      </c>
      <c r="G1326" s="310">
        <v>21667.52</v>
      </c>
    </row>
    <row r="1327" spans="2:7">
      <c r="B1327" t="s">
        <v>3128</v>
      </c>
      <c r="C1327" s="314" t="s">
        <v>1563</v>
      </c>
      <c r="D1327" s="25" t="s">
        <v>56</v>
      </c>
      <c r="E1327" s="33">
        <f t="shared" si="20"/>
        <v>24506</v>
      </c>
      <c r="G1327" s="310">
        <v>21686.560000000001</v>
      </c>
    </row>
    <row r="1328" spans="2:7">
      <c r="B1328" t="s">
        <v>3129</v>
      </c>
      <c r="C1328" s="314" t="s">
        <v>1564</v>
      </c>
      <c r="D1328" s="25" t="s">
        <v>56</v>
      </c>
      <c r="E1328" s="33">
        <f t="shared" si="20"/>
        <v>28903</v>
      </c>
      <c r="G1328" s="310">
        <v>25577.440000000002</v>
      </c>
    </row>
    <row r="1329" spans="2:7">
      <c r="B1329" t="s">
        <v>3130</v>
      </c>
      <c r="C1329" s="314" t="s">
        <v>1565</v>
      </c>
      <c r="D1329" s="25" t="s">
        <v>56</v>
      </c>
      <c r="E1329" s="33">
        <f t="shared" si="20"/>
        <v>28903</v>
      </c>
      <c r="G1329" s="310">
        <v>25577.440000000002</v>
      </c>
    </row>
    <row r="1330" spans="2:7">
      <c r="B1330" t="s">
        <v>3131</v>
      </c>
      <c r="C1330" s="314" t="s">
        <v>1566</v>
      </c>
      <c r="D1330" s="25" t="s">
        <v>56</v>
      </c>
      <c r="E1330" s="33">
        <f t="shared" si="20"/>
        <v>28903</v>
      </c>
      <c r="G1330" s="310">
        <v>25577.440000000002</v>
      </c>
    </row>
    <row r="1331" spans="2:7">
      <c r="B1331" t="s">
        <v>3132</v>
      </c>
      <c r="C1331" s="314" t="s">
        <v>1567</v>
      </c>
      <c r="D1331" s="25" t="s">
        <v>56</v>
      </c>
      <c r="E1331" s="33">
        <f t="shared" si="20"/>
        <v>62837</v>
      </c>
      <c r="G1331" s="310">
        <v>55608.000000000007</v>
      </c>
    </row>
    <row r="1332" spans="2:7">
      <c r="B1332" t="s">
        <v>3133</v>
      </c>
      <c r="C1332" s="314" t="s">
        <v>1568</v>
      </c>
      <c r="D1332" s="25" t="s">
        <v>56</v>
      </c>
      <c r="E1332" s="33">
        <f t="shared" si="20"/>
        <v>62870</v>
      </c>
      <c r="G1332" s="310">
        <v>55637.120000000003</v>
      </c>
    </row>
    <row r="1333" spans="2:7">
      <c r="B1333" t="s">
        <v>3134</v>
      </c>
      <c r="C1333" s="314" t="s">
        <v>1569</v>
      </c>
      <c r="D1333" s="25" t="s">
        <v>56</v>
      </c>
      <c r="E1333" s="33">
        <f t="shared" si="20"/>
        <v>65676</v>
      </c>
      <c r="G1333" s="310">
        <v>58120.160000000003</v>
      </c>
    </row>
    <row r="1334" spans="2:7">
      <c r="B1334" t="s">
        <v>3135</v>
      </c>
      <c r="C1334" s="314" t="s">
        <v>1570</v>
      </c>
      <c r="D1334" s="25" t="s">
        <v>56</v>
      </c>
      <c r="E1334" s="33">
        <f t="shared" si="20"/>
        <v>65676</v>
      </c>
      <c r="G1334" s="310">
        <v>58120.160000000003</v>
      </c>
    </row>
    <row r="1335" spans="2:7">
      <c r="B1335" t="s">
        <v>3136</v>
      </c>
      <c r="C1335" s="314" t="s">
        <v>1571</v>
      </c>
      <c r="D1335" s="25" t="s">
        <v>56</v>
      </c>
      <c r="E1335" s="33">
        <f t="shared" si="20"/>
        <v>75468</v>
      </c>
      <c r="G1335" s="310">
        <v>66785.600000000006</v>
      </c>
    </row>
    <row r="1336" spans="2:7" ht="22.5">
      <c r="B1336" t="s">
        <v>3137</v>
      </c>
      <c r="C1336" s="314" t="s">
        <v>1572</v>
      </c>
      <c r="D1336" s="25" t="s">
        <v>56</v>
      </c>
      <c r="E1336" s="33">
        <f t="shared" si="20"/>
        <v>335069</v>
      </c>
      <c r="G1336" s="310">
        <v>296521.12000000005</v>
      </c>
    </row>
    <row r="1337" spans="2:7" ht="22.5">
      <c r="B1337" t="s">
        <v>3138</v>
      </c>
      <c r="C1337" s="314" t="s">
        <v>1573</v>
      </c>
      <c r="D1337" s="25" t="s">
        <v>56</v>
      </c>
      <c r="E1337" s="33">
        <f t="shared" si="20"/>
        <v>417906</v>
      </c>
      <c r="G1337" s="310">
        <v>369828.48000000004</v>
      </c>
    </row>
    <row r="1338" spans="2:7" ht="22.5">
      <c r="B1338" t="s">
        <v>3139</v>
      </c>
      <c r="C1338" s="314" t="s">
        <v>1574</v>
      </c>
      <c r="D1338" s="25" t="s">
        <v>56</v>
      </c>
      <c r="E1338" s="33">
        <f t="shared" si="20"/>
        <v>502289</v>
      </c>
      <c r="G1338" s="310">
        <v>444503.36000000004</v>
      </c>
    </row>
    <row r="1339" spans="2:7" ht="22.5">
      <c r="B1339" t="s">
        <v>3140</v>
      </c>
      <c r="C1339" s="314" t="s">
        <v>1575</v>
      </c>
      <c r="D1339" s="25" t="s">
        <v>56</v>
      </c>
      <c r="E1339" s="33">
        <f t="shared" si="20"/>
        <v>600813</v>
      </c>
      <c r="G1339" s="310">
        <v>531693.12</v>
      </c>
    </row>
    <row r="1340" spans="2:7" ht="22.5">
      <c r="B1340" t="s">
        <v>3141</v>
      </c>
      <c r="C1340" s="314" t="s">
        <v>1576</v>
      </c>
      <c r="D1340" s="25" t="s">
        <v>56</v>
      </c>
      <c r="E1340" s="33">
        <f t="shared" si="20"/>
        <v>171372</v>
      </c>
      <c r="G1340" s="310">
        <v>151656.96000000002</v>
      </c>
    </row>
    <row r="1341" spans="2:7" ht="22.5">
      <c r="B1341" t="s">
        <v>3142</v>
      </c>
      <c r="C1341" s="314" t="s">
        <v>1577</v>
      </c>
      <c r="D1341" s="25" t="s">
        <v>56</v>
      </c>
      <c r="E1341" s="33">
        <f t="shared" si="20"/>
        <v>169251</v>
      </c>
      <c r="G1341" s="310">
        <v>149779.84000000003</v>
      </c>
    </row>
    <row r="1342" spans="2:7" ht="22.5">
      <c r="B1342" t="s">
        <v>3143</v>
      </c>
      <c r="C1342" s="314" t="s">
        <v>1578</v>
      </c>
      <c r="D1342" s="25" t="s">
        <v>56</v>
      </c>
      <c r="E1342" s="33">
        <f t="shared" si="20"/>
        <v>169251</v>
      </c>
      <c r="G1342" s="310">
        <v>149779.84000000003</v>
      </c>
    </row>
    <row r="1343" spans="2:7" ht="22.5">
      <c r="B1343" t="s">
        <v>3144</v>
      </c>
      <c r="C1343" s="314" t="s">
        <v>1579</v>
      </c>
      <c r="D1343" s="25" t="s">
        <v>56</v>
      </c>
      <c r="E1343" s="33">
        <f t="shared" si="20"/>
        <v>169251</v>
      </c>
      <c r="G1343" s="310">
        <v>149779.84000000003</v>
      </c>
    </row>
    <row r="1344" spans="2:7" ht="22.5">
      <c r="B1344" t="s">
        <v>3145</v>
      </c>
      <c r="C1344" s="314" t="s">
        <v>1580</v>
      </c>
      <c r="D1344" s="25" t="s">
        <v>56</v>
      </c>
      <c r="E1344" s="33">
        <f t="shared" si="20"/>
        <v>169251</v>
      </c>
      <c r="G1344" s="310">
        <v>149779.84000000003</v>
      </c>
    </row>
    <row r="1345" spans="2:7" ht="22.5">
      <c r="B1345" t="s">
        <v>3146</v>
      </c>
      <c r="C1345" s="314" t="s">
        <v>1581</v>
      </c>
      <c r="D1345" s="25" t="s">
        <v>56</v>
      </c>
      <c r="E1345" s="33">
        <f t="shared" si="20"/>
        <v>514507</v>
      </c>
      <c r="G1345" s="310">
        <v>455315.84</v>
      </c>
    </row>
    <row r="1346" spans="2:7" ht="22.5">
      <c r="B1346" t="s">
        <v>3147</v>
      </c>
      <c r="C1346" s="314" t="s">
        <v>1582</v>
      </c>
      <c r="D1346" s="25" t="s">
        <v>56</v>
      </c>
      <c r="E1346" s="33">
        <f t="shared" si="20"/>
        <v>770950</v>
      </c>
      <c r="G1346" s="310">
        <v>682256.96000000008</v>
      </c>
    </row>
    <row r="1347" spans="2:7" ht="22.5">
      <c r="B1347" t="s">
        <v>3148</v>
      </c>
      <c r="C1347" s="314" t="s">
        <v>1583</v>
      </c>
      <c r="D1347" s="25" t="s">
        <v>56</v>
      </c>
      <c r="E1347" s="33">
        <f t="shared" si="20"/>
        <v>1523239</v>
      </c>
      <c r="G1347" s="310">
        <v>1347999.52</v>
      </c>
    </row>
    <row r="1348" spans="2:7" ht="22.5">
      <c r="B1348" t="s">
        <v>3149</v>
      </c>
      <c r="C1348" s="314" t="s">
        <v>1584</v>
      </c>
      <c r="D1348" s="25" t="s">
        <v>56</v>
      </c>
      <c r="E1348" s="33">
        <f t="shared" si="20"/>
        <v>1072830</v>
      </c>
      <c r="G1348" s="310">
        <v>949407.20000000007</v>
      </c>
    </row>
    <row r="1349" spans="2:7" ht="22.5">
      <c r="B1349" t="s">
        <v>3150</v>
      </c>
      <c r="C1349" s="314" t="s">
        <v>1585</v>
      </c>
      <c r="D1349" s="25" t="s">
        <v>56</v>
      </c>
      <c r="E1349" s="33">
        <f t="shared" si="20"/>
        <v>979388</v>
      </c>
      <c r="G1349" s="310">
        <v>866715.3600000001</v>
      </c>
    </row>
    <row r="1350" spans="2:7" ht="22.5">
      <c r="B1350" t="s">
        <v>3151</v>
      </c>
      <c r="C1350" s="314" t="s">
        <v>1586</v>
      </c>
      <c r="D1350" s="25" t="s">
        <v>56</v>
      </c>
      <c r="E1350" s="33">
        <f t="shared" si="20"/>
        <v>169251</v>
      </c>
      <c r="G1350" s="310">
        <v>149779.84000000003</v>
      </c>
    </row>
    <row r="1351" spans="2:7" ht="22.5">
      <c r="B1351" t="s">
        <v>3152</v>
      </c>
      <c r="C1351" s="314" t="s">
        <v>1587</v>
      </c>
      <c r="D1351" s="25" t="s">
        <v>56</v>
      </c>
      <c r="E1351" s="33">
        <f t="shared" si="20"/>
        <v>1330938</v>
      </c>
      <c r="G1351" s="310">
        <v>1177821.1200000001</v>
      </c>
    </row>
    <row r="1352" spans="2:7" ht="22.5">
      <c r="B1352" t="s">
        <v>3153</v>
      </c>
      <c r="C1352" s="314" t="s">
        <v>1588</v>
      </c>
      <c r="D1352" s="25" t="s">
        <v>56</v>
      </c>
      <c r="E1352" s="33">
        <f t="shared" si="20"/>
        <v>297030</v>
      </c>
      <c r="G1352" s="310">
        <v>262858.40000000002</v>
      </c>
    </row>
    <row r="1353" spans="2:7" ht="22.5">
      <c r="B1353" t="s">
        <v>3154</v>
      </c>
      <c r="C1353" s="314" t="s">
        <v>1589</v>
      </c>
      <c r="D1353" s="25" t="s">
        <v>56</v>
      </c>
      <c r="E1353" s="33">
        <f t="shared" ref="E1353:E1416" si="21">ROUND(G1353*$H$7,0)</f>
        <v>2518890</v>
      </c>
      <c r="G1353" s="310">
        <v>2229105.7600000002</v>
      </c>
    </row>
    <row r="1354" spans="2:7" ht="22.5">
      <c r="B1354" t="s">
        <v>3155</v>
      </c>
      <c r="C1354" s="314" t="s">
        <v>1590</v>
      </c>
      <c r="D1354" s="25" t="s">
        <v>56</v>
      </c>
      <c r="E1354" s="33">
        <f t="shared" si="21"/>
        <v>297030</v>
      </c>
      <c r="G1354" s="310">
        <v>262858.40000000002</v>
      </c>
    </row>
    <row r="1355" spans="2:7" ht="22.5">
      <c r="B1355" t="s">
        <v>3156</v>
      </c>
      <c r="C1355" s="314" t="s">
        <v>1591</v>
      </c>
      <c r="D1355" s="25" t="s">
        <v>56</v>
      </c>
      <c r="E1355" s="33">
        <f t="shared" si="21"/>
        <v>4347406</v>
      </c>
      <c r="G1355" s="310">
        <v>3847261.6000000006</v>
      </c>
    </row>
    <row r="1356" spans="2:7" ht="22.5">
      <c r="B1356" t="s">
        <v>3157</v>
      </c>
      <c r="C1356" s="314" t="s">
        <v>1592</v>
      </c>
      <c r="D1356" s="25" t="s">
        <v>56</v>
      </c>
      <c r="E1356" s="33">
        <f t="shared" si="21"/>
        <v>328903</v>
      </c>
      <c r="G1356" s="310">
        <v>291064.48000000004</v>
      </c>
    </row>
    <row r="1357" spans="2:7" ht="22.5">
      <c r="B1357" t="s">
        <v>3158</v>
      </c>
      <c r="C1357" s="314" t="s">
        <v>1593</v>
      </c>
      <c r="D1357" s="25" t="s">
        <v>56</v>
      </c>
      <c r="E1357" s="33">
        <f t="shared" si="21"/>
        <v>735654</v>
      </c>
      <c r="G1357" s="310">
        <v>651021.28</v>
      </c>
    </row>
    <row r="1358" spans="2:7" ht="22.5">
      <c r="B1358" t="s">
        <v>3159</v>
      </c>
      <c r="C1358" s="314" t="s">
        <v>1594</v>
      </c>
      <c r="D1358" s="25" t="s">
        <v>56</v>
      </c>
      <c r="E1358" s="33">
        <f t="shared" si="21"/>
        <v>25921407</v>
      </c>
      <c r="G1358" s="310">
        <v>22939297.920000002</v>
      </c>
    </row>
    <row r="1359" spans="2:7" ht="22.5">
      <c r="B1359" t="s">
        <v>3160</v>
      </c>
      <c r="C1359" s="314" t="s">
        <v>1595</v>
      </c>
      <c r="D1359" s="25" t="s">
        <v>56</v>
      </c>
      <c r="E1359" s="33">
        <f t="shared" si="21"/>
        <v>76737617</v>
      </c>
      <c r="G1359" s="310">
        <v>67909395.680000007</v>
      </c>
    </row>
    <row r="1360" spans="2:7" ht="22.5">
      <c r="B1360" t="s">
        <v>3161</v>
      </c>
      <c r="C1360" s="314" t="s">
        <v>1596</v>
      </c>
      <c r="D1360" s="25" t="s">
        <v>56</v>
      </c>
      <c r="E1360" s="33">
        <f t="shared" si="21"/>
        <v>16082806</v>
      </c>
      <c r="G1360" s="310">
        <v>14232571.360000001</v>
      </c>
    </row>
    <row r="1361" spans="2:7" ht="22.5">
      <c r="B1361" t="s">
        <v>3162</v>
      </c>
      <c r="C1361" s="314" t="s">
        <v>1597</v>
      </c>
      <c r="D1361" s="25" t="s">
        <v>56</v>
      </c>
      <c r="E1361" s="33">
        <f t="shared" si="21"/>
        <v>48378064</v>
      </c>
      <c r="G1361" s="310">
        <v>42812445.760000005</v>
      </c>
    </row>
    <row r="1362" spans="2:7">
      <c r="B1362" t="s">
        <v>3163</v>
      </c>
      <c r="C1362" s="314" t="s">
        <v>1598</v>
      </c>
      <c r="D1362" s="25" t="s">
        <v>50</v>
      </c>
      <c r="E1362" s="33">
        <f t="shared" si="21"/>
        <v>4728</v>
      </c>
      <c r="G1362" s="310">
        <v>4184.3200000000006</v>
      </c>
    </row>
    <row r="1363" spans="2:7">
      <c r="B1363" t="s">
        <v>3164</v>
      </c>
      <c r="C1363" s="314" t="s">
        <v>1599</v>
      </c>
      <c r="D1363" s="25" t="s">
        <v>56</v>
      </c>
      <c r="E1363" s="33">
        <f t="shared" si="21"/>
        <v>5332</v>
      </c>
      <c r="G1363" s="310">
        <v>4718.5600000000004</v>
      </c>
    </row>
    <row r="1364" spans="2:7">
      <c r="B1364" t="s">
        <v>3165</v>
      </c>
      <c r="C1364" s="314" t="s">
        <v>1600</v>
      </c>
      <c r="D1364" s="25" t="s">
        <v>56</v>
      </c>
      <c r="E1364" s="33">
        <f t="shared" si="21"/>
        <v>9358</v>
      </c>
      <c r="G1364" s="310">
        <v>8281.2800000000007</v>
      </c>
    </row>
    <row r="1365" spans="2:7">
      <c r="B1365" t="s">
        <v>3166</v>
      </c>
      <c r="C1365" s="314" t="s">
        <v>1601</v>
      </c>
      <c r="D1365" s="25" t="s">
        <v>6</v>
      </c>
      <c r="E1365" s="33">
        <f t="shared" si="21"/>
        <v>10464</v>
      </c>
      <c r="G1365" s="310">
        <v>9260.1600000000017</v>
      </c>
    </row>
    <row r="1366" spans="2:7" ht="22.5">
      <c r="B1366" t="s">
        <v>3167</v>
      </c>
      <c r="C1366" s="314" t="s">
        <v>1602</v>
      </c>
      <c r="D1366" s="25" t="s">
        <v>56</v>
      </c>
      <c r="E1366" s="33">
        <f t="shared" si="21"/>
        <v>183836</v>
      </c>
      <c r="G1366" s="310">
        <v>162686.72</v>
      </c>
    </row>
    <row r="1367" spans="2:7" ht="22.5">
      <c r="B1367" t="s">
        <v>3168</v>
      </c>
      <c r="C1367" s="314" t="s">
        <v>1603</v>
      </c>
      <c r="D1367" s="25" t="s">
        <v>56</v>
      </c>
      <c r="E1367" s="33">
        <f t="shared" si="21"/>
        <v>196414</v>
      </c>
      <c r="G1367" s="310">
        <v>173817.28000000003</v>
      </c>
    </row>
    <row r="1368" spans="2:7">
      <c r="B1368" t="s">
        <v>3169</v>
      </c>
      <c r="C1368" s="314" t="s">
        <v>1604</v>
      </c>
      <c r="D1368" s="25" t="s">
        <v>56</v>
      </c>
      <c r="E1368" s="33">
        <f t="shared" si="21"/>
        <v>232212</v>
      </c>
      <c r="G1368" s="310">
        <v>205497.60000000001</v>
      </c>
    </row>
    <row r="1369" spans="2:7" ht="22.5">
      <c r="B1369" t="s">
        <v>3170</v>
      </c>
      <c r="C1369" s="314" t="s">
        <v>1605</v>
      </c>
      <c r="D1369" s="25" t="s">
        <v>56</v>
      </c>
      <c r="E1369" s="33">
        <f t="shared" si="21"/>
        <v>417051</v>
      </c>
      <c r="G1369" s="310">
        <v>369071.36000000004</v>
      </c>
    </row>
    <row r="1370" spans="2:7" ht="22.5">
      <c r="B1370" t="s">
        <v>3171</v>
      </c>
      <c r="C1370" s="314" t="s">
        <v>1606</v>
      </c>
      <c r="D1370" s="25" t="s">
        <v>56</v>
      </c>
      <c r="E1370" s="33">
        <f t="shared" si="21"/>
        <v>572531</v>
      </c>
      <c r="G1370" s="310">
        <v>506664.48000000004</v>
      </c>
    </row>
    <row r="1371" spans="2:7" ht="22.5">
      <c r="B1371" t="s">
        <v>3172</v>
      </c>
      <c r="C1371" s="314" t="s">
        <v>1607</v>
      </c>
      <c r="D1371" s="25" t="s">
        <v>56</v>
      </c>
      <c r="E1371" s="33">
        <f t="shared" si="21"/>
        <v>234978</v>
      </c>
      <c r="G1371" s="310">
        <v>207944.80000000002</v>
      </c>
    </row>
    <row r="1372" spans="2:7">
      <c r="B1372" t="s">
        <v>3173</v>
      </c>
      <c r="C1372" s="314" t="s">
        <v>1608</v>
      </c>
      <c r="D1372" s="25" t="s">
        <v>56</v>
      </c>
      <c r="E1372" s="33">
        <f t="shared" si="21"/>
        <v>886573</v>
      </c>
      <c r="G1372" s="310">
        <v>784577.92</v>
      </c>
    </row>
    <row r="1373" spans="2:7">
      <c r="B1373" t="s">
        <v>3174</v>
      </c>
      <c r="C1373" s="314" t="s">
        <v>1609</v>
      </c>
      <c r="D1373" s="25" t="s">
        <v>56</v>
      </c>
      <c r="E1373" s="33">
        <f t="shared" si="21"/>
        <v>614641</v>
      </c>
      <c r="G1373" s="310">
        <v>543930.24000000011</v>
      </c>
    </row>
    <row r="1374" spans="2:7" ht="22.5">
      <c r="B1374" t="s">
        <v>3175</v>
      </c>
      <c r="C1374" s="314" t="s">
        <v>1610</v>
      </c>
      <c r="D1374" s="25" t="s">
        <v>56</v>
      </c>
      <c r="E1374" s="33">
        <f t="shared" si="21"/>
        <v>2392642</v>
      </c>
      <c r="G1374" s="310">
        <v>2117382.4000000004</v>
      </c>
    </row>
    <row r="1375" spans="2:7">
      <c r="B1375" t="s">
        <v>3176</v>
      </c>
      <c r="C1375" s="314" t="s">
        <v>1611</v>
      </c>
      <c r="D1375" s="25" t="s">
        <v>56</v>
      </c>
      <c r="E1375" s="33">
        <f t="shared" si="21"/>
        <v>17530</v>
      </c>
      <c r="G1375" s="310">
        <v>15513.12</v>
      </c>
    </row>
    <row r="1376" spans="2:7">
      <c r="B1376" t="s">
        <v>3177</v>
      </c>
      <c r="C1376" s="314" t="s">
        <v>1612</v>
      </c>
      <c r="D1376" s="25" t="s">
        <v>56</v>
      </c>
      <c r="E1376" s="33">
        <f t="shared" si="21"/>
        <v>21957</v>
      </c>
      <c r="G1376" s="310">
        <v>19430.88</v>
      </c>
    </row>
    <row r="1377" spans="2:7">
      <c r="B1377" t="s">
        <v>3178</v>
      </c>
      <c r="C1377" s="314" t="s">
        <v>1613</v>
      </c>
      <c r="D1377" s="25" t="s">
        <v>56</v>
      </c>
      <c r="E1377" s="33">
        <f t="shared" si="21"/>
        <v>26284</v>
      </c>
      <c r="G1377" s="310">
        <v>23260.160000000003</v>
      </c>
    </row>
    <row r="1378" spans="2:7">
      <c r="B1378" t="s">
        <v>3179</v>
      </c>
      <c r="C1378" s="314" t="s">
        <v>1614</v>
      </c>
      <c r="D1378" s="25" t="s">
        <v>56</v>
      </c>
      <c r="E1378" s="33">
        <f t="shared" si="21"/>
        <v>30826</v>
      </c>
      <c r="G1378" s="310">
        <v>27279.840000000004</v>
      </c>
    </row>
    <row r="1379" spans="2:7">
      <c r="B1379" t="s">
        <v>3180</v>
      </c>
      <c r="C1379" s="314" t="s">
        <v>1615</v>
      </c>
      <c r="D1379" s="25" t="s">
        <v>56</v>
      </c>
      <c r="E1379" s="33">
        <f t="shared" si="21"/>
        <v>35422</v>
      </c>
      <c r="G1379" s="310">
        <v>31346.560000000001</v>
      </c>
    </row>
    <row r="1380" spans="2:7">
      <c r="B1380" t="s">
        <v>3181</v>
      </c>
      <c r="C1380" s="314" t="s">
        <v>1616</v>
      </c>
      <c r="D1380" s="25" t="s">
        <v>56</v>
      </c>
      <c r="E1380" s="33">
        <f t="shared" si="21"/>
        <v>39873</v>
      </c>
      <c r="G1380" s="310">
        <v>35285.600000000006</v>
      </c>
    </row>
    <row r="1381" spans="2:7">
      <c r="B1381" t="s">
        <v>3182</v>
      </c>
      <c r="C1381" s="314" t="s">
        <v>1617</v>
      </c>
      <c r="D1381" s="25" t="s">
        <v>56</v>
      </c>
      <c r="E1381" s="33">
        <f t="shared" si="21"/>
        <v>11994</v>
      </c>
      <c r="G1381" s="310">
        <v>10614.240000000002</v>
      </c>
    </row>
    <row r="1382" spans="2:7">
      <c r="B1382" t="s">
        <v>3183</v>
      </c>
      <c r="C1382" s="314" t="s">
        <v>1618</v>
      </c>
      <c r="D1382" s="25" t="s">
        <v>57</v>
      </c>
      <c r="E1382" s="33">
        <f t="shared" si="21"/>
        <v>45592</v>
      </c>
      <c r="G1382" s="310">
        <v>40346.880000000005</v>
      </c>
    </row>
    <row r="1383" spans="2:7">
      <c r="B1383" t="s">
        <v>3184</v>
      </c>
      <c r="C1383" s="314" t="s">
        <v>1619</v>
      </c>
      <c r="D1383" s="25" t="s">
        <v>56</v>
      </c>
      <c r="E1383" s="33">
        <f t="shared" si="21"/>
        <v>7666</v>
      </c>
      <c r="G1383" s="310">
        <v>6783.8400000000011</v>
      </c>
    </row>
    <row r="1384" spans="2:7">
      <c r="B1384" t="s">
        <v>3185</v>
      </c>
      <c r="C1384" s="314" t="s">
        <v>1620</v>
      </c>
      <c r="D1384" s="25" t="s">
        <v>56</v>
      </c>
      <c r="E1384" s="33">
        <f t="shared" si="21"/>
        <v>9374</v>
      </c>
      <c r="G1384" s="310">
        <v>8295.84</v>
      </c>
    </row>
    <row r="1385" spans="2:7">
      <c r="B1385" t="s">
        <v>3186</v>
      </c>
      <c r="C1385" s="314" t="s">
        <v>1621</v>
      </c>
      <c r="D1385" s="25" t="s">
        <v>56</v>
      </c>
      <c r="E1385" s="33">
        <f t="shared" si="21"/>
        <v>8898</v>
      </c>
      <c r="G1385" s="310">
        <v>7874.7200000000012</v>
      </c>
    </row>
    <row r="1386" spans="2:7">
      <c r="B1386" t="s">
        <v>3187</v>
      </c>
      <c r="C1386" s="314" t="s">
        <v>1622</v>
      </c>
      <c r="D1386" s="25" t="s">
        <v>56</v>
      </c>
      <c r="E1386" s="33">
        <f t="shared" si="21"/>
        <v>8458</v>
      </c>
      <c r="G1386" s="310">
        <v>7484.9600000000009</v>
      </c>
    </row>
    <row r="1387" spans="2:7">
      <c r="B1387" t="s">
        <v>3188</v>
      </c>
      <c r="C1387" s="314" t="s">
        <v>1623</v>
      </c>
      <c r="D1387" s="25" t="s">
        <v>56</v>
      </c>
      <c r="E1387" s="33">
        <f t="shared" si="21"/>
        <v>7418</v>
      </c>
      <c r="G1387" s="310">
        <v>6564.3200000000006</v>
      </c>
    </row>
    <row r="1388" spans="2:7">
      <c r="B1388" t="s">
        <v>3189</v>
      </c>
      <c r="C1388" s="314" t="s">
        <v>1624</v>
      </c>
      <c r="D1388" s="25" t="s">
        <v>56</v>
      </c>
      <c r="E1388" s="33">
        <f t="shared" si="21"/>
        <v>3675</v>
      </c>
      <c r="G1388" s="310">
        <v>3252.4800000000005</v>
      </c>
    </row>
    <row r="1389" spans="2:7">
      <c r="B1389" t="s">
        <v>3190</v>
      </c>
      <c r="C1389" s="314" t="s">
        <v>1625</v>
      </c>
      <c r="D1389" s="25" t="s">
        <v>56</v>
      </c>
      <c r="E1389" s="33">
        <f t="shared" si="21"/>
        <v>7400</v>
      </c>
      <c r="G1389" s="310">
        <v>6548.64</v>
      </c>
    </row>
    <row r="1390" spans="2:7">
      <c r="B1390" t="s">
        <v>3191</v>
      </c>
      <c r="C1390" s="314" t="s">
        <v>1626</v>
      </c>
      <c r="D1390" s="25" t="s">
        <v>56</v>
      </c>
      <c r="E1390" s="33">
        <f t="shared" si="21"/>
        <v>1767</v>
      </c>
      <c r="G1390" s="310">
        <v>1563.5200000000002</v>
      </c>
    </row>
    <row r="1391" spans="2:7">
      <c r="B1391" t="s">
        <v>3192</v>
      </c>
      <c r="C1391" s="314" t="s">
        <v>1627</v>
      </c>
      <c r="D1391" s="25" t="s">
        <v>56</v>
      </c>
      <c r="E1391" s="33">
        <f t="shared" si="21"/>
        <v>1059</v>
      </c>
      <c r="G1391" s="310">
        <v>937.44</v>
      </c>
    </row>
    <row r="1392" spans="2:7">
      <c r="B1392" t="s">
        <v>3193</v>
      </c>
      <c r="C1392" s="314" t="s">
        <v>1628</v>
      </c>
      <c r="D1392" s="25" t="s">
        <v>56</v>
      </c>
      <c r="E1392" s="33">
        <f t="shared" si="21"/>
        <v>4340</v>
      </c>
      <c r="G1392" s="310">
        <v>3840.4800000000005</v>
      </c>
    </row>
    <row r="1393" spans="2:7">
      <c r="B1393" t="s">
        <v>3194</v>
      </c>
      <c r="C1393" s="314" t="s">
        <v>1629</v>
      </c>
      <c r="D1393" s="25" t="s">
        <v>56</v>
      </c>
      <c r="E1393" s="33">
        <f t="shared" si="21"/>
        <v>2155</v>
      </c>
      <c r="G1393" s="310">
        <v>1907.3600000000001</v>
      </c>
    </row>
    <row r="1394" spans="2:7">
      <c r="B1394" t="s">
        <v>3195</v>
      </c>
      <c r="C1394" s="314" t="s">
        <v>1630</v>
      </c>
      <c r="D1394" s="25" t="s">
        <v>56</v>
      </c>
      <c r="E1394" s="33">
        <f t="shared" si="21"/>
        <v>0</v>
      </c>
      <c r="G1394" s="310">
        <v>0</v>
      </c>
    </row>
    <row r="1395" spans="2:7">
      <c r="B1395" t="s">
        <v>3196</v>
      </c>
      <c r="C1395" s="314" t="s">
        <v>1631</v>
      </c>
      <c r="D1395" s="25" t="s">
        <v>56</v>
      </c>
      <c r="E1395" s="33">
        <f t="shared" si="21"/>
        <v>568180</v>
      </c>
      <c r="G1395" s="310">
        <v>502813.92000000004</v>
      </c>
    </row>
    <row r="1396" spans="2:7">
      <c r="B1396" t="s">
        <v>3197</v>
      </c>
      <c r="C1396" s="314" t="s">
        <v>1632</v>
      </c>
      <c r="D1396" s="25" t="s">
        <v>56</v>
      </c>
      <c r="E1396" s="33">
        <f t="shared" si="21"/>
        <v>778333</v>
      </c>
      <c r="G1396" s="310">
        <v>688789.92</v>
      </c>
    </row>
    <row r="1397" spans="2:7">
      <c r="B1397" t="s">
        <v>3198</v>
      </c>
      <c r="C1397" s="314" t="s">
        <v>1633</v>
      </c>
      <c r="D1397" s="25" t="s">
        <v>56</v>
      </c>
      <c r="E1397" s="33">
        <f t="shared" si="21"/>
        <v>678549</v>
      </c>
      <c r="G1397" s="310">
        <v>600485.76</v>
      </c>
    </row>
    <row r="1398" spans="2:7">
      <c r="B1398" t="s">
        <v>3199</v>
      </c>
      <c r="C1398" s="314" t="s">
        <v>1634</v>
      </c>
      <c r="D1398" s="25" t="s">
        <v>56</v>
      </c>
      <c r="E1398" s="33">
        <f t="shared" si="21"/>
        <v>1167554</v>
      </c>
      <c r="G1398" s="310">
        <v>1033233.6000000001</v>
      </c>
    </row>
    <row r="1399" spans="2:7">
      <c r="B1399" t="s">
        <v>3200</v>
      </c>
      <c r="C1399" s="314" t="s">
        <v>1635</v>
      </c>
      <c r="D1399" s="25" t="s">
        <v>56</v>
      </c>
      <c r="E1399" s="33">
        <f t="shared" si="21"/>
        <v>778333</v>
      </c>
      <c r="G1399" s="310">
        <v>688789.92</v>
      </c>
    </row>
    <row r="1400" spans="2:7">
      <c r="B1400" t="s">
        <v>3201</v>
      </c>
      <c r="C1400" s="314" t="s">
        <v>1636</v>
      </c>
      <c r="D1400" s="25" t="s">
        <v>56</v>
      </c>
      <c r="E1400" s="33">
        <f t="shared" si="21"/>
        <v>888122</v>
      </c>
      <c r="G1400" s="310">
        <v>785948.8</v>
      </c>
    </row>
    <row r="1401" spans="2:7">
      <c r="B1401" t="s">
        <v>3202</v>
      </c>
      <c r="C1401" s="314" t="s">
        <v>1637</v>
      </c>
      <c r="D1401" s="25" t="s">
        <v>56</v>
      </c>
      <c r="E1401" s="33">
        <f t="shared" si="21"/>
        <v>373380</v>
      </c>
      <c r="G1401" s="310">
        <v>330424.64</v>
      </c>
    </row>
    <row r="1402" spans="2:7">
      <c r="B1402" t="s">
        <v>3203</v>
      </c>
      <c r="C1402" s="314" t="s">
        <v>1638</v>
      </c>
      <c r="D1402" s="25" t="s">
        <v>56</v>
      </c>
      <c r="E1402" s="33">
        <f t="shared" si="21"/>
        <v>544833</v>
      </c>
      <c r="G1402" s="310">
        <v>482153.28</v>
      </c>
    </row>
    <row r="1403" spans="2:7">
      <c r="B1403" t="s">
        <v>3204</v>
      </c>
      <c r="C1403" s="314" t="s">
        <v>1639</v>
      </c>
      <c r="D1403" s="25" t="s">
        <v>56</v>
      </c>
      <c r="E1403" s="33">
        <f t="shared" si="21"/>
        <v>618676</v>
      </c>
      <c r="G1403" s="310">
        <v>547500.80000000005</v>
      </c>
    </row>
    <row r="1404" spans="2:7">
      <c r="B1404" t="s">
        <v>3205</v>
      </c>
      <c r="C1404" s="314" t="s">
        <v>1640</v>
      </c>
      <c r="D1404" s="25" t="s">
        <v>56</v>
      </c>
      <c r="E1404" s="33">
        <f t="shared" si="21"/>
        <v>7506</v>
      </c>
      <c r="G1404" s="310">
        <v>6642.72</v>
      </c>
    </row>
    <row r="1405" spans="2:7" ht="138" customHeight="1">
      <c r="B1405" t="s">
        <v>3206</v>
      </c>
      <c r="C1405" s="314" t="s">
        <v>1641</v>
      </c>
      <c r="D1405" s="57" t="s">
        <v>56</v>
      </c>
      <c r="E1405" s="33">
        <f t="shared" si="21"/>
        <v>86746873</v>
      </c>
      <c r="G1405" s="310">
        <v>76767144.160000011</v>
      </c>
    </row>
    <row r="1406" spans="2:7" ht="32.25">
      <c r="B1406" t="s">
        <v>3207</v>
      </c>
      <c r="C1406" s="314" t="s">
        <v>1642</v>
      </c>
      <c r="D1406" s="57" t="s">
        <v>56</v>
      </c>
      <c r="E1406" s="33">
        <f t="shared" si="21"/>
        <v>1534551</v>
      </c>
      <c r="G1406" s="310">
        <v>1358010.08</v>
      </c>
    </row>
    <row r="1407" spans="2:7" ht="32.25">
      <c r="B1407" t="s">
        <v>3208</v>
      </c>
      <c r="C1407" s="314" t="s">
        <v>1643</v>
      </c>
      <c r="D1407" s="57" t="s">
        <v>56</v>
      </c>
      <c r="E1407" s="33">
        <f t="shared" si="21"/>
        <v>572900</v>
      </c>
      <c r="G1407" s="310">
        <v>506991.52000000008</v>
      </c>
    </row>
    <row r="1408" spans="2:7" ht="32.25">
      <c r="B1408" t="s">
        <v>3209</v>
      </c>
      <c r="C1408" s="314" t="s">
        <v>1644</v>
      </c>
      <c r="D1408" s="57" t="s">
        <v>56</v>
      </c>
      <c r="E1408" s="33">
        <f t="shared" si="21"/>
        <v>639343</v>
      </c>
      <c r="G1408" s="310">
        <v>565790.4</v>
      </c>
    </row>
    <row r="1409" spans="2:7">
      <c r="B1409" t="s">
        <v>3210</v>
      </c>
      <c r="C1409" s="314" t="s">
        <v>1645</v>
      </c>
      <c r="D1409" s="25" t="s">
        <v>56</v>
      </c>
      <c r="E1409" s="33">
        <f t="shared" si="21"/>
        <v>350324</v>
      </c>
      <c r="G1409" s="310">
        <v>310021.60000000003</v>
      </c>
    </row>
    <row r="1410" spans="2:7">
      <c r="B1410" t="s">
        <v>3211</v>
      </c>
      <c r="C1410" s="314" t="s">
        <v>1646</v>
      </c>
      <c r="D1410" s="25" t="s">
        <v>56</v>
      </c>
      <c r="E1410" s="33">
        <f t="shared" si="21"/>
        <v>19640</v>
      </c>
      <c r="G1410" s="310">
        <v>17380.16</v>
      </c>
    </row>
    <row r="1411" spans="2:7">
      <c r="B1411" t="s">
        <v>3212</v>
      </c>
      <c r="C1411" s="314" t="s">
        <v>1647</v>
      </c>
      <c r="D1411" s="25" t="s">
        <v>8</v>
      </c>
      <c r="E1411" s="33">
        <f t="shared" si="21"/>
        <v>9676</v>
      </c>
      <c r="G1411" s="310">
        <v>8562.4000000000015</v>
      </c>
    </row>
    <row r="1412" spans="2:7">
      <c r="B1412" t="s">
        <v>3213</v>
      </c>
      <c r="C1412" s="314" t="s">
        <v>1648</v>
      </c>
      <c r="D1412" s="25" t="s">
        <v>56</v>
      </c>
      <c r="E1412" s="33">
        <f t="shared" si="21"/>
        <v>1286</v>
      </c>
      <c r="G1412" s="310">
        <v>1137.92</v>
      </c>
    </row>
    <row r="1413" spans="2:7" ht="42.75">
      <c r="B1413" t="s">
        <v>3214</v>
      </c>
      <c r="C1413" s="314" t="s">
        <v>1649</v>
      </c>
      <c r="D1413" s="57" t="s">
        <v>56</v>
      </c>
      <c r="E1413" s="33">
        <f t="shared" si="21"/>
        <v>5004627</v>
      </c>
      <c r="G1413" s="310">
        <v>4428873.12</v>
      </c>
    </row>
    <row r="1414" spans="2:7" ht="63.75">
      <c r="B1414" t="s">
        <v>3215</v>
      </c>
      <c r="C1414" s="314" t="s">
        <v>1650</v>
      </c>
      <c r="D1414" s="57" t="s">
        <v>56</v>
      </c>
      <c r="E1414" s="33">
        <f t="shared" si="21"/>
        <v>28526375</v>
      </c>
      <c r="G1414" s="310">
        <v>25244579.360000003</v>
      </c>
    </row>
    <row r="1415" spans="2:7" ht="94.5">
      <c r="B1415" t="s">
        <v>3216</v>
      </c>
      <c r="C1415" s="314" t="s">
        <v>1651</v>
      </c>
      <c r="D1415" s="57" t="s">
        <v>56</v>
      </c>
      <c r="E1415" s="33">
        <f t="shared" si="21"/>
        <v>12511567</v>
      </c>
      <c r="G1415" s="310">
        <v>11072183.360000001</v>
      </c>
    </row>
    <row r="1416" spans="2:7" ht="63.75">
      <c r="B1416" t="s">
        <v>3217</v>
      </c>
      <c r="C1416" s="314" t="s">
        <v>1652</v>
      </c>
      <c r="D1416" s="57" t="s">
        <v>56</v>
      </c>
      <c r="E1416" s="33">
        <f t="shared" si="21"/>
        <v>9175149</v>
      </c>
      <c r="G1416" s="310">
        <v>8119601.2800000012</v>
      </c>
    </row>
    <row r="1417" spans="2:7" ht="22.5">
      <c r="B1417" t="s">
        <v>3218</v>
      </c>
      <c r="C1417" s="314" t="s">
        <v>1653</v>
      </c>
      <c r="D1417" s="25" t="s">
        <v>56</v>
      </c>
      <c r="E1417" s="33">
        <f t="shared" ref="E1417:E1480" si="22">ROUND(G1417*$H$7,0)</f>
        <v>89402</v>
      </c>
      <c r="G1417" s="310">
        <v>79116.800000000003</v>
      </c>
    </row>
    <row r="1418" spans="2:7" ht="22.5">
      <c r="B1418" t="s">
        <v>3219</v>
      </c>
      <c r="C1418" s="314" t="s">
        <v>1654</v>
      </c>
      <c r="D1418" s="25" t="s">
        <v>56</v>
      </c>
      <c r="E1418" s="33">
        <f t="shared" si="22"/>
        <v>187221</v>
      </c>
      <c r="G1418" s="310">
        <v>165682.72000000003</v>
      </c>
    </row>
    <row r="1419" spans="2:7" ht="22.5">
      <c r="B1419" t="s">
        <v>3220</v>
      </c>
      <c r="C1419" s="314" t="s">
        <v>1655</v>
      </c>
      <c r="D1419" s="25" t="s">
        <v>56</v>
      </c>
      <c r="E1419" s="33">
        <f t="shared" si="22"/>
        <v>400059</v>
      </c>
      <c r="G1419" s="310">
        <v>354034.24000000005</v>
      </c>
    </row>
    <row r="1420" spans="2:7" ht="22.5">
      <c r="B1420" t="s">
        <v>3221</v>
      </c>
      <c r="C1420" s="314" t="s">
        <v>1656</v>
      </c>
      <c r="D1420" s="25" t="s">
        <v>56</v>
      </c>
      <c r="E1420" s="33">
        <f t="shared" si="22"/>
        <v>187221</v>
      </c>
      <c r="G1420" s="310">
        <v>165682.72000000003</v>
      </c>
    </row>
    <row r="1421" spans="2:7" ht="22.5">
      <c r="B1421" t="s">
        <v>3222</v>
      </c>
      <c r="C1421" s="314" t="s">
        <v>1657</v>
      </c>
      <c r="D1421" s="25" t="s">
        <v>56</v>
      </c>
      <c r="E1421" s="33">
        <f t="shared" si="22"/>
        <v>230625</v>
      </c>
      <c r="G1421" s="310">
        <v>204093.12000000002</v>
      </c>
    </row>
    <row r="1422" spans="2:7" ht="22.5">
      <c r="B1422" t="s">
        <v>3223</v>
      </c>
      <c r="C1422" s="314" t="s">
        <v>1658</v>
      </c>
      <c r="D1422" s="25" t="s">
        <v>56</v>
      </c>
      <c r="E1422" s="33">
        <f t="shared" si="22"/>
        <v>288740</v>
      </c>
      <c r="G1422" s="310">
        <v>255522.40000000002</v>
      </c>
    </row>
    <row r="1423" spans="2:7" ht="22.5">
      <c r="B1423" t="s">
        <v>3224</v>
      </c>
      <c r="C1423" s="314" t="s">
        <v>1659</v>
      </c>
      <c r="D1423" s="25" t="s">
        <v>56</v>
      </c>
      <c r="E1423" s="33">
        <f t="shared" si="22"/>
        <v>506580</v>
      </c>
      <c r="G1423" s="310">
        <v>448301.28</v>
      </c>
    </row>
    <row r="1424" spans="2:7" ht="22.5">
      <c r="B1424" t="s">
        <v>3225</v>
      </c>
      <c r="C1424" s="314" t="s">
        <v>1660</v>
      </c>
      <c r="D1424" s="25" t="s">
        <v>56</v>
      </c>
      <c r="E1424" s="33">
        <f t="shared" si="22"/>
        <v>551793</v>
      </c>
      <c r="G1424" s="310">
        <v>488312.16000000003</v>
      </c>
    </row>
    <row r="1425" spans="2:7" ht="22.5">
      <c r="B1425" t="s">
        <v>3226</v>
      </c>
      <c r="C1425" s="314" t="s">
        <v>1661</v>
      </c>
      <c r="D1425" s="25" t="s">
        <v>56</v>
      </c>
      <c r="E1425" s="33">
        <f t="shared" si="22"/>
        <v>341715</v>
      </c>
      <c r="G1425" s="310">
        <v>302402.24000000005</v>
      </c>
    </row>
    <row r="1426" spans="2:7" ht="22.5">
      <c r="B1426" t="s">
        <v>3227</v>
      </c>
      <c r="C1426" s="314" t="s">
        <v>1662</v>
      </c>
      <c r="D1426" s="25" t="s">
        <v>56</v>
      </c>
      <c r="E1426" s="33">
        <f t="shared" si="22"/>
        <v>661170</v>
      </c>
      <c r="G1426" s="310">
        <v>585105.92000000004</v>
      </c>
    </row>
    <row r="1427" spans="2:7" ht="22.5">
      <c r="B1427" t="s">
        <v>3228</v>
      </c>
      <c r="C1427" s="314" t="s">
        <v>1663</v>
      </c>
      <c r="D1427" s="25" t="s">
        <v>56</v>
      </c>
      <c r="E1427" s="33">
        <f t="shared" si="22"/>
        <v>456002</v>
      </c>
      <c r="G1427" s="310">
        <v>403541.60000000003</v>
      </c>
    </row>
    <row r="1428" spans="2:7" ht="22.5">
      <c r="B1428" t="s">
        <v>3229</v>
      </c>
      <c r="C1428" s="314" t="s">
        <v>1664</v>
      </c>
      <c r="D1428" s="25" t="s">
        <v>56</v>
      </c>
      <c r="E1428" s="33">
        <f t="shared" si="22"/>
        <v>684688</v>
      </c>
      <c r="G1428" s="310">
        <v>605918.88</v>
      </c>
    </row>
    <row r="1429" spans="2:7" ht="22.5">
      <c r="B1429" t="s">
        <v>3230</v>
      </c>
      <c r="C1429" s="314" t="s">
        <v>1665</v>
      </c>
      <c r="D1429" s="25" t="s">
        <v>56</v>
      </c>
      <c r="E1429" s="33">
        <f t="shared" si="22"/>
        <v>481006</v>
      </c>
      <c r="G1429" s="310">
        <v>425669.44000000006</v>
      </c>
    </row>
    <row r="1430" spans="2:7" ht="22.5">
      <c r="B1430" t="s">
        <v>3231</v>
      </c>
      <c r="C1430" s="314" t="s">
        <v>1666</v>
      </c>
      <c r="D1430" s="25" t="s">
        <v>56</v>
      </c>
      <c r="E1430" s="33">
        <f t="shared" si="22"/>
        <v>745428</v>
      </c>
      <c r="G1430" s="310">
        <v>659671.04000000004</v>
      </c>
    </row>
    <row r="1431" spans="2:7" ht="22.5">
      <c r="B1431" t="s">
        <v>3232</v>
      </c>
      <c r="C1431" s="314" t="s">
        <v>1667</v>
      </c>
      <c r="D1431" s="25" t="s">
        <v>56</v>
      </c>
      <c r="E1431" s="33">
        <f t="shared" si="22"/>
        <v>555331</v>
      </c>
      <c r="G1431" s="310">
        <v>491443.68000000005</v>
      </c>
    </row>
    <row r="1432" spans="2:7" ht="22.5">
      <c r="B1432" t="s">
        <v>3233</v>
      </c>
      <c r="C1432" s="314" t="s">
        <v>1668</v>
      </c>
      <c r="D1432" s="25" t="s">
        <v>56</v>
      </c>
      <c r="E1432" s="33">
        <f t="shared" si="22"/>
        <v>54182</v>
      </c>
      <c r="G1432" s="310">
        <v>47948.320000000007</v>
      </c>
    </row>
    <row r="1433" spans="2:7" ht="22.5">
      <c r="B1433" t="s">
        <v>3234</v>
      </c>
      <c r="C1433" s="314" t="s">
        <v>1669</v>
      </c>
      <c r="D1433" s="25" t="s">
        <v>56</v>
      </c>
      <c r="E1433" s="33">
        <f t="shared" si="22"/>
        <v>70437</v>
      </c>
      <c r="G1433" s="310">
        <v>62333.600000000006</v>
      </c>
    </row>
    <row r="1434" spans="2:7" ht="22.5">
      <c r="B1434" t="s">
        <v>3235</v>
      </c>
      <c r="C1434" s="314" t="s">
        <v>1670</v>
      </c>
      <c r="D1434" s="25" t="s">
        <v>56</v>
      </c>
      <c r="E1434" s="33">
        <f t="shared" si="22"/>
        <v>82566</v>
      </c>
      <c r="G1434" s="310">
        <v>73067.680000000008</v>
      </c>
    </row>
    <row r="1435" spans="2:7" ht="22.5">
      <c r="B1435" t="s">
        <v>3236</v>
      </c>
      <c r="C1435" s="314" t="s">
        <v>1671</v>
      </c>
      <c r="D1435" s="25" t="s">
        <v>56</v>
      </c>
      <c r="E1435" s="33">
        <f t="shared" si="22"/>
        <v>145259</v>
      </c>
      <c r="G1435" s="310">
        <v>128548.00000000001</v>
      </c>
    </row>
    <row r="1436" spans="2:7" ht="22.5">
      <c r="B1436" t="s">
        <v>3237</v>
      </c>
      <c r="C1436" s="314" t="s">
        <v>1672</v>
      </c>
      <c r="D1436" s="25" t="s">
        <v>56</v>
      </c>
      <c r="E1436" s="33">
        <f t="shared" si="22"/>
        <v>121098</v>
      </c>
      <c r="G1436" s="310">
        <v>107166.08000000002</v>
      </c>
    </row>
    <row r="1437" spans="2:7">
      <c r="B1437" t="s">
        <v>3238</v>
      </c>
      <c r="C1437" s="314" t="s">
        <v>1673</v>
      </c>
      <c r="D1437" s="25" t="s">
        <v>56</v>
      </c>
      <c r="E1437" s="33">
        <f t="shared" si="22"/>
        <v>27995</v>
      </c>
      <c r="G1437" s="310">
        <v>24774.400000000001</v>
      </c>
    </row>
    <row r="1438" spans="2:7">
      <c r="B1438" t="s">
        <v>3239</v>
      </c>
      <c r="C1438" s="314" t="s">
        <v>1674</v>
      </c>
      <c r="D1438" s="25" t="s">
        <v>56</v>
      </c>
      <c r="E1438" s="33">
        <f t="shared" si="22"/>
        <v>986</v>
      </c>
      <c r="G1438" s="310">
        <v>872.48000000000013</v>
      </c>
    </row>
    <row r="1439" spans="2:7">
      <c r="B1439" t="s">
        <v>3240</v>
      </c>
      <c r="C1439" s="314" t="s">
        <v>1675</v>
      </c>
      <c r="D1439" s="25" t="s">
        <v>57</v>
      </c>
      <c r="E1439" s="33">
        <f t="shared" si="22"/>
        <v>16922</v>
      </c>
      <c r="G1439" s="310">
        <v>14975.520000000002</v>
      </c>
    </row>
    <row r="1440" spans="2:7">
      <c r="B1440" t="s">
        <v>3241</v>
      </c>
      <c r="C1440" s="314" t="s">
        <v>1676</v>
      </c>
      <c r="D1440" s="25" t="s">
        <v>57</v>
      </c>
      <c r="E1440" s="33">
        <f t="shared" si="22"/>
        <v>26357</v>
      </c>
      <c r="G1440" s="310">
        <v>23325.120000000003</v>
      </c>
    </row>
    <row r="1441" spans="2:7">
      <c r="B1441" t="s">
        <v>3242</v>
      </c>
      <c r="C1441" s="314" t="s">
        <v>1677</v>
      </c>
      <c r="D1441" s="25" t="s">
        <v>57</v>
      </c>
      <c r="E1441" s="33">
        <f t="shared" si="22"/>
        <v>37997</v>
      </c>
      <c r="G1441" s="310">
        <v>33625.760000000002</v>
      </c>
    </row>
    <row r="1442" spans="2:7">
      <c r="B1442" t="s">
        <v>3243</v>
      </c>
      <c r="C1442" s="314" t="s">
        <v>1678</v>
      </c>
      <c r="D1442" s="25" t="s">
        <v>57</v>
      </c>
      <c r="E1442" s="33">
        <f t="shared" si="22"/>
        <v>49463</v>
      </c>
      <c r="G1442" s="310">
        <v>43772.960000000006</v>
      </c>
    </row>
    <row r="1443" spans="2:7">
      <c r="B1443" t="s">
        <v>3244</v>
      </c>
      <c r="C1443" s="314" t="s">
        <v>1679</v>
      </c>
      <c r="D1443" s="25" t="s">
        <v>57</v>
      </c>
      <c r="E1443" s="33">
        <f t="shared" si="22"/>
        <v>60907</v>
      </c>
      <c r="G1443" s="310">
        <v>53900.000000000007</v>
      </c>
    </row>
    <row r="1444" spans="2:7">
      <c r="B1444" t="s">
        <v>3245</v>
      </c>
      <c r="C1444" s="314" t="s">
        <v>1680</v>
      </c>
      <c r="D1444" s="25" t="s">
        <v>57</v>
      </c>
      <c r="E1444" s="33">
        <f t="shared" si="22"/>
        <v>72345</v>
      </c>
      <c r="G1444" s="310">
        <v>64022.560000000005</v>
      </c>
    </row>
    <row r="1445" spans="2:7">
      <c r="B1445" t="s">
        <v>3246</v>
      </c>
      <c r="C1445" s="314" t="s">
        <v>1681</v>
      </c>
      <c r="D1445" s="25" t="s">
        <v>56</v>
      </c>
      <c r="E1445" s="33">
        <f t="shared" si="22"/>
        <v>84384</v>
      </c>
      <c r="G1445" s="310">
        <v>74676</v>
      </c>
    </row>
    <row r="1446" spans="2:7">
      <c r="B1446" t="s">
        <v>3247</v>
      </c>
      <c r="C1446" s="314" t="s">
        <v>1682</v>
      </c>
      <c r="D1446" s="25" t="s">
        <v>56</v>
      </c>
      <c r="E1446" s="33">
        <f t="shared" si="22"/>
        <v>92960</v>
      </c>
      <c r="G1446" s="310">
        <v>82265.12000000001</v>
      </c>
    </row>
    <row r="1447" spans="2:7">
      <c r="B1447" t="s">
        <v>3248</v>
      </c>
      <c r="C1447" s="314" t="s">
        <v>1683</v>
      </c>
      <c r="D1447" s="25" t="s">
        <v>56</v>
      </c>
      <c r="E1447" s="33">
        <f t="shared" si="22"/>
        <v>101710</v>
      </c>
      <c r="G1447" s="310">
        <v>90008.8</v>
      </c>
    </row>
    <row r="1448" spans="2:7">
      <c r="B1448" t="s">
        <v>3249</v>
      </c>
      <c r="C1448" s="314" t="s">
        <v>1684</v>
      </c>
      <c r="D1448" s="25" t="s">
        <v>56</v>
      </c>
      <c r="E1448" s="33">
        <f t="shared" si="22"/>
        <v>114298</v>
      </c>
      <c r="G1448" s="310">
        <v>101148.32</v>
      </c>
    </row>
    <row r="1449" spans="2:7">
      <c r="B1449" t="s">
        <v>3250</v>
      </c>
      <c r="C1449" s="314" t="s">
        <v>1685</v>
      </c>
      <c r="D1449" s="25" t="s">
        <v>56</v>
      </c>
      <c r="E1449" s="33">
        <f t="shared" si="22"/>
        <v>125273</v>
      </c>
      <c r="G1449" s="310">
        <v>110860.96</v>
      </c>
    </row>
    <row r="1450" spans="2:7">
      <c r="B1450" t="s">
        <v>3251</v>
      </c>
      <c r="C1450" s="314" t="s">
        <v>1686</v>
      </c>
      <c r="D1450" s="25" t="s">
        <v>56</v>
      </c>
      <c r="E1450" s="33">
        <f t="shared" si="22"/>
        <v>141670</v>
      </c>
      <c r="G1450" s="310">
        <v>125371.68000000001</v>
      </c>
    </row>
    <row r="1451" spans="2:7">
      <c r="B1451" t="s">
        <v>3252</v>
      </c>
      <c r="C1451" s="314" t="s">
        <v>1687</v>
      </c>
      <c r="D1451" s="25" t="s">
        <v>56</v>
      </c>
      <c r="E1451" s="33">
        <f t="shared" si="22"/>
        <v>2464</v>
      </c>
      <c r="G1451" s="310">
        <v>2180.6400000000003</v>
      </c>
    </row>
    <row r="1452" spans="2:7">
      <c r="B1452" t="s">
        <v>3253</v>
      </c>
      <c r="C1452" s="314" t="s">
        <v>1688</v>
      </c>
      <c r="D1452" s="25" t="s">
        <v>56</v>
      </c>
      <c r="E1452" s="33">
        <f t="shared" si="22"/>
        <v>5127</v>
      </c>
      <c r="G1452" s="310">
        <v>4537.1200000000008</v>
      </c>
    </row>
    <row r="1453" spans="2:7">
      <c r="B1453" t="s">
        <v>3254</v>
      </c>
      <c r="C1453" s="314" t="s">
        <v>1689</v>
      </c>
      <c r="D1453" s="25" t="s">
        <v>56</v>
      </c>
      <c r="E1453" s="33">
        <f t="shared" si="22"/>
        <v>4390</v>
      </c>
      <c r="G1453" s="310">
        <v>3885.28</v>
      </c>
    </row>
    <row r="1454" spans="2:7">
      <c r="B1454" t="s">
        <v>3255</v>
      </c>
      <c r="C1454" s="314" t="s">
        <v>1690</v>
      </c>
      <c r="D1454" s="25" t="s">
        <v>56</v>
      </c>
      <c r="E1454" s="33">
        <f t="shared" si="22"/>
        <v>4390</v>
      </c>
      <c r="G1454" s="310">
        <v>3885.28</v>
      </c>
    </row>
    <row r="1455" spans="2:7">
      <c r="B1455" t="s">
        <v>3256</v>
      </c>
      <c r="C1455" s="314" t="s">
        <v>1691</v>
      </c>
      <c r="D1455" s="25" t="s">
        <v>56</v>
      </c>
      <c r="E1455" s="33">
        <f t="shared" si="22"/>
        <v>8272</v>
      </c>
      <c r="G1455" s="310">
        <v>7320.3200000000006</v>
      </c>
    </row>
    <row r="1456" spans="2:7">
      <c r="B1456" t="s">
        <v>3257</v>
      </c>
      <c r="C1456" s="314" t="s">
        <v>1692</v>
      </c>
      <c r="D1456" s="25" t="s">
        <v>56</v>
      </c>
      <c r="E1456" s="33">
        <f t="shared" si="22"/>
        <v>559</v>
      </c>
      <c r="G1456" s="310">
        <v>495.04</v>
      </c>
    </row>
    <row r="1457" spans="2:7" ht="22.5">
      <c r="B1457" t="s">
        <v>3258</v>
      </c>
      <c r="C1457" s="314" t="s">
        <v>1693</v>
      </c>
      <c r="D1457" s="25" t="s">
        <v>56</v>
      </c>
      <c r="E1457" s="33">
        <f t="shared" si="22"/>
        <v>568761</v>
      </c>
      <c r="G1457" s="310">
        <v>503328.00000000006</v>
      </c>
    </row>
    <row r="1458" spans="2:7" ht="22.5">
      <c r="B1458" t="s">
        <v>3259</v>
      </c>
      <c r="C1458" s="314" t="s">
        <v>1694</v>
      </c>
      <c r="D1458" s="25" t="s">
        <v>56</v>
      </c>
      <c r="E1458" s="33">
        <f t="shared" si="22"/>
        <v>392606</v>
      </c>
      <c r="G1458" s="310">
        <v>347438.56000000006</v>
      </c>
    </row>
    <row r="1459" spans="2:7">
      <c r="B1459" t="s">
        <v>3260</v>
      </c>
      <c r="C1459" s="314" t="s">
        <v>1695</v>
      </c>
      <c r="D1459" s="25" t="s">
        <v>56</v>
      </c>
      <c r="E1459" s="33">
        <f t="shared" si="22"/>
        <v>46959</v>
      </c>
      <c r="G1459" s="310">
        <v>41556.480000000003</v>
      </c>
    </row>
    <row r="1460" spans="2:7">
      <c r="B1460" t="s">
        <v>3261</v>
      </c>
      <c r="C1460" s="314" t="s">
        <v>1696</v>
      </c>
      <c r="D1460" s="25" t="s">
        <v>56</v>
      </c>
      <c r="E1460" s="33">
        <f t="shared" si="22"/>
        <v>12509</v>
      </c>
      <c r="G1460" s="310">
        <v>11070.080000000002</v>
      </c>
    </row>
    <row r="1461" spans="2:7">
      <c r="B1461" t="s">
        <v>3262</v>
      </c>
      <c r="C1461" s="314" t="s">
        <v>1697</v>
      </c>
      <c r="D1461" s="25" t="s">
        <v>56</v>
      </c>
      <c r="E1461" s="33">
        <f t="shared" si="22"/>
        <v>101013</v>
      </c>
      <c r="G1461" s="310">
        <v>89391.680000000008</v>
      </c>
    </row>
    <row r="1462" spans="2:7">
      <c r="B1462" t="s">
        <v>3263</v>
      </c>
      <c r="C1462" s="314" t="s">
        <v>1698</v>
      </c>
      <c r="D1462" s="25" t="s">
        <v>56</v>
      </c>
      <c r="E1462" s="33">
        <f t="shared" si="22"/>
        <v>259111</v>
      </c>
      <c r="G1462" s="310">
        <v>229302.08000000002</v>
      </c>
    </row>
    <row r="1463" spans="2:7">
      <c r="B1463" t="s">
        <v>3264</v>
      </c>
      <c r="C1463" s="314" t="s">
        <v>1699</v>
      </c>
      <c r="D1463" s="25" t="s">
        <v>56</v>
      </c>
      <c r="E1463" s="33">
        <f t="shared" si="22"/>
        <v>513966</v>
      </c>
      <c r="G1463" s="310">
        <v>454837.60000000003</v>
      </c>
    </row>
    <row r="1464" spans="2:7">
      <c r="B1464" t="s">
        <v>3265</v>
      </c>
      <c r="C1464" s="314" t="s">
        <v>1700</v>
      </c>
      <c r="D1464" s="25" t="s">
        <v>56</v>
      </c>
      <c r="E1464" s="33">
        <f t="shared" si="22"/>
        <v>264337</v>
      </c>
      <c r="G1464" s="310">
        <v>233926.56000000003</v>
      </c>
    </row>
    <row r="1465" spans="2:7">
      <c r="B1465" t="s">
        <v>3266</v>
      </c>
      <c r="C1465" s="314" t="s">
        <v>1701</v>
      </c>
      <c r="D1465" s="25" t="s">
        <v>56</v>
      </c>
      <c r="E1465" s="33">
        <f t="shared" si="22"/>
        <v>555959</v>
      </c>
      <c r="G1465" s="310">
        <v>491999.20000000007</v>
      </c>
    </row>
    <row r="1466" spans="2:7">
      <c r="B1466" t="s">
        <v>3267</v>
      </c>
      <c r="C1466" s="314" t="s">
        <v>1702</v>
      </c>
      <c r="D1466" s="25" t="s">
        <v>56</v>
      </c>
      <c r="E1466" s="33">
        <f t="shared" si="22"/>
        <v>81660</v>
      </c>
      <c r="G1466" s="310">
        <v>72265.760000000009</v>
      </c>
    </row>
    <row r="1467" spans="2:7">
      <c r="B1467" t="s">
        <v>3268</v>
      </c>
      <c r="C1467" s="314" t="s">
        <v>1703</v>
      </c>
      <c r="D1467" s="25" t="s">
        <v>56</v>
      </c>
      <c r="E1467" s="33">
        <f t="shared" si="22"/>
        <v>234731</v>
      </c>
      <c r="G1467" s="310">
        <v>207726.40000000002</v>
      </c>
    </row>
    <row r="1468" spans="2:7">
      <c r="B1468" t="s">
        <v>3269</v>
      </c>
      <c r="C1468" s="314" t="s">
        <v>1704</v>
      </c>
      <c r="D1468" s="25" t="s">
        <v>56</v>
      </c>
      <c r="E1468" s="33">
        <f t="shared" si="22"/>
        <v>96367</v>
      </c>
      <c r="G1468" s="310">
        <v>85280.16</v>
      </c>
    </row>
    <row r="1469" spans="2:7">
      <c r="B1469" t="s">
        <v>3270</v>
      </c>
      <c r="C1469" s="314" t="s">
        <v>1705</v>
      </c>
      <c r="D1469" s="25" t="s">
        <v>56</v>
      </c>
      <c r="E1469" s="33">
        <f t="shared" si="22"/>
        <v>240146</v>
      </c>
      <c r="G1469" s="310">
        <v>212518.88000000003</v>
      </c>
    </row>
    <row r="1470" spans="2:7">
      <c r="B1470" t="s">
        <v>3271</v>
      </c>
      <c r="C1470" s="314" t="s">
        <v>1706</v>
      </c>
      <c r="D1470" s="25" t="s">
        <v>56</v>
      </c>
      <c r="E1470" s="33">
        <f t="shared" si="22"/>
        <v>532351</v>
      </c>
      <c r="G1470" s="310">
        <v>471106.72000000003</v>
      </c>
    </row>
    <row r="1471" spans="2:7">
      <c r="B1471" t="s">
        <v>3272</v>
      </c>
      <c r="C1471" s="314" t="s">
        <v>1707</v>
      </c>
      <c r="D1471" s="25" t="s">
        <v>56</v>
      </c>
      <c r="E1471" s="33">
        <f t="shared" si="22"/>
        <v>62695</v>
      </c>
      <c r="G1471" s="310">
        <v>55482.560000000005</v>
      </c>
    </row>
    <row r="1472" spans="2:7">
      <c r="B1472" t="s">
        <v>3273</v>
      </c>
      <c r="C1472" s="314" t="s">
        <v>1708</v>
      </c>
      <c r="D1472" s="25" t="s">
        <v>56</v>
      </c>
      <c r="E1472" s="33">
        <f t="shared" si="22"/>
        <v>93079</v>
      </c>
      <c r="G1472" s="310">
        <v>82370.400000000009</v>
      </c>
    </row>
    <row r="1473" spans="2:7">
      <c r="B1473" t="s">
        <v>3274</v>
      </c>
      <c r="C1473" s="314" t="s">
        <v>1709</v>
      </c>
      <c r="D1473" s="25" t="s">
        <v>56</v>
      </c>
      <c r="E1473" s="33">
        <f t="shared" si="22"/>
        <v>1015</v>
      </c>
      <c r="G1473" s="310">
        <v>898.24000000000012</v>
      </c>
    </row>
    <row r="1474" spans="2:7">
      <c r="B1474" t="s">
        <v>3275</v>
      </c>
      <c r="C1474" s="314" t="s">
        <v>1710</v>
      </c>
      <c r="D1474" s="25" t="s">
        <v>56</v>
      </c>
      <c r="E1474" s="33">
        <f t="shared" si="22"/>
        <v>5457</v>
      </c>
      <c r="G1474" s="310">
        <v>4829.4400000000005</v>
      </c>
    </row>
    <row r="1475" spans="2:7">
      <c r="B1475" t="s">
        <v>3276</v>
      </c>
      <c r="C1475" s="314" t="s">
        <v>1711</v>
      </c>
      <c r="D1475" s="25" t="s">
        <v>56</v>
      </c>
      <c r="E1475" s="33">
        <f t="shared" si="22"/>
        <v>3587</v>
      </c>
      <c r="G1475" s="310">
        <v>3174.0800000000004</v>
      </c>
    </row>
    <row r="1476" spans="2:7">
      <c r="B1476" t="s">
        <v>3277</v>
      </c>
      <c r="C1476" s="314" t="s">
        <v>1712</v>
      </c>
      <c r="D1476" s="25" t="s">
        <v>56</v>
      </c>
      <c r="E1476" s="33">
        <f t="shared" si="22"/>
        <v>4565</v>
      </c>
      <c r="G1476" s="310">
        <v>4039.8400000000006</v>
      </c>
    </row>
    <row r="1477" spans="2:7">
      <c r="B1477" t="s">
        <v>3278</v>
      </c>
      <c r="C1477" s="314" t="s">
        <v>1713</v>
      </c>
      <c r="D1477" s="25" t="s">
        <v>56</v>
      </c>
      <c r="E1477" s="33">
        <f t="shared" si="22"/>
        <v>20018</v>
      </c>
      <c r="G1477" s="310">
        <v>17715.04</v>
      </c>
    </row>
    <row r="1478" spans="2:7" ht="22.5">
      <c r="B1478" t="s">
        <v>3279</v>
      </c>
      <c r="C1478" s="314" t="s">
        <v>1714</v>
      </c>
      <c r="D1478" s="57" t="s">
        <v>57</v>
      </c>
      <c r="E1478" s="33">
        <f t="shared" si="22"/>
        <v>16932321</v>
      </c>
      <c r="G1478" s="310">
        <v>14984354.560000001</v>
      </c>
    </row>
    <row r="1479" spans="2:7" ht="42.75">
      <c r="B1479" t="s">
        <v>3280</v>
      </c>
      <c r="C1479" s="314" t="s">
        <v>1715</v>
      </c>
      <c r="D1479" s="57" t="s">
        <v>56</v>
      </c>
      <c r="E1479" s="33">
        <f t="shared" si="22"/>
        <v>8321026</v>
      </c>
      <c r="G1479" s="310">
        <v>7363740.1600000011</v>
      </c>
    </row>
    <row r="1480" spans="2:7" ht="22.5">
      <c r="B1480" t="s">
        <v>3281</v>
      </c>
      <c r="C1480" s="314" t="s">
        <v>1716</v>
      </c>
      <c r="D1480" s="57" t="s">
        <v>57</v>
      </c>
      <c r="E1480" s="33">
        <f t="shared" si="22"/>
        <v>20551000</v>
      </c>
      <c r="G1480" s="310">
        <v>18186725.760000002</v>
      </c>
    </row>
    <row r="1481" spans="2:7" ht="22.5">
      <c r="B1481" t="s">
        <v>3282</v>
      </c>
      <c r="C1481" s="314" t="s">
        <v>1717</v>
      </c>
      <c r="D1481" s="57" t="s">
        <v>57</v>
      </c>
      <c r="E1481" s="33">
        <f t="shared" ref="E1481:E1544" si="23">ROUND(G1481*$H$7,0)</f>
        <v>19583438</v>
      </c>
      <c r="G1481" s="310">
        <v>17330475.680000003</v>
      </c>
    </row>
    <row r="1482" spans="2:7" ht="42.75">
      <c r="B1482" t="s">
        <v>3283</v>
      </c>
      <c r="C1482" s="314" t="s">
        <v>1718</v>
      </c>
      <c r="D1482" s="57" t="s">
        <v>57</v>
      </c>
      <c r="E1482" s="33">
        <f t="shared" si="23"/>
        <v>6066608</v>
      </c>
      <c r="G1482" s="310">
        <v>5368679.6800000006</v>
      </c>
    </row>
    <row r="1483" spans="2:7" ht="42.75">
      <c r="B1483" t="s">
        <v>3284</v>
      </c>
      <c r="C1483" s="314" t="s">
        <v>1719</v>
      </c>
      <c r="D1483" s="57" t="s">
        <v>57</v>
      </c>
      <c r="E1483" s="33">
        <f t="shared" si="23"/>
        <v>7343788</v>
      </c>
      <c r="G1483" s="310">
        <v>6498927.6800000006</v>
      </c>
    </row>
    <row r="1484" spans="2:7" ht="22.5">
      <c r="B1484" t="s">
        <v>3285</v>
      </c>
      <c r="C1484" s="314" t="s">
        <v>1720</v>
      </c>
      <c r="D1484" s="57" t="s">
        <v>57</v>
      </c>
      <c r="E1484" s="33">
        <f t="shared" si="23"/>
        <v>9472425</v>
      </c>
      <c r="G1484" s="310">
        <v>8382676.9600000009</v>
      </c>
    </row>
    <row r="1485" spans="2:7">
      <c r="B1485" t="s">
        <v>3286</v>
      </c>
      <c r="C1485" s="314" t="s">
        <v>1721</v>
      </c>
      <c r="D1485" s="25" t="s">
        <v>57</v>
      </c>
      <c r="E1485" s="33">
        <f t="shared" si="23"/>
        <v>18716</v>
      </c>
      <c r="G1485" s="310">
        <v>16562.560000000001</v>
      </c>
    </row>
    <row r="1486" spans="2:7">
      <c r="B1486" t="s">
        <v>3287</v>
      </c>
      <c r="C1486" s="314" t="s">
        <v>1722</v>
      </c>
      <c r="D1486" s="25" t="s">
        <v>57</v>
      </c>
      <c r="E1486" s="33">
        <f t="shared" si="23"/>
        <v>10859</v>
      </c>
      <c r="G1486" s="310">
        <v>9609.6</v>
      </c>
    </row>
    <row r="1487" spans="2:7">
      <c r="B1487" t="s">
        <v>3288</v>
      </c>
      <c r="C1487" s="314" t="s">
        <v>1723</v>
      </c>
      <c r="D1487" s="25" t="s">
        <v>57</v>
      </c>
      <c r="E1487" s="33">
        <f t="shared" si="23"/>
        <v>4530</v>
      </c>
      <c r="G1487" s="310">
        <v>4008.4800000000005</v>
      </c>
    </row>
    <row r="1488" spans="2:7">
      <c r="B1488" t="s">
        <v>3289</v>
      </c>
      <c r="C1488" s="314" t="s">
        <v>1724</v>
      </c>
      <c r="D1488" s="25" t="s">
        <v>57</v>
      </c>
      <c r="E1488" s="33">
        <f t="shared" si="23"/>
        <v>23781</v>
      </c>
      <c r="G1488" s="310">
        <v>21044.800000000003</v>
      </c>
    </row>
    <row r="1489" spans="2:7">
      <c r="B1489" t="s">
        <v>3290</v>
      </c>
      <c r="C1489" s="314" t="s">
        <v>1725</v>
      </c>
      <c r="D1489" s="25" t="s">
        <v>57</v>
      </c>
      <c r="E1489" s="33">
        <f t="shared" si="23"/>
        <v>47188</v>
      </c>
      <c r="G1489" s="310">
        <v>41759.200000000004</v>
      </c>
    </row>
    <row r="1490" spans="2:7">
      <c r="B1490" t="s">
        <v>3291</v>
      </c>
      <c r="C1490" s="314" t="s">
        <v>1726</v>
      </c>
      <c r="D1490" s="25" t="s">
        <v>57</v>
      </c>
      <c r="E1490" s="33">
        <f t="shared" si="23"/>
        <v>7400</v>
      </c>
      <c r="G1490" s="310">
        <v>6548.64</v>
      </c>
    </row>
    <row r="1491" spans="2:7">
      <c r="B1491" t="s">
        <v>3292</v>
      </c>
      <c r="C1491" s="314" t="s">
        <v>1727</v>
      </c>
      <c r="D1491" s="25" t="s">
        <v>57</v>
      </c>
      <c r="E1491" s="33">
        <f t="shared" si="23"/>
        <v>38829</v>
      </c>
      <c r="G1491" s="310">
        <v>34361.600000000006</v>
      </c>
    </row>
    <row r="1492" spans="2:7">
      <c r="B1492" t="s">
        <v>3293</v>
      </c>
      <c r="C1492" s="314" t="s">
        <v>1728</v>
      </c>
      <c r="D1492" s="25" t="s">
        <v>57</v>
      </c>
      <c r="E1492" s="33">
        <f t="shared" si="23"/>
        <v>23811</v>
      </c>
      <c r="G1492" s="310">
        <v>21071.68</v>
      </c>
    </row>
    <row r="1493" spans="2:7">
      <c r="B1493" t="s">
        <v>3294</v>
      </c>
      <c r="C1493" s="314" t="s">
        <v>1729</v>
      </c>
      <c r="D1493" s="25" t="s">
        <v>57</v>
      </c>
      <c r="E1493" s="33">
        <f t="shared" si="23"/>
        <v>13420</v>
      </c>
      <c r="G1493" s="310">
        <v>11876.480000000001</v>
      </c>
    </row>
    <row r="1494" spans="2:7">
      <c r="B1494" t="s">
        <v>3295</v>
      </c>
      <c r="C1494" s="314" t="s">
        <v>1730</v>
      </c>
      <c r="D1494" s="25" t="s">
        <v>57</v>
      </c>
      <c r="E1494" s="33">
        <f t="shared" si="23"/>
        <v>48130</v>
      </c>
      <c r="G1494" s="310">
        <v>42592.480000000003</v>
      </c>
    </row>
    <row r="1495" spans="2:7">
      <c r="B1495" t="s">
        <v>3296</v>
      </c>
      <c r="C1495" s="314" t="s">
        <v>1731</v>
      </c>
      <c r="D1495" s="25" t="s">
        <v>57</v>
      </c>
      <c r="E1495" s="33">
        <f t="shared" si="23"/>
        <v>113269</v>
      </c>
      <c r="G1495" s="310">
        <v>100237.76000000001</v>
      </c>
    </row>
    <row r="1496" spans="2:7">
      <c r="B1496" t="s">
        <v>3297</v>
      </c>
      <c r="C1496" s="314" t="s">
        <v>1732</v>
      </c>
      <c r="D1496" s="25" t="s">
        <v>57</v>
      </c>
      <c r="E1496" s="33">
        <f t="shared" si="23"/>
        <v>16514</v>
      </c>
      <c r="G1496" s="310">
        <v>14613.760000000002</v>
      </c>
    </row>
    <row r="1497" spans="2:7">
      <c r="B1497" t="s">
        <v>3298</v>
      </c>
      <c r="C1497" s="314" t="s">
        <v>1733</v>
      </c>
      <c r="D1497" s="25" t="s">
        <v>57</v>
      </c>
      <c r="E1497" s="33">
        <f t="shared" si="23"/>
        <v>148769</v>
      </c>
      <c r="G1497" s="310">
        <v>131653.76000000001</v>
      </c>
    </row>
    <row r="1498" spans="2:7">
      <c r="B1498" t="s">
        <v>3299</v>
      </c>
      <c r="C1498" s="314" t="s">
        <v>1734</v>
      </c>
      <c r="D1498" s="25" t="s">
        <v>57</v>
      </c>
      <c r="E1498" s="33">
        <f t="shared" si="23"/>
        <v>3880</v>
      </c>
      <c r="G1498" s="310">
        <v>3433.9200000000005</v>
      </c>
    </row>
    <row r="1499" spans="2:7">
      <c r="B1499" t="s">
        <v>3300</v>
      </c>
      <c r="C1499" s="314" t="s">
        <v>1735</v>
      </c>
      <c r="D1499" s="25" t="s">
        <v>57</v>
      </c>
      <c r="E1499" s="33">
        <f t="shared" si="23"/>
        <v>1969</v>
      </c>
      <c r="G1499" s="310">
        <v>1742.7200000000003</v>
      </c>
    </row>
    <row r="1500" spans="2:7">
      <c r="B1500" t="s">
        <v>3301</v>
      </c>
      <c r="C1500" s="314" t="s">
        <v>1736</v>
      </c>
      <c r="D1500" s="25" t="s">
        <v>57</v>
      </c>
      <c r="E1500" s="33">
        <f t="shared" si="23"/>
        <v>1082</v>
      </c>
      <c r="G1500" s="310">
        <v>957.60000000000014</v>
      </c>
    </row>
    <row r="1501" spans="2:7">
      <c r="B1501" t="s">
        <v>3302</v>
      </c>
      <c r="C1501" s="314" t="s">
        <v>1737</v>
      </c>
      <c r="D1501" s="25" t="s">
        <v>57</v>
      </c>
      <c r="E1501" s="33">
        <f t="shared" si="23"/>
        <v>6143</v>
      </c>
      <c r="G1501" s="310">
        <v>5436.4800000000005</v>
      </c>
    </row>
    <row r="1502" spans="2:7">
      <c r="B1502" t="s">
        <v>3303</v>
      </c>
      <c r="C1502" s="314" t="s">
        <v>1738</v>
      </c>
      <c r="D1502" s="25" t="s">
        <v>57</v>
      </c>
      <c r="E1502" s="33">
        <f t="shared" si="23"/>
        <v>1420</v>
      </c>
      <c r="G1502" s="310">
        <v>1256.6400000000001</v>
      </c>
    </row>
    <row r="1503" spans="2:7">
      <c r="B1503" t="s">
        <v>3304</v>
      </c>
      <c r="C1503" s="314" t="s">
        <v>1739</v>
      </c>
      <c r="D1503" s="25" t="s">
        <v>57</v>
      </c>
      <c r="E1503" s="33">
        <f t="shared" si="23"/>
        <v>5904</v>
      </c>
      <c r="G1503" s="310">
        <v>5224.8</v>
      </c>
    </row>
    <row r="1504" spans="2:7">
      <c r="B1504" t="s">
        <v>3305</v>
      </c>
      <c r="C1504" s="314" t="s">
        <v>1740</v>
      </c>
      <c r="D1504" s="25" t="s">
        <v>57</v>
      </c>
      <c r="E1504" s="33">
        <f t="shared" si="23"/>
        <v>8191</v>
      </c>
      <c r="G1504" s="310">
        <v>7248.64</v>
      </c>
    </row>
    <row r="1505" spans="2:7">
      <c r="B1505" t="s">
        <v>3306</v>
      </c>
      <c r="C1505" s="314" t="s">
        <v>1741</v>
      </c>
      <c r="D1505" s="25" t="s">
        <v>57</v>
      </c>
      <c r="E1505" s="33">
        <f t="shared" si="23"/>
        <v>4921</v>
      </c>
      <c r="G1505" s="310">
        <v>4354.5600000000004</v>
      </c>
    </row>
    <row r="1506" spans="2:7">
      <c r="B1506" t="s">
        <v>3307</v>
      </c>
      <c r="C1506" s="314" t="s">
        <v>1742</v>
      </c>
      <c r="D1506" s="25" t="s">
        <v>57</v>
      </c>
      <c r="E1506" s="33">
        <f t="shared" si="23"/>
        <v>10644</v>
      </c>
      <c r="G1506" s="310">
        <v>9419.2000000000007</v>
      </c>
    </row>
    <row r="1507" spans="2:7">
      <c r="B1507" t="s">
        <v>3308</v>
      </c>
      <c r="C1507" s="314" t="s">
        <v>1743</v>
      </c>
      <c r="D1507" s="25" t="s">
        <v>56</v>
      </c>
      <c r="E1507" s="33">
        <f t="shared" si="23"/>
        <v>4152</v>
      </c>
      <c r="G1507" s="310">
        <v>3674.7200000000003</v>
      </c>
    </row>
    <row r="1508" spans="2:7">
      <c r="B1508" t="s">
        <v>3309</v>
      </c>
      <c r="C1508" s="314" t="s">
        <v>1744</v>
      </c>
      <c r="D1508" s="25" t="s">
        <v>56</v>
      </c>
      <c r="E1508" s="33">
        <f t="shared" si="23"/>
        <v>6734</v>
      </c>
      <c r="G1508" s="310">
        <v>5959.52</v>
      </c>
    </row>
    <row r="1509" spans="2:7">
      <c r="B1509" t="s">
        <v>3310</v>
      </c>
      <c r="C1509" s="314" t="s">
        <v>1745</v>
      </c>
      <c r="D1509" s="25" t="s">
        <v>56</v>
      </c>
      <c r="E1509" s="33">
        <f t="shared" si="23"/>
        <v>1192</v>
      </c>
      <c r="G1509" s="310">
        <v>1055.0400000000002</v>
      </c>
    </row>
    <row r="1510" spans="2:7">
      <c r="B1510" t="s">
        <v>3311</v>
      </c>
      <c r="C1510" s="314" t="s">
        <v>1746</v>
      </c>
      <c r="D1510" s="25" t="s">
        <v>56</v>
      </c>
      <c r="E1510" s="33">
        <f t="shared" si="23"/>
        <v>3487</v>
      </c>
      <c r="G1510" s="310">
        <v>3085.6000000000004</v>
      </c>
    </row>
    <row r="1511" spans="2:7">
      <c r="B1511" t="s">
        <v>3312</v>
      </c>
      <c r="C1511" s="314" t="s">
        <v>1747</v>
      </c>
      <c r="D1511" s="25" t="s">
        <v>56</v>
      </c>
      <c r="E1511" s="33">
        <f t="shared" si="23"/>
        <v>6409</v>
      </c>
      <c r="G1511" s="310">
        <v>5671.68</v>
      </c>
    </row>
    <row r="1512" spans="2:7">
      <c r="B1512" t="s">
        <v>3313</v>
      </c>
      <c r="C1512" s="314" t="s">
        <v>1748</v>
      </c>
      <c r="D1512" s="25" t="s">
        <v>56</v>
      </c>
      <c r="E1512" s="33">
        <f t="shared" si="23"/>
        <v>9534</v>
      </c>
      <c r="G1512" s="310">
        <v>8436.9600000000009</v>
      </c>
    </row>
    <row r="1513" spans="2:7">
      <c r="B1513" t="s">
        <v>3314</v>
      </c>
      <c r="C1513" s="314" t="s">
        <v>1749</v>
      </c>
      <c r="D1513" s="25" t="s">
        <v>56</v>
      </c>
      <c r="E1513" s="33">
        <f t="shared" si="23"/>
        <v>163550</v>
      </c>
      <c r="G1513" s="310">
        <v>144734.24000000002</v>
      </c>
    </row>
    <row r="1514" spans="2:7">
      <c r="B1514" t="s">
        <v>3315</v>
      </c>
      <c r="C1514" s="314" t="s">
        <v>1750</v>
      </c>
      <c r="D1514" s="25" t="s">
        <v>56</v>
      </c>
      <c r="E1514" s="33">
        <f t="shared" si="23"/>
        <v>43887</v>
      </c>
      <c r="G1514" s="310">
        <v>38838.240000000005</v>
      </c>
    </row>
    <row r="1515" spans="2:7">
      <c r="B1515" t="s">
        <v>3316</v>
      </c>
      <c r="C1515" s="314" t="s">
        <v>1751</v>
      </c>
      <c r="D1515" s="25" t="s">
        <v>56</v>
      </c>
      <c r="E1515" s="33">
        <f t="shared" si="23"/>
        <v>86744</v>
      </c>
      <c r="G1515" s="310">
        <v>76764.800000000003</v>
      </c>
    </row>
    <row r="1516" spans="2:7">
      <c r="B1516" t="s">
        <v>3317</v>
      </c>
      <c r="C1516" s="314" t="s">
        <v>1752</v>
      </c>
      <c r="D1516" s="25" t="s">
        <v>56</v>
      </c>
      <c r="E1516" s="33">
        <f t="shared" si="23"/>
        <v>263575</v>
      </c>
      <c r="G1516" s="310">
        <v>233252.32000000004</v>
      </c>
    </row>
    <row r="1517" spans="2:7">
      <c r="B1517" t="s">
        <v>3318</v>
      </c>
      <c r="C1517" s="314" t="s">
        <v>1753</v>
      </c>
      <c r="D1517" s="25" t="s">
        <v>56</v>
      </c>
      <c r="E1517" s="33">
        <f t="shared" si="23"/>
        <v>20462</v>
      </c>
      <c r="G1517" s="310">
        <v>18108.160000000003</v>
      </c>
    </row>
    <row r="1518" spans="2:7">
      <c r="B1518" t="s">
        <v>3319</v>
      </c>
      <c r="C1518" s="314" t="s">
        <v>1754</v>
      </c>
      <c r="D1518" s="25" t="s">
        <v>3421</v>
      </c>
      <c r="E1518" s="33">
        <f t="shared" si="23"/>
        <v>4837</v>
      </c>
      <c r="G1518" s="310">
        <v>4280.6400000000003</v>
      </c>
    </row>
    <row r="1519" spans="2:7" ht="32.25">
      <c r="B1519" t="s">
        <v>3320</v>
      </c>
      <c r="C1519" s="314" t="s">
        <v>1755</v>
      </c>
      <c r="D1519" s="57" t="s">
        <v>56</v>
      </c>
      <c r="E1519" s="33">
        <f t="shared" si="23"/>
        <v>250231</v>
      </c>
      <c r="G1519" s="310">
        <v>221443.04</v>
      </c>
    </row>
    <row r="1520" spans="2:7">
      <c r="B1520" t="s">
        <v>3321</v>
      </c>
      <c r="C1520" s="314" t="s">
        <v>1756</v>
      </c>
      <c r="D1520" s="25" t="s">
        <v>56</v>
      </c>
      <c r="E1520" s="33">
        <f t="shared" si="23"/>
        <v>8673</v>
      </c>
      <c r="G1520" s="310">
        <v>7675.3600000000006</v>
      </c>
    </row>
    <row r="1521" spans="2:7">
      <c r="B1521" t="s">
        <v>3322</v>
      </c>
      <c r="C1521" s="314" t="s">
        <v>1757</v>
      </c>
      <c r="D1521" s="25" t="s">
        <v>57</v>
      </c>
      <c r="E1521" s="33">
        <f t="shared" si="23"/>
        <v>49710</v>
      </c>
      <c r="G1521" s="310">
        <v>43991.360000000001</v>
      </c>
    </row>
    <row r="1522" spans="2:7">
      <c r="B1522" t="s">
        <v>3323</v>
      </c>
      <c r="C1522" s="314" t="s">
        <v>1758</v>
      </c>
      <c r="D1522" s="25" t="s">
        <v>56</v>
      </c>
      <c r="E1522" s="33">
        <f t="shared" si="23"/>
        <v>8005</v>
      </c>
      <c r="G1522" s="310">
        <v>7084.0000000000009</v>
      </c>
    </row>
    <row r="1523" spans="2:7">
      <c r="B1523" t="s">
        <v>3324</v>
      </c>
      <c r="C1523" s="314" t="s">
        <v>1759</v>
      </c>
      <c r="D1523" s="25" t="s">
        <v>56</v>
      </c>
      <c r="E1523" s="33">
        <f t="shared" si="23"/>
        <v>12509</v>
      </c>
      <c r="G1523" s="310">
        <v>11070.080000000002</v>
      </c>
    </row>
    <row r="1524" spans="2:7" ht="22.5">
      <c r="B1524" t="s">
        <v>3325</v>
      </c>
      <c r="C1524" s="314" t="s">
        <v>1760</v>
      </c>
      <c r="D1524" s="57" t="s">
        <v>56</v>
      </c>
      <c r="E1524" s="33">
        <f t="shared" si="23"/>
        <v>225207</v>
      </c>
      <c r="G1524" s="310">
        <v>199298.40000000002</v>
      </c>
    </row>
    <row r="1525" spans="2:7">
      <c r="B1525" t="s">
        <v>3326</v>
      </c>
      <c r="C1525" s="314" t="s">
        <v>1761</v>
      </c>
      <c r="D1525" s="25" t="s">
        <v>56</v>
      </c>
      <c r="E1525" s="33">
        <f t="shared" si="23"/>
        <v>166817</v>
      </c>
      <c r="G1525" s="310">
        <v>147626.08000000002</v>
      </c>
    </row>
    <row r="1526" spans="2:7">
      <c r="B1526" t="s">
        <v>3327</v>
      </c>
      <c r="C1526" s="314" t="s">
        <v>1762</v>
      </c>
      <c r="D1526" s="25" t="s">
        <v>56</v>
      </c>
      <c r="E1526" s="33">
        <f t="shared" si="23"/>
        <v>220202</v>
      </c>
      <c r="G1526" s="310">
        <v>194868.80000000002</v>
      </c>
    </row>
    <row r="1527" spans="2:7" ht="22.5">
      <c r="B1527" t="s">
        <v>3328</v>
      </c>
      <c r="C1527" s="314" t="s">
        <v>1763</v>
      </c>
      <c r="D1527" s="25" t="s">
        <v>56</v>
      </c>
      <c r="E1527" s="33">
        <f t="shared" si="23"/>
        <v>266911</v>
      </c>
      <c r="G1527" s="310">
        <v>236204.64</v>
      </c>
    </row>
    <row r="1528" spans="2:7">
      <c r="B1528" t="s">
        <v>3329</v>
      </c>
      <c r="C1528" s="314" t="s">
        <v>1764</v>
      </c>
      <c r="D1528" s="25" t="s">
        <v>56</v>
      </c>
      <c r="E1528" s="33">
        <f t="shared" si="23"/>
        <v>50044</v>
      </c>
      <c r="G1528" s="310">
        <v>44287.040000000001</v>
      </c>
    </row>
    <row r="1529" spans="2:7">
      <c r="B1529" t="s">
        <v>3330</v>
      </c>
      <c r="C1529" s="314" t="s">
        <v>1765</v>
      </c>
      <c r="D1529" s="25" t="s">
        <v>56</v>
      </c>
      <c r="E1529" s="33">
        <f t="shared" si="23"/>
        <v>11675</v>
      </c>
      <c r="G1529" s="310">
        <v>10332.000000000002</v>
      </c>
    </row>
    <row r="1530" spans="2:7">
      <c r="B1530" t="s">
        <v>3331</v>
      </c>
      <c r="C1530" s="314" t="s">
        <v>1766</v>
      </c>
      <c r="D1530" s="25" t="s">
        <v>56</v>
      </c>
      <c r="E1530" s="33">
        <f t="shared" si="23"/>
        <v>7506</v>
      </c>
      <c r="G1530" s="310">
        <v>6642.72</v>
      </c>
    </row>
    <row r="1531" spans="2:7">
      <c r="B1531" t="s">
        <v>3332</v>
      </c>
      <c r="C1531" s="314" t="s">
        <v>1767</v>
      </c>
      <c r="D1531" s="25" t="s">
        <v>56</v>
      </c>
      <c r="E1531" s="33">
        <f t="shared" si="23"/>
        <v>4503</v>
      </c>
      <c r="G1531" s="310">
        <v>3984.9600000000005</v>
      </c>
    </row>
    <row r="1532" spans="2:7">
      <c r="B1532" t="s">
        <v>3333</v>
      </c>
      <c r="C1532" s="314" t="s">
        <v>1768</v>
      </c>
      <c r="D1532" s="25" t="s">
        <v>56</v>
      </c>
      <c r="E1532" s="33">
        <f t="shared" si="23"/>
        <v>70065</v>
      </c>
      <c r="G1532" s="310">
        <v>62004.320000000007</v>
      </c>
    </row>
    <row r="1533" spans="2:7">
      <c r="B1533" t="s">
        <v>3334</v>
      </c>
      <c r="C1533" s="314" t="s">
        <v>1769</v>
      </c>
      <c r="D1533" s="25" t="s">
        <v>56</v>
      </c>
      <c r="E1533" s="33">
        <f t="shared" si="23"/>
        <v>133122</v>
      </c>
      <c r="G1533" s="310">
        <v>117807.20000000001</v>
      </c>
    </row>
    <row r="1534" spans="2:7" ht="22.5">
      <c r="B1534" t="s">
        <v>3335</v>
      </c>
      <c r="C1534" s="314" t="s">
        <v>1610</v>
      </c>
      <c r="D1534" s="25" t="s">
        <v>56</v>
      </c>
      <c r="E1534" s="33">
        <f t="shared" si="23"/>
        <v>2293524</v>
      </c>
      <c r="G1534" s="310">
        <v>2029667.36</v>
      </c>
    </row>
    <row r="1535" spans="2:7">
      <c r="B1535" t="s">
        <v>3336</v>
      </c>
      <c r="C1535" s="314" t="s">
        <v>1770</v>
      </c>
      <c r="D1535" s="25" t="s">
        <v>56</v>
      </c>
      <c r="E1535" s="33">
        <f t="shared" si="23"/>
        <v>33216</v>
      </c>
      <c r="G1535" s="310">
        <v>29394.400000000001</v>
      </c>
    </row>
    <row r="1536" spans="2:7">
      <c r="B1536" t="s">
        <v>3337</v>
      </c>
      <c r="C1536" s="314" t="s">
        <v>1771</v>
      </c>
      <c r="D1536" s="25" t="s">
        <v>56</v>
      </c>
      <c r="E1536" s="33">
        <f t="shared" si="23"/>
        <v>648514</v>
      </c>
      <c r="G1536" s="310">
        <v>573905.92000000004</v>
      </c>
    </row>
    <row r="1537" spans="2:7">
      <c r="B1537" t="s">
        <v>3338</v>
      </c>
      <c r="C1537" s="314" t="s">
        <v>1772</v>
      </c>
      <c r="D1537" s="25" t="s">
        <v>56</v>
      </c>
      <c r="E1537" s="33">
        <f t="shared" si="23"/>
        <v>427069</v>
      </c>
      <c r="G1537" s="310">
        <v>377937.28</v>
      </c>
    </row>
    <row r="1538" spans="2:7">
      <c r="B1538" t="s">
        <v>3339</v>
      </c>
      <c r="C1538" s="314" t="s">
        <v>1773</v>
      </c>
      <c r="D1538" s="25" t="s">
        <v>56</v>
      </c>
      <c r="E1538" s="33">
        <f t="shared" si="23"/>
        <v>711784</v>
      </c>
      <c r="G1538" s="310">
        <v>629896.96000000008</v>
      </c>
    </row>
    <row r="1539" spans="2:7">
      <c r="B1539" t="s">
        <v>3340</v>
      </c>
      <c r="C1539" s="314" t="s">
        <v>1770</v>
      </c>
      <c r="D1539" s="25" t="s">
        <v>56</v>
      </c>
      <c r="E1539" s="33">
        <f t="shared" si="23"/>
        <v>33216</v>
      </c>
      <c r="G1539" s="310">
        <v>29394.400000000001</v>
      </c>
    </row>
    <row r="1540" spans="2:7">
      <c r="B1540" t="s">
        <v>3341</v>
      </c>
      <c r="C1540" s="314" t="s">
        <v>1774</v>
      </c>
      <c r="D1540" s="25" t="s">
        <v>6</v>
      </c>
      <c r="E1540" s="33">
        <f t="shared" si="23"/>
        <v>5504</v>
      </c>
      <c r="G1540" s="310">
        <v>4870.88</v>
      </c>
    </row>
    <row r="1541" spans="2:7">
      <c r="B1541" t="s">
        <v>3342</v>
      </c>
      <c r="C1541" s="314" t="s">
        <v>1775</v>
      </c>
      <c r="D1541" s="25" t="s">
        <v>56</v>
      </c>
      <c r="E1541" s="33">
        <f t="shared" si="23"/>
        <v>94905</v>
      </c>
      <c r="G1541" s="310">
        <v>83986.560000000012</v>
      </c>
    </row>
    <row r="1542" spans="2:7">
      <c r="B1542" t="s">
        <v>3343</v>
      </c>
      <c r="C1542" s="314" t="s">
        <v>1776</v>
      </c>
      <c r="D1542" s="25" t="s">
        <v>57</v>
      </c>
      <c r="E1542" s="33">
        <f t="shared" si="23"/>
        <v>6327</v>
      </c>
      <c r="G1542" s="310">
        <v>5598.88</v>
      </c>
    </row>
    <row r="1543" spans="2:7">
      <c r="B1543" t="s">
        <v>3344</v>
      </c>
      <c r="C1543" s="314" t="s">
        <v>1777</v>
      </c>
      <c r="D1543" s="25" t="s">
        <v>56</v>
      </c>
      <c r="E1543" s="33">
        <f t="shared" si="23"/>
        <v>119421</v>
      </c>
      <c r="G1543" s="310">
        <v>105682.08000000002</v>
      </c>
    </row>
    <row r="1544" spans="2:7">
      <c r="B1544" t="s">
        <v>3345</v>
      </c>
      <c r="C1544" s="314" t="s">
        <v>1778</v>
      </c>
      <c r="D1544" s="25" t="s">
        <v>56</v>
      </c>
      <c r="E1544" s="33">
        <f t="shared" si="23"/>
        <v>316347</v>
      </c>
      <c r="G1544" s="310">
        <v>279952.96000000002</v>
      </c>
    </row>
    <row r="1545" spans="2:7">
      <c r="B1545" t="s">
        <v>3346</v>
      </c>
      <c r="C1545" s="314" t="s">
        <v>1779</v>
      </c>
      <c r="D1545" s="25" t="s">
        <v>56</v>
      </c>
      <c r="E1545" s="33">
        <f t="shared" ref="E1545:E1608" si="24">ROUND(G1545*$H$7,0)</f>
        <v>52197</v>
      </c>
      <c r="G1545" s="310">
        <v>46192.160000000003</v>
      </c>
    </row>
    <row r="1546" spans="2:7">
      <c r="B1546" t="s">
        <v>3347</v>
      </c>
      <c r="C1546" s="314" t="s">
        <v>1780</v>
      </c>
      <c r="D1546" s="25" t="s">
        <v>56</v>
      </c>
      <c r="E1546" s="33">
        <f t="shared" si="24"/>
        <v>17431</v>
      </c>
      <c r="G1546" s="310">
        <v>15425.760000000002</v>
      </c>
    </row>
    <row r="1547" spans="2:7">
      <c r="B1547" t="s">
        <v>3348</v>
      </c>
      <c r="C1547" s="314" t="s">
        <v>1781</v>
      </c>
      <c r="D1547" s="25" t="s">
        <v>56</v>
      </c>
      <c r="E1547" s="33">
        <f t="shared" si="24"/>
        <v>155960</v>
      </c>
      <c r="G1547" s="310">
        <v>138017.60000000001</v>
      </c>
    </row>
    <row r="1548" spans="2:7">
      <c r="B1548" t="s">
        <v>3349</v>
      </c>
      <c r="C1548" s="314" t="s">
        <v>1782</v>
      </c>
      <c r="D1548" s="25" t="s">
        <v>56</v>
      </c>
      <c r="E1548" s="33">
        <f t="shared" si="24"/>
        <v>97245</v>
      </c>
      <c r="G1548" s="310">
        <v>86057.44</v>
      </c>
    </row>
    <row r="1549" spans="2:7">
      <c r="B1549" t="s">
        <v>3350</v>
      </c>
      <c r="C1549" s="314" t="s">
        <v>1783</v>
      </c>
      <c r="D1549" s="25" t="s">
        <v>56</v>
      </c>
      <c r="E1549" s="33">
        <f t="shared" si="24"/>
        <v>5504</v>
      </c>
      <c r="G1549" s="310">
        <v>4870.88</v>
      </c>
    </row>
    <row r="1550" spans="2:7">
      <c r="B1550" t="s">
        <v>3351</v>
      </c>
      <c r="C1550" s="314" t="s">
        <v>1784</v>
      </c>
      <c r="D1550" s="25" t="s">
        <v>56</v>
      </c>
      <c r="E1550" s="33">
        <f t="shared" si="24"/>
        <v>403661</v>
      </c>
      <c r="G1550" s="310">
        <v>357221.76</v>
      </c>
    </row>
    <row r="1551" spans="2:7">
      <c r="B1551" t="s">
        <v>3352</v>
      </c>
      <c r="C1551" s="314" t="s">
        <v>1785</v>
      </c>
      <c r="D1551" s="25" t="s">
        <v>56</v>
      </c>
      <c r="E1551" s="33">
        <f t="shared" si="24"/>
        <v>513749</v>
      </c>
      <c r="G1551" s="310">
        <v>454644.96</v>
      </c>
    </row>
    <row r="1552" spans="2:7">
      <c r="B1552" t="s">
        <v>3353</v>
      </c>
      <c r="C1552" s="314" t="s">
        <v>1786</v>
      </c>
      <c r="D1552" s="25" t="s">
        <v>56</v>
      </c>
      <c r="E1552" s="33">
        <f t="shared" si="24"/>
        <v>165134</v>
      </c>
      <c r="G1552" s="310">
        <v>146136.48000000001</v>
      </c>
    </row>
    <row r="1553" spans="2:7">
      <c r="B1553" t="s">
        <v>3354</v>
      </c>
      <c r="C1553" s="314" t="s">
        <v>1787</v>
      </c>
      <c r="D1553" s="25" t="s">
        <v>56</v>
      </c>
      <c r="E1553" s="33">
        <f t="shared" si="24"/>
        <v>211005</v>
      </c>
      <c r="G1553" s="310">
        <v>186729.76</v>
      </c>
    </row>
    <row r="1554" spans="2:7">
      <c r="B1554" t="s">
        <v>3355</v>
      </c>
      <c r="C1554" s="314" t="s">
        <v>1788</v>
      </c>
      <c r="D1554" s="25" t="s">
        <v>56</v>
      </c>
      <c r="E1554" s="33">
        <f t="shared" si="24"/>
        <v>11009</v>
      </c>
      <c r="G1554" s="310">
        <v>9742.880000000001</v>
      </c>
    </row>
    <row r="1555" spans="2:7">
      <c r="B1555" t="s">
        <v>3356</v>
      </c>
      <c r="C1555" s="314" t="s">
        <v>1789</v>
      </c>
      <c r="D1555" s="25" t="s">
        <v>56</v>
      </c>
      <c r="E1555" s="33">
        <f t="shared" si="24"/>
        <v>27522</v>
      </c>
      <c r="G1555" s="310">
        <v>24355.520000000004</v>
      </c>
    </row>
    <row r="1556" spans="2:7">
      <c r="B1556" t="s">
        <v>3357</v>
      </c>
      <c r="C1556" s="314" t="s">
        <v>1790</v>
      </c>
      <c r="D1556" s="25" t="s">
        <v>56</v>
      </c>
      <c r="E1556" s="33">
        <f t="shared" si="24"/>
        <v>53210</v>
      </c>
      <c r="G1556" s="310">
        <v>47088.160000000003</v>
      </c>
    </row>
    <row r="1557" spans="2:7">
      <c r="B1557" t="s">
        <v>3358</v>
      </c>
      <c r="C1557" s="314" t="s">
        <v>1791</v>
      </c>
      <c r="D1557" s="25" t="s">
        <v>56</v>
      </c>
      <c r="E1557" s="33">
        <f t="shared" si="24"/>
        <v>2019</v>
      </c>
      <c r="G1557" s="310">
        <v>1786.4</v>
      </c>
    </row>
    <row r="1558" spans="2:7">
      <c r="B1558" t="s">
        <v>3359</v>
      </c>
      <c r="C1558" s="314" t="s">
        <v>1792</v>
      </c>
      <c r="D1558" s="25" t="s">
        <v>56</v>
      </c>
      <c r="E1558" s="33">
        <f t="shared" si="24"/>
        <v>1652</v>
      </c>
      <c r="G1558" s="310">
        <v>1461.6000000000001</v>
      </c>
    </row>
    <row r="1559" spans="2:7">
      <c r="B1559" t="s">
        <v>3360</v>
      </c>
      <c r="C1559" s="314" t="s">
        <v>1793</v>
      </c>
      <c r="D1559" s="25" t="s">
        <v>56</v>
      </c>
      <c r="E1559" s="33">
        <f t="shared" si="24"/>
        <v>128437</v>
      </c>
      <c r="G1559" s="310">
        <v>113660.96</v>
      </c>
    </row>
    <row r="1560" spans="2:7">
      <c r="B1560" t="s">
        <v>3361</v>
      </c>
      <c r="C1560" s="314" t="s">
        <v>1794</v>
      </c>
      <c r="D1560" s="25" t="s">
        <v>116</v>
      </c>
      <c r="E1560" s="33">
        <f t="shared" si="24"/>
        <v>17431</v>
      </c>
      <c r="G1560" s="310">
        <v>15425.760000000002</v>
      </c>
    </row>
    <row r="1561" spans="2:7">
      <c r="B1561" t="s">
        <v>3362</v>
      </c>
      <c r="C1561" s="314" t="s">
        <v>1795</v>
      </c>
      <c r="D1561" s="25" t="s">
        <v>56</v>
      </c>
      <c r="E1561" s="33">
        <f t="shared" si="24"/>
        <v>3119193</v>
      </c>
      <c r="G1561" s="310">
        <v>2760347.5200000005</v>
      </c>
    </row>
    <row r="1562" spans="2:7">
      <c r="B1562" t="s">
        <v>3363</v>
      </c>
      <c r="C1562" s="314" t="s">
        <v>1796</v>
      </c>
      <c r="D1562" s="25" t="s">
        <v>56</v>
      </c>
      <c r="E1562" s="33">
        <f t="shared" si="24"/>
        <v>623838</v>
      </c>
      <c r="G1562" s="310">
        <v>552069.28</v>
      </c>
    </row>
    <row r="1563" spans="2:7">
      <c r="B1563" t="s">
        <v>3364</v>
      </c>
      <c r="C1563" s="314" t="s">
        <v>1797</v>
      </c>
      <c r="D1563" s="25" t="s">
        <v>116</v>
      </c>
      <c r="E1563" s="33">
        <f t="shared" si="24"/>
        <v>9174</v>
      </c>
      <c r="G1563" s="310">
        <v>8118.880000000001</v>
      </c>
    </row>
    <row r="1564" spans="2:7">
      <c r="B1564" t="s">
        <v>3365</v>
      </c>
      <c r="C1564" s="314" t="s">
        <v>1798</v>
      </c>
      <c r="D1564" s="25" t="s">
        <v>56</v>
      </c>
      <c r="E1564" s="33">
        <f t="shared" si="24"/>
        <v>22018</v>
      </c>
      <c r="G1564" s="310">
        <v>19484.640000000003</v>
      </c>
    </row>
    <row r="1565" spans="2:7">
      <c r="B1565" t="s">
        <v>3366</v>
      </c>
      <c r="C1565" s="314" t="s">
        <v>1799</v>
      </c>
      <c r="D1565" s="25" t="s">
        <v>56</v>
      </c>
      <c r="E1565" s="33">
        <f t="shared" si="24"/>
        <v>3487</v>
      </c>
      <c r="G1565" s="310">
        <v>3085.6000000000004</v>
      </c>
    </row>
    <row r="1566" spans="2:7">
      <c r="B1566" t="s">
        <v>3367</v>
      </c>
      <c r="C1566" s="314" t="s">
        <v>1800</v>
      </c>
      <c r="D1566" s="25" t="s">
        <v>56</v>
      </c>
      <c r="E1566" s="33">
        <f t="shared" si="24"/>
        <v>2019</v>
      </c>
      <c r="G1566" s="310">
        <v>1786.4</v>
      </c>
    </row>
    <row r="1567" spans="2:7">
      <c r="B1567" t="s">
        <v>3368</v>
      </c>
      <c r="C1567" s="314" t="s">
        <v>1801</v>
      </c>
      <c r="D1567" s="25" t="s">
        <v>56</v>
      </c>
      <c r="E1567" s="33">
        <f t="shared" si="24"/>
        <v>18349</v>
      </c>
      <c r="G1567" s="310">
        <v>16237.760000000002</v>
      </c>
    </row>
    <row r="1568" spans="2:7">
      <c r="B1568" t="s">
        <v>3369</v>
      </c>
      <c r="C1568" s="314" t="s">
        <v>1802</v>
      </c>
      <c r="D1568" s="25" t="s">
        <v>6</v>
      </c>
      <c r="E1568" s="33">
        <f t="shared" si="24"/>
        <v>92512</v>
      </c>
      <c r="G1568" s="310">
        <v>81868.640000000014</v>
      </c>
    </row>
    <row r="1569" spans="2:7">
      <c r="B1569" t="s">
        <v>3370</v>
      </c>
      <c r="C1569" s="314" t="s">
        <v>1803</v>
      </c>
      <c r="D1569" s="25" t="s">
        <v>116</v>
      </c>
      <c r="E1569" s="33">
        <f t="shared" si="24"/>
        <v>10793</v>
      </c>
      <c r="G1569" s="310">
        <v>9551.36</v>
      </c>
    </row>
    <row r="1570" spans="2:7" ht="22.5">
      <c r="B1570" t="s">
        <v>3371</v>
      </c>
      <c r="C1570" s="314" t="s">
        <v>1804</v>
      </c>
      <c r="D1570" s="25" t="s">
        <v>6</v>
      </c>
      <c r="E1570" s="33">
        <f t="shared" si="24"/>
        <v>30169</v>
      </c>
      <c r="G1570" s="310">
        <v>26698.560000000001</v>
      </c>
    </row>
    <row r="1571" spans="2:7" ht="22.5">
      <c r="B1571" t="s">
        <v>3372</v>
      </c>
      <c r="C1571" s="314" t="s">
        <v>1805</v>
      </c>
      <c r="D1571" s="25" t="s">
        <v>116</v>
      </c>
      <c r="E1571" s="33">
        <f t="shared" si="24"/>
        <v>2526</v>
      </c>
      <c r="G1571" s="310">
        <v>2235.5200000000004</v>
      </c>
    </row>
    <row r="1572" spans="2:7">
      <c r="B1572" t="s">
        <v>3373</v>
      </c>
      <c r="C1572" s="314" t="s">
        <v>1806</v>
      </c>
      <c r="D1572" s="25" t="s">
        <v>116</v>
      </c>
      <c r="E1572" s="33">
        <f t="shared" si="24"/>
        <v>10763</v>
      </c>
      <c r="G1572" s="310">
        <v>9524.4800000000014</v>
      </c>
    </row>
    <row r="1573" spans="2:7" ht="22.5">
      <c r="B1573" t="s">
        <v>3374</v>
      </c>
      <c r="C1573" s="314" t="s">
        <v>1807</v>
      </c>
      <c r="D1573" s="25" t="s">
        <v>56</v>
      </c>
      <c r="E1573" s="33">
        <f t="shared" si="24"/>
        <v>545975</v>
      </c>
      <c r="G1573" s="310">
        <v>483163.52</v>
      </c>
    </row>
    <row r="1574" spans="2:7">
      <c r="B1574" t="s">
        <v>3375</v>
      </c>
      <c r="C1574" s="314" t="s">
        <v>1808</v>
      </c>
      <c r="D1574" s="25" t="s">
        <v>56</v>
      </c>
      <c r="E1574" s="33">
        <f t="shared" si="24"/>
        <v>609561</v>
      </c>
      <c r="G1574" s="310">
        <v>539434.56000000006</v>
      </c>
    </row>
    <row r="1575" spans="2:7" ht="22.5">
      <c r="B1575" t="s">
        <v>3376</v>
      </c>
      <c r="C1575" s="314" t="s">
        <v>1809</v>
      </c>
      <c r="D1575" s="25" t="s">
        <v>56</v>
      </c>
      <c r="E1575" s="33">
        <f t="shared" si="24"/>
        <v>278938</v>
      </c>
      <c r="G1575" s="310">
        <v>246848.00000000003</v>
      </c>
    </row>
    <row r="1576" spans="2:7">
      <c r="B1576" t="s">
        <v>3377</v>
      </c>
      <c r="C1576" s="314" t="s">
        <v>1810</v>
      </c>
      <c r="D1576" s="25" t="s">
        <v>56</v>
      </c>
      <c r="E1576" s="33">
        <f t="shared" si="24"/>
        <v>386843</v>
      </c>
      <c r="G1576" s="310">
        <v>342339.2</v>
      </c>
    </row>
    <row r="1577" spans="2:7" ht="22.5">
      <c r="B1577" t="s">
        <v>3378</v>
      </c>
      <c r="C1577" s="314" t="s">
        <v>1811</v>
      </c>
      <c r="D1577" s="25" t="s">
        <v>56</v>
      </c>
      <c r="E1577" s="33">
        <f t="shared" si="24"/>
        <v>278938</v>
      </c>
      <c r="G1577" s="310">
        <v>246848.00000000003</v>
      </c>
    </row>
    <row r="1578" spans="2:7">
      <c r="B1578" t="s">
        <v>3379</v>
      </c>
      <c r="C1578" s="314" t="s">
        <v>1812</v>
      </c>
      <c r="D1578" s="25" t="s">
        <v>56</v>
      </c>
      <c r="E1578" s="33">
        <f t="shared" si="24"/>
        <v>386843</v>
      </c>
      <c r="G1578" s="310">
        <v>342339.2</v>
      </c>
    </row>
    <row r="1579" spans="2:7">
      <c r="B1579" t="s">
        <v>3380</v>
      </c>
      <c r="C1579" s="314" t="s">
        <v>1813</v>
      </c>
      <c r="D1579" s="25" t="s">
        <v>116</v>
      </c>
      <c r="E1579" s="33">
        <f t="shared" si="24"/>
        <v>484916</v>
      </c>
      <c r="G1579" s="310">
        <v>429129.12000000005</v>
      </c>
    </row>
    <row r="1580" spans="2:7">
      <c r="B1580" t="s">
        <v>3381</v>
      </c>
      <c r="C1580" s="314" t="s">
        <v>1814</v>
      </c>
      <c r="D1580" s="25" t="s">
        <v>116</v>
      </c>
      <c r="E1580" s="33">
        <f t="shared" si="24"/>
        <v>284088</v>
      </c>
      <c r="G1580" s="310">
        <v>251405.28000000003</v>
      </c>
    </row>
    <row r="1581" spans="2:7">
      <c r="B1581" t="s">
        <v>3382</v>
      </c>
      <c r="C1581" s="314" t="s">
        <v>1815</v>
      </c>
      <c r="D1581" s="25" t="s">
        <v>56</v>
      </c>
      <c r="E1581" s="33">
        <f t="shared" si="24"/>
        <v>11857</v>
      </c>
      <c r="G1581" s="310">
        <v>10493.28</v>
      </c>
    </row>
    <row r="1582" spans="2:7">
      <c r="B1582" t="s">
        <v>3383</v>
      </c>
      <c r="C1582" s="314" t="s">
        <v>1816</v>
      </c>
      <c r="D1582" s="25" t="s">
        <v>56</v>
      </c>
      <c r="E1582" s="33">
        <f t="shared" si="24"/>
        <v>462559</v>
      </c>
      <c r="G1582" s="310">
        <v>409344.32000000007</v>
      </c>
    </row>
    <row r="1583" spans="2:7">
      <c r="B1583" t="s">
        <v>3384</v>
      </c>
      <c r="C1583" s="314" t="s">
        <v>1817</v>
      </c>
      <c r="D1583" s="25" t="s">
        <v>56</v>
      </c>
      <c r="E1583" s="33">
        <f t="shared" si="24"/>
        <v>12178</v>
      </c>
      <c r="G1583" s="310">
        <v>10776.640000000001</v>
      </c>
    </row>
    <row r="1584" spans="2:7">
      <c r="B1584" t="s">
        <v>3385</v>
      </c>
      <c r="C1584" s="314" t="s">
        <v>1818</v>
      </c>
      <c r="D1584" s="25" t="s">
        <v>56</v>
      </c>
      <c r="E1584" s="33">
        <f t="shared" si="24"/>
        <v>78018</v>
      </c>
      <c r="G1584" s="310">
        <v>69042.400000000009</v>
      </c>
    </row>
    <row r="1585" spans="2:7">
      <c r="B1585" t="s">
        <v>3386</v>
      </c>
      <c r="C1585" s="314" t="s">
        <v>1819</v>
      </c>
      <c r="D1585" s="25" t="s">
        <v>56</v>
      </c>
      <c r="E1585" s="33">
        <f t="shared" si="24"/>
        <v>731769</v>
      </c>
      <c r="G1585" s="310">
        <v>647582.88</v>
      </c>
    </row>
    <row r="1586" spans="2:7" ht="32.25">
      <c r="B1586" t="s">
        <v>3387</v>
      </c>
      <c r="C1586" s="314" t="s">
        <v>1820</v>
      </c>
      <c r="D1586" s="57" t="s">
        <v>56</v>
      </c>
      <c r="E1586" s="33">
        <f t="shared" si="24"/>
        <v>4403</v>
      </c>
      <c r="G1586" s="310">
        <v>3896.4800000000005</v>
      </c>
    </row>
    <row r="1587" spans="2:7">
      <c r="B1587" t="s">
        <v>3388</v>
      </c>
      <c r="C1587" s="314" t="s">
        <v>1821</v>
      </c>
      <c r="D1587" s="25" t="s">
        <v>58</v>
      </c>
      <c r="E1587" s="33">
        <f t="shared" si="24"/>
        <v>73177</v>
      </c>
      <c r="G1587" s="310">
        <v>64758.400000000009</v>
      </c>
    </row>
    <row r="1588" spans="2:7">
      <c r="B1588" t="s">
        <v>3389</v>
      </c>
      <c r="C1588" s="314" t="s">
        <v>1822</v>
      </c>
      <c r="D1588" s="25" t="s">
        <v>58</v>
      </c>
      <c r="E1588" s="33">
        <f t="shared" si="24"/>
        <v>65046</v>
      </c>
      <c r="G1588" s="310">
        <v>57562.400000000009</v>
      </c>
    </row>
    <row r="1589" spans="2:7">
      <c r="B1589" t="s">
        <v>3390</v>
      </c>
      <c r="C1589" s="314" t="s">
        <v>1823</v>
      </c>
      <c r="D1589" s="25" t="s">
        <v>7</v>
      </c>
      <c r="E1589" s="33">
        <f t="shared" si="24"/>
        <v>813</v>
      </c>
      <c r="G1589" s="310">
        <v>719.04000000000008</v>
      </c>
    </row>
    <row r="1590" spans="2:7">
      <c r="B1590" t="s">
        <v>3391</v>
      </c>
      <c r="C1590" s="314" t="s">
        <v>1824</v>
      </c>
      <c r="D1590" s="25" t="s">
        <v>3427</v>
      </c>
      <c r="E1590" s="33">
        <f t="shared" si="24"/>
        <v>821297</v>
      </c>
      <c r="G1590" s="310">
        <v>726811.68</v>
      </c>
    </row>
    <row r="1591" spans="2:7">
      <c r="B1591" t="s">
        <v>3392</v>
      </c>
      <c r="C1591" s="314" t="s">
        <v>1825</v>
      </c>
      <c r="D1591" s="25" t="s">
        <v>3428</v>
      </c>
      <c r="E1591" s="33">
        <f t="shared" si="24"/>
        <v>410648</v>
      </c>
      <c r="G1591" s="310">
        <v>363405.28</v>
      </c>
    </row>
    <row r="1592" spans="2:7">
      <c r="B1592" t="s">
        <v>3393</v>
      </c>
      <c r="C1592" s="314" t="s">
        <v>1826</v>
      </c>
      <c r="D1592" s="25" t="s">
        <v>3428</v>
      </c>
      <c r="E1592" s="33">
        <f t="shared" si="24"/>
        <v>277188</v>
      </c>
      <c r="G1592" s="310">
        <v>245299.04000000004</v>
      </c>
    </row>
    <row r="1593" spans="2:7">
      <c r="B1593" t="s">
        <v>3394</v>
      </c>
      <c r="C1593" s="314" t="s">
        <v>1827</v>
      </c>
      <c r="D1593" s="25" t="s">
        <v>3428</v>
      </c>
      <c r="E1593" s="33">
        <f t="shared" si="24"/>
        <v>30798</v>
      </c>
      <c r="G1593" s="310">
        <v>27255.200000000004</v>
      </c>
    </row>
    <row r="1594" spans="2:7">
      <c r="B1594" t="s">
        <v>3395</v>
      </c>
      <c r="C1594" s="314" t="s">
        <v>1828</v>
      </c>
      <c r="D1594" s="25" t="s">
        <v>3429</v>
      </c>
      <c r="E1594" s="33">
        <f t="shared" si="24"/>
        <v>23010</v>
      </c>
      <c r="G1594" s="310">
        <v>20362.72</v>
      </c>
    </row>
    <row r="1595" spans="2:7">
      <c r="B1595" t="s">
        <v>3396</v>
      </c>
      <c r="C1595" s="314" t="s">
        <v>1829</v>
      </c>
      <c r="D1595" s="25" t="s">
        <v>3430</v>
      </c>
      <c r="E1595" s="33">
        <f t="shared" si="24"/>
        <v>141104</v>
      </c>
      <c r="G1595" s="310">
        <v>124871.04000000001</v>
      </c>
    </row>
    <row r="1596" spans="2:7">
      <c r="B1596" t="s">
        <v>3397</v>
      </c>
      <c r="C1596" s="314" t="s">
        <v>1830</v>
      </c>
      <c r="D1596" s="25" t="s">
        <v>3430</v>
      </c>
      <c r="E1596" s="33">
        <f t="shared" si="24"/>
        <v>4481</v>
      </c>
      <c r="G1596" s="310">
        <v>3965.9200000000005</v>
      </c>
    </row>
    <row r="1597" spans="2:7" ht="15.75" thickBot="1">
      <c r="B1597" t="s">
        <v>3398</v>
      </c>
      <c r="C1597" s="314" t="s">
        <v>1831</v>
      </c>
      <c r="D1597" s="195" t="s">
        <v>3431</v>
      </c>
      <c r="E1597" s="196">
        <f t="shared" si="24"/>
        <v>77881</v>
      </c>
      <c r="G1597" s="310">
        <v>68921.440000000002</v>
      </c>
    </row>
    <row r="1598" spans="2:7" ht="22.5">
      <c r="B1598" t="s">
        <v>3748</v>
      </c>
      <c r="C1598" s="314" t="s">
        <v>3696</v>
      </c>
      <c r="D1598" s="220" t="s">
        <v>6</v>
      </c>
      <c r="E1598" s="221">
        <f t="shared" si="24"/>
        <v>1850</v>
      </c>
      <c r="G1598" s="310">
        <v>1637.44</v>
      </c>
    </row>
    <row r="1599" spans="2:7">
      <c r="B1599" t="s">
        <v>3749</v>
      </c>
      <c r="C1599" s="314" t="s">
        <v>3697</v>
      </c>
      <c r="D1599" s="174" t="s">
        <v>247</v>
      </c>
      <c r="E1599" s="33">
        <f t="shared" si="24"/>
        <v>585908</v>
      </c>
      <c r="G1599" s="310">
        <v>518502.88000000006</v>
      </c>
    </row>
    <row r="1600" spans="2:7">
      <c r="B1600" t="s">
        <v>3750</v>
      </c>
      <c r="C1600" s="314" t="s">
        <v>3698</v>
      </c>
      <c r="D1600" s="174" t="s">
        <v>56</v>
      </c>
      <c r="E1600" s="33">
        <f t="shared" si="24"/>
        <v>26983</v>
      </c>
      <c r="G1600" s="310">
        <v>23878.400000000001</v>
      </c>
    </row>
    <row r="1601" spans="2:7">
      <c r="B1601" t="s">
        <v>3751</v>
      </c>
      <c r="C1601" s="314" t="s">
        <v>3699</v>
      </c>
      <c r="D1601" s="174" t="s">
        <v>56</v>
      </c>
      <c r="E1601" s="33">
        <f t="shared" si="24"/>
        <v>6167</v>
      </c>
      <c r="G1601" s="310">
        <v>5457.76</v>
      </c>
    </row>
    <row r="1602" spans="2:7">
      <c r="B1602" t="s">
        <v>3694</v>
      </c>
      <c r="C1602" s="314" t="s">
        <v>3695</v>
      </c>
      <c r="D1602" s="174" t="s">
        <v>56</v>
      </c>
      <c r="E1602" s="33">
        <f t="shared" si="24"/>
        <v>1542</v>
      </c>
      <c r="G1602" s="310">
        <v>1364.16</v>
      </c>
    </row>
    <row r="1603" spans="2:7">
      <c r="B1603" t="s">
        <v>3752</v>
      </c>
      <c r="C1603" s="314" t="s">
        <v>3700</v>
      </c>
      <c r="D1603" s="174" t="s">
        <v>7</v>
      </c>
      <c r="E1603" s="33">
        <f t="shared" si="24"/>
        <v>2378</v>
      </c>
      <c r="G1603" s="310">
        <v>2104.48</v>
      </c>
    </row>
    <row r="1604" spans="2:7">
      <c r="B1604" t="s">
        <v>3753</v>
      </c>
      <c r="C1604" s="314" t="s">
        <v>3701</v>
      </c>
      <c r="D1604" s="174" t="s">
        <v>57</v>
      </c>
      <c r="E1604" s="33">
        <f t="shared" si="24"/>
        <v>24148</v>
      </c>
      <c r="G1604" s="310">
        <v>21369.600000000002</v>
      </c>
    </row>
    <row r="1605" spans="2:7">
      <c r="B1605" t="s">
        <v>3754</v>
      </c>
      <c r="C1605" s="314" t="s">
        <v>3702</v>
      </c>
      <c r="D1605" s="174" t="s">
        <v>57</v>
      </c>
      <c r="E1605" s="33">
        <f t="shared" si="24"/>
        <v>35299</v>
      </c>
      <c r="G1605" s="310">
        <v>31237.920000000002</v>
      </c>
    </row>
    <row r="1606" spans="2:7">
      <c r="B1606" t="s">
        <v>3755</v>
      </c>
      <c r="C1606" s="314" t="s">
        <v>3703</v>
      </c>
      <c r="D1606" s="174" t="s">
        <v>57</v>
      </c>
      <c r="E1606" s="33">
        <f t="shared" si="24"/>
        <v>51428</v>
      </c>
      <c r="G1606" s="310">
        <v>45511.200000000004</v>
      </c>
    </row>
    <row r="1607" spans="2:7">
      <c r="B1607" t="s">
        <v>3756</v>
      </c>
      <c r="C1607" s="314" t="s">
        <v>3704</v>
      </c>
      <c r="D1607" s="174" t="s">
        <v>57</v>
      </c>
      <c r="E1607" s="33">
        <f t="shared" si="24"/>
        <v>76097</v>
      </c>
      <c r="G1607" s="310">
        <v>67342.240000000005</v>
      </c>
    </row>
    <row r="1608" spans="2:7">
      <c r="B1608" t="s">
        <v>3757</v>
      </c>
      <c r="C1608" s="314" t="s">
        <v>3705</v>
      </c>
      <c r="D1608" s="174" t="s">
        <v>57</v>
      </c>
      <c r="E1608" s="33">
        <f t="shared" si="24"/>
        <v>87904</v>
      </c>
      <c r="G1608" s="310">
        <v>77790.720000000001</v>
      </c>
    </row>
    <row r="1609" spans="2:7">
      <c r="B1609" t="s">
        <v>3758</v>
      </c>
      <c r="C1609" s="314" t="s">
        <v>3706</v>
      </c>
      <c r="D1609" s="174" t="s">
        <v>57</v>
      </c>
      <c r="E1609" s="33">
        <f t="shared" ref="E1609:E1650" si="25">ROUND(G1609*$H$7,0)</f>
        <v>117881</v>
      </c>
      <c r="G1609" s="310">
        <v>104319.04000000001</v>
      </c>
    </row>
    <row r="1610" spans="2:7">
      <c r="B1610" t="s">
        <v>3759</v>
      </c>
      <c r="C1610" s="314" t="s">
        <v>3707</v>
      </c>
      <c r="D1610" s="174" t="s">
        <v>57</v>
      </c>
      <c r="E1610" s="33">
        <f t="shared" si="25"/>
        <v>155016</v>
      </c>
      <c r="G1610" s="310">
        <v>137182.08000000002</v>
      </c>
    </row>
    <row r="1611" spans="2:7">
      <c r="B1611" t="s">
        <v>3760</v>
      </c>
      <c r="C1611" s="314" t="s">
        <v>3708</v>
      </c>
      <c r="D1611" s="174" t="s">
        <v>57</v>
      </c>
      <c r="E1611" s="33">
        <f t="shared" si="25"/>
        <v>192418</v>
      </c>
      <c r="G1611" s="310">
        <v>170281.44</v>
      </c>
    </row>
    <row r="1612" spans="2:7">
      <c r="B1612" t="s">
        <v>3761</v>
      </c>
      <c r="C1612" s="314" t="s">
        <v>3709</v>
      </c>
      <c r="D1612" s="174" t="s">
        <v>57</v>
      </c>
      <c r="E1612" s="33">
        <f t="shared" si="25"/>
        <v>377420</v>
      </c>
      <c r="G1612" s="310">
        <v>333999.68000000005</v>
      </c>
    </row>
    <row r="1613" spans="2:7">
      <c r="B1613" t="s">
        <v>3762</v>
      </c>
      <c r="C1613" s="314" t="s">
        <v>3710</v>
      </c>
      <c r="D1613" s="174" t="s">
        <v>57</v>
      </c>
      <c r="E1613" s="33">
        <f t="shared" si="25"/>
        <v>997157</v>
      </c>
      <c r="G1613" s="310">
        <v>882440.16</v>
      </c>
    </row>
    <row r="1614" spans="2:7">
      <c r="B1614" t="s">
        <v>3763</v>
      </c>
      <c r="C1614" s="314" t="s">
        <v>3711</v>
      </c>
      <c r="D1614" s="174" t="s">
        <v>57</v>
      </c>
      <c r="E1614" s="33">
        <f t="shared" si="25"/>
        <v>135823</v>
      </c>
      <c r="G1614" s="310">
        <v>120197.28000000001</v>
      </c>
    </row>
    <row r="1615" spans="2:7">
      <c r="B1615" t="s">
        <v>3764</v>
      </c>
      <c r="C1615" s="314" t="s">
        <v>3712</v>
      </c>
      <c r="D1615" s="174" t="s">
        <v>57</v>
      </c>
      <c r="E1615" s="33">
        <f t="shared" si="25"/>
        <v>185024</v>
      </c>
      <c r="G1615" s="310">
        <v>163738.40000000002</v>
      </c>
    </row>
    <row r="1616" spans="2:7">
      <c r="B1616" t="s">
        <v>3765</v>
      </c>
      <c r="C1616" s="314" t="s">
        <v>3713</v>
      </c>
      <c r="D1616" s="174" t="s">
        <v>57</v>
      </c>
      <c r="E1616" s="33">
        <f t="shared" si="25"/>
        <v>227747</v>
      </c>
      <c r="G1616" s="310">
        <v>201546.24000000002</v>
      </c>
    </row>
    <row r="1617" spans="2:7">
      <c r="B1617" t="s">
        <v>3766</v>
      </c>
      <c r="C1617" s="314" t="s">
        <v>3714</v>
      </c>
      <c r="D1617" s="174" t="s">
        <v>57</v>
      </c>
      <c r="E1617" s="33">
        <f t="shared" si="25"/>
        <v>243603</v>
      </c>
      <c r="G1617" s="310">
        <v>215577.60000000003</v>
      </c>
    </row>
    <row r="1618" spans="2:7">
      <c r="B1618" t="s">
        <v>3767</v>
      </c>
      <c r="C1618" s="314" t="s">
        <v>3715</v>
      </c>
      <c r="D1618" s="174" t="s">
        <v>57</v>
      </c>
      <c r="E1618" s="33">
        <f t="shared" si="25"/>
        <v>371622</v>
      </c>
      <c r="G1618" s="310">
        <v>328868.96000000002</v>
      </c>
    </row>
    <row r="1619" spans="2:7">
      <c r="B1619" t="s">
        <v>3768</v>
      </c>
      <c r="C1619" s="314" t="s">
        <v>3716</v>
      </c>
      <c r="D1619" s="174" t="s">
        <v>57</v>
      </c>
      <c r="E1619" s="33">
        <f t="shared" si="25"/>
        <v>26716</v>
      </c>
      <c r="G1619" s="310">
        <v>23642.080000000002</v>
      </c>
    </row>
    <row r="1620" spans="2:7">
      <c r="B1620" t="s">
        <v>3769</v>
      </c>
      <c r="C1620" s="314" t="s">
        <v>3717</v>
      </c>
      <c r="D1620" s="174" t="s">
        <v>57</v>
      </c>
      <c r="E1620" s="33">
        <f t="shared" si="25"/>
        <v>98845</v>
      </c>
      <c r="G1620" s="310">
        <v>87473.12000000001</v>
      </c>
    </row>
    <row r="1621" spans="2:7">
      <c r="B1621" t="s">
        <v>3770</v>
      </c>
      <c r="C1621" s="314" t="s">
        <v>3718</v>
      </c>
      <c r="D1621" s="174" t="s">
        <v>57</v>
      </c>
      <c r="E1621" s="33">
        <f t="shared" si="25"/>
        <v>155609</v>
      </c>
      <c r="G1621" s="310">
        <v>137707.36000000002</v>
      </c>
    </row>
    <row r="1622" spans="2:7">
      <c r="B1622" t="s">
        <v>3771</v>
      </c>
      <c r="C1622" s="314" t="s">
        <v>3719</v>
      </c>
      <c r="D1622" s="174" t="s">
        <v>57</v>
      </c>
      <c r="E1622" s="33">
        <f t="shared" si="25"/>
        <v>217729</v>
      </c>
      <c r="G1622" s="310">
        <v>192680.32000000001</v>
      </c>
    </row>
    <row r="1623" spans="2:7">
      <c r="B1623" t="s">
        <v>3772</v>
      </c>
      <c r="C1623" s="314" t="s">
        <v>3720</v>
      </c>
      <c r="D1623" s="174" t="s">
        <v>57</v>
      </c>
      <c r="E1623" s="33">
        <f t="shared" si="25"/>
        <v>270016</v>
      </c>
      <c r="G1623" s="310">
        <v>238952.00000000003</v>
      </c>
    </row>
    <row r="1624" spans="2:7">
      <c r="B1624" t="s">
        <v>3773</v>
      </c>
      <c r="C1624" s="314" t="s">
        <v>3721</v>
      </c>
      <c r="D1624" s="174" t="s">
        <v>57</v>
      </c>
      <c r="E1624" s="33">
        <f t="shared" si="25"/>
        <v>354379</v>
      </c>
      <c r="G1624" s="310">
        <v>313610.08</v>
      </c>
    </row>
    <row r="1625" spans="2:7">
      <c r="B1625" t="s">
        <v>3774</v>
      </c>
      <c r="C1625" s="314" t="s">
        <v>3722</v>
      </c>
      <c r="D1625" s="174" t="s">
        <v>57</v>
      </c>
      <c r="E1625" s="33">
        <f t="shared" si="25"/>
        <v>16621</v>
      </c>
      <c r="G1625" s="310">
        <v>14708.960000000001</v>
      </c>
    </row>
    <row r="1626" spans="2:7">
      <c r="B1626" t="s">
        <v>3775</v>
      </c>
      <c r="C1626" s="314" t="s">
        <v>3723</v>
      </c>
      <c r="D1626" s="174" t="s">
        <v>57</v>
      </c>
      <c r="E1626" s="33">
        <f t="shared" si="25"/>
        <v>27423</v>
      </c>
      <c r="G1626" s="310">
        <v>24268.160000000003</v>
      </c>
    </row>
    <row r="1627" spans="2:7">
      <c r="B1627" t="s">
        <v>3776</v>
      </c>
      <c r="C1627" s="314" t="s">
        <v>3724</v>
      </c>
      <c r="D1627" s="174" t="s">
        <v>57</v>
      </c>
      <c r="E1627" s="33">
        <f t="shared" si="25"/>
        <v>58187</v>
      </c>
      <c r="G1627" s="310">
        <v>51493.120000000003</v>
      </c>
    </row>
    <row r="1628" spans="2:7">
      <c r="B1628" t="s">
        <v>3777</v>
      </c>
      <c r="C1628" s="314" t="s">
        <v>3725</v>
      </c>
      <c r="D1628" s="174" t="s">
        <v>57</v>
      </c>
      <c r="E1628" s="33">
        <f t="shared" si="25"/>
        <v>98845</v>
      </c>
      <c r="G1628" s="310">
        <v>87473.12000000001</v>
      </c>
    </row>
    <row r="1629" spans="2:7">
      <c r="B1629" t="s">
        <v>3778</v>
      </c>
      <c r="C1629" s="314" t="s">
        <v>3726</v>
      </c>
      <c r="D1629" s="174" t="s">
        <v>57</v>
      </c>
      <c r="E1629" s="33">
        <f t="shared" si="25"/>
        <v>155609</v>
      </c>
      <c r="G1629" s="310">
        <v>137707.36000000002</v>
      </c>
    </row>
    <row r="1630" spans="2:7">
      <c r="B1630" t="s">
        <v>3779</v>
      </c>
      <c r="C1630" s="314" t="s">
        <v>3727</v>
      </c>
      <c r="D1630" s="174" t="s">
        <v>57</v>
      </c>
      <c r="E1630" s="33">
        <f t="shared" si="25"/>
        <v>217729</v>
      </c>
      <c r="G1630" s="310">
        <v>192680.32000000001</v>
      </c>
    </row>
    <row r="1631" spans="2:7">
      <c r="B1631" t="s">
        <v>3780</v>
      </c>
      <c r="C1631" s="314" t="s">
        <v>3728</v>
      </c>
      <c r="D1631" s="174" t="s">
        <v>57</v>
      </c>
      <c r="E1631" s="33">
        <f t="shared" si="25"/>
        <v>270016</v>
      </c>
      <c r="G1631" s="310">
        <v>238952.00000000003</v>
      </c>
    </row>
    <row r="1632" spans="2:7">
      <c r="B1632" t="s">
        <v>3781</v>
      </c>
      <c r="C1632" s="314" t="s">
        <v>3729</v>
      </c>
      <c r="D1632" s="174" t="s">
        <v>57</v>
      </c>
      <c r="E1632" s="33">
        <f t="shared" si="25"/>
        <v>354379</v>
      </c>
      <c r="G1632" s="310">
        <v>313610.08</v>
      </c>
    </row>
    <row r="1633" spans="2:7">
      <c r="B1633" t="s">
        <v>3782</v>
      </c>
      <c r="C1633" s="314" t="s">
        <v>3730</v>
      </c>
      <c r="D1633" s="174" t="s">
        <v>57</v>
      </c>
      <c r="E1633" s="33">
        <f t="shared" si="25"/>
        <v>466739</v>
      </c>
      <c r="G1633" s="310">
        <v>413043.68000000005</v>
      </c>
    </row>
    <row r="1634" spans="2:7">
      <c r="B1634" t="s">
        <v>3783</v>
      </c>
      <c r="C1634" s="314" t="s">
        <v>3731</v>
      </c>
      <c r="D1634" s="174" t="s">
        <v>57</v>
      </c>
      <c r="E1634" s="33">
        <f t="shared" si="25"/>
        <v>393998</v>
      </c>
      <c r="G1634" s="310">
        <v>348670.56000000006</v>
      </c>
    </row>
    <row r="1635" spans="2:7">
      <c r="B1635" t="s">
        <v>3784</v>
      </c>
      <c r="C1635" s="314" t="s">
        <v>3732</v>
      </c>
      <c r="D1635" s="174" t="s">
        <v>57</v>
      </c>
      <c r="E1635" s="33">
        <f t="shared" si="25"/>
        <v>195333</v>
      </c>
      <c r="G1635" s="310">
        <v>172860.80000000002</v>
      </c>
    </row>
    <row r="1636" spans="2:7">
      <c r="B1636" t="s">
        <v>3785</v>
      </c>
      <c r="C1636" s="314" t="s">
        <v>3733</v>
      </c>
      <c r="D1636" s="174" t="s">
        <v>57</v>
      </c>
      <c r="E1636" s="33">
        <f t="shared" si="25"/>
        <v>24861</v>
      </c>
      <c r="G1636" s="310">
        <v>22001.280000000002</v>
      </c>
    </row>
    <row r="1637" spans="2:7">
      <c r="B1637" t="s">
        <v>3786</v>
      </c>
      <c r="C1637" s="314" t="s">
        <v>3734</v>
      </c>
      <c r="D1637" s="174" t="s">
        <v>57</v>
      </c>
      <c r="E1637" s="33">
        <f t="shared" si="25"/>
        <v>21023</v>
      </c>
      <c r="G1637" s="310">
        <v>18604.320000000003</v>
      </c>
    </row>
    <row r="1638" spans="2:7">
      <c r="B1638" t="s">
        <v>3787</v>
      </c>
      <c r="C1638" s="314" t="s">
        <v>3735</v>
      </c>
      <c r="D1638" s="174" t="s">
        <v>57</v>
      </c>
      <c r="E1638" s="33">
        <f t="shared" si="25"/>
        <v>13358</v>
      </c>
      <c r="G1638" s="310">
        <v>11821.6</v>
      </c>
    </row>
    <row r="1639" spans="2:7">
      <c r="B1639" t="s">
        <v>3788</v>
      </c>
      <c r="C1639" s="314" t="s">
        <v>3736</v>
      </c>
      <c r="D1639" s="174" t="s">
        <v>56</v>
      </c>
      <c r="E1639" s="33">
        <f t="shared" si="25"/>
        <v>1356178</v>
      </c>
      <c r="G1639" s="310">
        <v>1200157.28</v>
      </c>
    </row>
    <row r="1640" spans="2:7">
      <c r="B1640" t="s">
        <v>3789</v>
      </c>
      <c r="C1640" s="314" t="s">
        <v>3737</v>
      </c>
      <c r="D1640" s="174" t="s">
        <v>56</v>
      </c>
      <c r="E1640" s="33">
        <f t="shared" si="25"/>
        <v>751733</v>
      </c>
      <c r="G1640" s="310">
        <v>665250.88000000012</v>
      </c>
    </row>
    <row r="1641" spans="2:7">
      <c r="B1641" t="s">
        <v>3790</v>
      </c>
      <c r="C1641" s="314" t="s">
        <v>3738</v>
      </c>
      <c r="D1641" s="174" t="s">
        <v>56</v>
      </c>
      <c r="E1641" s="33">
        <f t="shared" si="25"/>
        <v>579494</v>
      </c>
      <c r="G1641" s="310">
        <v>512826.72000000003</v>
      </c>
    </row>
    <row r="1642" spans="2:7">
      <c r="B1642" t="s">
        <v>3791</v>
      </c>
      <c r="C1642" s="314" t="s">
        <v>3739</v>
      </c>
      <c r="D1642" s="174" t="s">
        <v>56</v>
      </c>
      <c r="E1642" s="33">
        <f t="shared" si="25"/>
        <v>2227834</v>
      </c>
      <c r="G1642" s="310">
        <v>1971534.8800000001</v>
      </c>
    </row>
    <row r="1643" spans="2:7">
      <c r="B1643" t="s">
        <v>3792</v>
      </c>
      <c r="C1643" s="314" t="s">
        <v>3740</v>
      </c>
      <c r="D1643" s="174" t="s">
        <v>56</v>
      </c>
      <c r="E1643" s="33">
        <f t="shared" si="25"/>
        <v>1587171</v>
      </c>
      <c r="G1643" s="310">
        <v>1404576.32</v>
      </c>
    </row>
    <row r="1644" spans="2:7">
      <c r="B1644" t="s">
        <v>3793</v>
      </c>
      <c r="C1644" s="314" t="s">
        <v>3741</v>
      </c>
      <c r="D1644" s="174" t="s">
        <v>56</v>
      </c>
      <c r="E1644" s="33">
        <f t="shared" si="25"/>
        <v>848315</v>
      </c>
      <c r="G1644" s="310">
        <v>750721.44000000006</v>
      </c>
    </row>
    <row r="1645" spans="2:7">
      <c r="B1645" t="s">
        <v>3794</v>
      </c>
      <c r="C1645" s="314" t="s">
        <v>3742</v>
      </c>
      <c r="D1645" s="174" t="s">
        <v>56</v>
      </c>
      <c r="E1645" s="33">
        <f t="shared" si="25"/>
        <v>680101</v>
      </c>
      <c r="G1645" s="310">
        <v>601858.88</v>
      </c>
    </row>
    <row r="1646" spans="2:7">
      <c r="B1646" t="s">
        <v>3795</v>
      </c>
      <c r="C1646" s="314" t="s">
        <v>3743</v>
      </c>
      <c r="D1646" s="174" t="s">
        <v>56</v>
      </c>
      <c r="E1646" s="33">
        <f t="shared" si="25"/>
        <v>451523</v>
      </c>
      <c r="G1646" s="310">
        <v>399577.92000000004</v>
      </c>
    </row>
    <row r="1647" spans="2:7">
      <c r="B1647" t="s">
        <v>3796</v>
      </c>
      <c r="C1647" s="314" t="s">
        <v>3744</v>
      </c>
      <c r="D1647" s="174" t="s">
        <v>56</v>
      </c>
      <c r="E1647" s="33">
        <f t="shared" si="25"/>
        <v>3575964</v>
      </c>
      <c r="G1647" s="310">
        <v>3164570.08</v>
      </c>
    </row>
    <row r="1648" spans="2:7">
      <c r="B1648" t="s">
        <v>3797</v>
      </c>
      <c r="C1648" s="314" t="s">
        <v>3745</v>
      </c>
      <c r="D1648" s="174" t="s">
        <v>56</v>
      </c>
      <c r="E1648" s="33">
        <f t="shared" si="25"/>
        <v>2432267</v>
      </c>
      <c r="G1648" s="310">
        <v>2152448.48</v>
      </c>
    </row>
    <row r="1649" spans="2:7">
      <c r="B1649" t="s">
        <v>3798</v>
      </c>
      <c r="C1649" s="314" t="s">
        <v>3746</v>
      </c>
      <c r="D1649" s="174" t="s">
        <v>56</v>
      </c>
      <c r="E1649" s="33">
        <f t="shared" si="25"/>
        <v>146663</v>
      </c>
      <c r="G1649" s="310">
        <v>129790.08000000002</v>
      </c>
    </row>
    <row r="1650" spans="2:7" ht="15.75" thickBot="1">
      <c r="B1650" t="s">
        <v>3799</v>
      </c>
      <c r="C1650" s="314" t="s">
        <v>3747</v>
      </c>
      <c r="D1650" s="222" t="s">
        <v>56</v>
      </c>
      <c r="E1650" s="121">
        <f t="shared" si="25"/>
        <v>74225</v>
      </c>
      <c r="G1650" s="310">
        <v>65685.760000000009</v>
      </c>
    </row>
    <row r="1651" spans="2:7">
      <c r="C1651" s="230"/>
      <c r="D1651" s="231"/>
      <c r="E1651" s="232"/>
    </row>
    <row r="1652" spans="2:7">
      <c r="C1652" s="233"/>
      <c r="D1652" s="234"/>
      <c r="E1652" s="235"/>
    </row>
    <row r="1653" spans="2:7">
      <c r="C1653" s="233"/>
      <c r="D1653" s="234"/>
      <c r="E1653" s="235"/>
    </row>
    <row r="1654" spans="2:7">
      <c r="C1654" s="233"/>
      <c r="D1654" s="234"/>
      <c r="E1654" s="235"/>
    </row>
    <row r="1655" spans="2:7">
      <c r="C1655" s="233"/>
      <c r="D1655" s="234"/>
      <c r="E1655" s="235"/>
    </row>
    <row r="1656" spans="2:7">
      <c r="C1656" s="233"/>
      <c r="D1656" s="234"/>
      <c r="E1656" s="235"/>
    </row>
    <row r="1657" spans="2:7">
      <c r="C1657" s="233"/>
      <c r="D1657" s="234"/>
      <c r="E1657" s="235"/>
    </row>
    <row r="1658" spans="2:7">
      <c r="C1658" s="233"/>
      <c r="D1658" s="234"/>
      <c r="E1658" s="235"/>
    </row>
    <row r="1659" spans="2:7">
      <c r="C1659" s="233"/>
      <c r="D1659" s="234"/>
      <c r="E1659" s="235"/>
    </row>
    <row r="1660" spans="2:7">
      <c r="C1660" s="233"/>
      <c r="D1660" s="234"/>
      <c r="E1660" s="235"/>
    </row>
    <row r="1661" spans="2:7">
      <c r="C1661" s="233"/>
      <c r="D1661" s="234"/>
      <c r="E1661" s="235"/>
    </row>
    <row r="1662" spans="2:7">
      <c r="C1662" s="233"/>
      <c r="D1662" s="234"/>
      <c r="E1662" s="235"/>
    </row>
    <row r="1663" spans="2:7">
      <c r="C1663" s="233"/>
      <c r="D1663" s="234"/>
      <c r="E1663" s="235"/>
    </row>
    <row r="1664" spans="2:7" ht="15.75" thickBot="1">
      <c r="C1664" s="236"/>
      <c r="D1664" s="237"/>
      <c r="E1664" s="238"/>
    </row>
  </sheetData>
  <sortState xmlns:xlrd2="http://schemas.microsoft.com/office/spreadsheetml/2017/richdata2" ref="C8:E1378">
    <sortCondition ref="C8:C1378"/>
  </sortState>
  <mergeCells count="5">
    <mergeCell ref="C1:E1"/>
    <mergeCell ref="C2:E2"/>
    <mergeCell ref="C3:E3"/>
    <mergeCell ref="C4:E4"/>
    <mergeCell ref="C5:E5"/>
  </mergeCells>
  <pageMargins left="0.7" right="0.7" top="0.75" bottom="0.75" header="0.3" footer="0.3"/>
  <pageSetup scale="10" orientation="portrait" horizontalDpi="1200" verticalDpi="1200"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theme="4"/>
    <pageSetUpPr fitToPage="1"/>
  </sheetPr>
  <dimension ref="B1:J206"/>
  <sheetViews>
    <sheetView view="pageBreakPreview" zoomScaleNormal="100" zoomScaleSheetLayoutView="100" workbookViewId="0">
      <selection activeCell="E25" sqref="E25"/>
    </sheetView>
  </sheetViews>
  <sheetFormatPr defaultColWidth="11.56640625" defaultRowHeight="15"/>
  <cols>
    <col min="3" max="3" width="66.5859375" bestFit="1" customWidth="1"/>
    <col min="4" max="4" width="7.93359375" bestFit="1" customWidth="1"/>
    <col min="5" max="5" width="12.9140625" bestFit="1" customWidth="1"/>
    <col min="6" max="6" width="15.6015625" bestFit="1" customWidth="1"/>
    <col min="7" max="7" width="13.5859375" customWidth="1"/>
  </cols>
  <sheetData>
    <row r="1" spans="3:10" ht="30" customHeight="1">
      <c r="C1" s="358" t="s">
        <v>0</v>
      </c>
      <c r="D1" s="358"/>
      <c r="E1" s="358"/>
      <c r="F1" s="358"/>
      <c r="G1" s="358"/>
    </row>
    <row r="2" spans="3:10" ht="30" customHeight="1">
      <c r="C2" s="358" t="str">
        <f>MAT!C2</f>
        <v>COSNTRUCCION DE DISIPADOR Y MEJORAMIENTO DE VIVIENDAS EN SECTOR SABANITAS, MUNICIPIO DE BURITICÁ, ANTIOQUIA</v>
      </c>
      <c r="D2" s="358"/>
      <c r="E2" s="358"/>
      <c r="F2" s="358"/>
      <c r="G2" s="358"/>
    </row>
    <row r="3" spans="3:10" ht="30" customHeight="1" thickBot="1">
      <c r="C3" s="359" t="s">
        <v>3821</v>
      </c>
      <c r="D3" s="359"/>
      <c r="E3" s="359"/>
      <c r="F3" s="359"/>
      <c r="G3" s="359"/>
      <c r="I3" s="198"/>
      <c r="J3" s="197"/>
    </row>
    <row r="4" spans="3:10" ht="64.5" customHeight="1" thickBot="1">
      <c r="C4" s="429" t="str">
        <f>MAT!C4</f>
        <v>CONSTRUCCIÓN DE 500 M DE PLACA HUELLA EN EL SECTOR LA ENCALICHADA DEL MUNICIPIO DE BURITICÁ, SUBREGIÓN OCCIDENTE DEL DEPARTAMENTO DE ANTIOQUIA</v>
      </c>
      <c r="D4" s="430"/>
      <c r="E4" s="430"/>
      <c r="F4" s="430"/>
      <c r="G4" s="431"/>
      <c r="I4" s="198"/>
      <c r="J4" s="197"/>
    </row>
    <row r="5" spans="3:10" ht="15.75" thickBot="1">
      <c r="C5" s="363" t="s">
        <v>39</v>
      </c>
      <c r="D5" s="364"/>
      <c r="E5" s="364"/>
      <c r="F5" s="364"/>
      <c r="G5" s="365"/>
      <c r="I5" s="198"/>
      <c r="J5" s="197"/>
    </row>
    <row r="6" spans="3:10" ht="8.25" customHeight="1" thickBot="1">
      <c r="I6" s="198"/>
      <c r="J6" s="197"/>
    </row>
    <row r="7" spans="3:10">
      <c r="C7" s="432" t="s">
        <v>40</v>
      </c>
      <c r="D7" s="433"/>
      <c r="E7" s="433"/>
      <c r="F7" s="433"/>
      <c r="G7" s="434"/>
      <c r="I7" s="198"/>
      <c r="J7" s="197"/>
    </row>
    <row r="8" spans="3:10" ht="24.75">
      <c r="C8" s="88" t="s">
        <v>32</v>
      </c>
      <c r="D8" s="89" t="s">
        <v>38</v>
      </c>
      <c r="E8" s="90" t="s">
        <v>41</v>
      </c>
      <c r="F8" s="90" t="s">
        <v>37</v>
      </c>
      <c r="G8" s="91" t="s">
        <v>42</v>
      </c>
      <c r="I8" s="198"/>
      <c r="J8" s="197"/>
    </row>
    <row r="9" spans="3:10">
      <c r="C9" s="438" t="s">
        <v>3568</v>
      </c>
      <c r="D9" s="439"/>
      <c r="E9" s="439"/>
      <c r="F9" s="439"/>
      <c r="G9" s="440"/>
      <c r="I9" s="198"/>
      <c r="J9" s="197"/>
    </row>
    <row r="10" spans="3:10">
      <c r="C10" s="27" t="s">
        <v>3570</v>
      </c>
      <c r="D10" s="17">
        <v>2</v>
      </c>
      <c r="E10" s="34" t="e">
        <f>ROUND(HLOOKUP(D10,#REF!,4,FALSE)/30,0)</f>
        <v>#REF!</v>
      </c>
      <c r="F10" s="18" t="e">
        <f>ROUND(HLOOKUP(D10,#REF!,25,FALSE),4)</f>
        <v>#REF!</v>
      </c>
      <c r="G10" s="35" t="e">
        <f>ROUND(E10*F10,0)</f>
        <v>#REF!</v>
      </c>
      <c r="I10" s="198"/>
      <c r="J10" s="197"/>
    </row>
    <row r="11" spans="3:10">
      <c r="C11" s="27" t="s">
        <v>3569</v>
      </c>
      <c r="D11" s="17">
        <v>1</v>
      </c>
      <c r="E11" s="34" t="e">
        <f>ROUND(HLOOKUP(D11,#REF!,4,FALSE)/30,0)</f>
        <v>#REF!</v>
      </c>
      <c r="F11" s="18" t="e">
        <f>ROUND(HLOOKUP(D11,#REF!,25,FALSE),4)</f>
        <v>#REF!</v>
      </c>
      <c r="G11" s="35" t="e">
        <f>ROUND(E11*F11,0)</f>
        <v>#REF!</v>
      </c>
      <c r="I11" s="198"/>
      <c r="J11" s="197"/>
    </row>
    <row r="12" spans="3:10">
      <c r="C12" s="438" t="s">
        <v>3562</v>
      </c>
      <c r="D12" s="439"/>
      <c r="E12" s="439"/>
      <c r="F12" s="439"/>
      <c r="G12" s="440"/>
      <c r="I12" s="198"/>
      <c r="J12" s="197"/>
    </row>
    <row r="13" spans="3:10">
      <c r="C13" s="27" t="s">
        <v>3571</v>
      </c>
      <c r="D13" s="17">
        <v>2</v>
      </c>
      <c r="E13" s="34" t="e">
        <f>ROUND(HLOOKUP(D13,#REF!,4,FALSE)/30,0)</f>
        <v>#REF!</v>
      </c>
      <c r="F13" s="18" t="e">
        <f>ROUND(HLOOKUP(D13,#REF!,25,FALSE),4)</f>
        <v>#REF!</v>
      </c>
      <c r="G13" s="35" t="e">
        <f>ROUND(E13*F13,0)</f>
        <v>#REF!</v>
      </c>
      <c r="I13" s="198"/>
      <c r="J13" s="197"/>
    </row>
    <row r="14" spans="3:10">
      <c r="C14" s="27" t="s">
        <v>3572</v>
      </c>
      <c r="D14" s="17">
        <v>1.2</v>
      </c>
      <c r="E14" s="34" t="e">
        <f>ROUND(HLOOKUP(D14,#REF!,4,FALSE)/30,0)</f>
        <v>#REF!</v>
      </c>
      <c r="F14" s="18" t="e">
        <f>ROUND(HLOOKUP(D14,#REF!,25,FALSE),4)</f>
        <v>#REF!</v>
      </c>
      <c r="G14" s="35" t="e">
        <f>ROUND(E14*F14,0)</f>
        <v>#REF!</v>
      </c>
      <c r="I14" s="198"/>
      <c r="J14" s="197"/>
    </row>
    <row r="15" spans="3:10">
      <c r="C15" s="438" t="s">
        <v>3563</v>
      </c>
      <c r="D15" s="439"/>
      <c r="E15" s="439"/>
      <c r="F15" s="439"/>
      <c r="G15" s="440"/>
      <c r="I15" s="198"/>
      <c r="J15" s="197"/>
    </row>
    <row r="16" spans="3:10">
      <c r="C16" s="27" t="s">
        <v>3573</v>
      </c>
      <c r="D16" s="17">
        <v>2</v>
      </c>
      <c r="E16" s="34" t="e">
        <f>ROUND(HLOOKUP(D16,#REF!,4,FALSE)/30,0)</f>
        <v>#REF!</v>
      </c>
      <c r="F16" s="18" t="e">
        <f>ROUND(HLOOKUP(D16,#REF!,25,FALSE),4)</f>
        <v>#REF!</v>
      </c>
      <c r="G16" s="35" t="e">
        <f>ROUND(E16*F16,0)</f>
        <v>#REF!</v>
      </c>
      <c r="I16" s="198"/>
      <c r="J16" s="197"/>
    </row>
    <row r="17" spans="3:10">
      <c r="C17" s="27" t="s">
        <v>3575</v>
      </c>
      <c r="D17" s="17">
        <v>1.2</v>
      </c>
      <c r="E17" s="34" t="e">
        <f>ROUND(HLOOKUP(D17,#REF!,4,FALSE)/30,0)</f>
        <v>#REF!</v>
      </c>
      <c r="F17" s="18" t="e">
        <f>ROUND(HLOOKUP(D17,#REF!,25,FALSE),4)</f>
        <v>#REF!</v>
      </c>
      <c r="G17" s="35" t="e">
        <f>ROUND(E17*F17,0)</f>
        <v>#REF!</v>
      </c>
      <c r="I17" s="198"/>
      <c r="J17" s="197"/>
    </row>
    <row r="18" spans="3:10">
      <c r="C18" s="438" t="s">
        <v>3564</v>
      </c>
      <c r="D18" s="439"/>
      <c r="E18" s="439"/>
      <c r="F18" s="439"/>
      <c r="G18" s="440"/>
      <c r="I18" s="198"/>
      <c r="J18" s="197"/>
    </row>
    <row r="19" spans="3:10">
      <c r="C19" s="27" t="s">
        <v>3576</v>
      </c>
      <c r="D19" s="17">
        <v>2</v>
      </c>
      <c r="E19" s="34" t="e">
        <f>ROUND(HLOOKUP(D19,#REF!,4,FALSE)/30,0)</f>
        <v>#REF!</v>
      </c>
      <c r="F19" s="18" t="e">
        <f>ROUND(HLOOKUP(D19,#REF!,25,FALSE),4)</f>
        <v>#REF!</v>
      </c>
      <c r="G19" s="35" t="e">
        <f>ROUND(E19*F19,0)</f>
        <v>#REF!</v>
      </c>
      <c r="I19" s="198"/>
      <c r="J19" s="197"/>
    </row>
    <row r="20" spans="3:10">
      <c r="C20" s="27" t="s">
        <v>3574</v>
      </c>
      <c r="D20" s="17">
        <v>1.2</v>
      </c>
      <c r="E20" s="34" t="e">
        <f>ROUND(HLOOKUP(D20,#REF!,4,FALSE)/30,0)</f>
        <v>#REF!</v>
      </c>
      <c r="F20" s="18" t="e">
        <f>ROUND(HLOOKUP(D20,#REF!,25,FALSE),4)</f>
        <v>#REF!</v>
      </c>
      <c r="G20" s="35" t="e">
        <f>ROUND(E20*F20,0)</f>
        <v>#REF!</v>
      </c>
      <c r="I20" s="198"/>
      <c r="J20" s="197"/>
    </row>
    <row r="21" spans="3:10">
      <c r="C21" s="438" t="s">
        <v>3565</v>
      </c>
      <c r="D21" s="439"/>
      <c r="E21" s="439"/>
      <c r="F21" s="439"/>
      <c r="G21" s="440"/>
      <c r="I21" s="198"/>
      <c r="J21" s="197"/>
    </row>
    <row r="22" spans="3:10">
      <c r="C22" s="27" t="s">
        <v>3577</v>
      </c>
      <c r="D22" s="17">
        <v>2</v>
      </c>
      <c r="E22" s="34" t="e">
        <f>ROUND(HLOOKUP(D22,#REF!,4,FALSE)/30,0)</f>
        <v>#REF!</v>
      </c>
      <c r="F22" s="18" t="e">
        <f>ROUND(HLOOKUP(D22,#REF!,25,FALSE),4)</f>
        <v>#REF!</v>
      </c>
      <c r="G22" s="35" t="e">
        <f>ROUND(E22*F22,0)</f>
        <v>#REF!</v>
      </c>
      <c r="I22" s="198"/>
      <c r="J22" s="197"/>
    </row>
    <row r="23" spans="3:10">
      <c r="C23" s="27" t="s">
        <v>3578</v>
      </c>
      <c r="D23" s="17">
        <v>1.2</v>
      </c>
      <c r="E23" s="34" t="e">
        <f>ROUND(HLOOKUP(D23,#REF!,4,FALSE)/30,0)</f>
        <v>#REF!</v>
      </c>
      <c r="F23" s="18" t="e">
        <f>ROUND(HLOOKUP(D23,#REF!,25,FALSE),4)</f>
        <v>#REF!</v>
      </c>
      <c r="G23" s="35" t="e">
        <f>ROUND(E23*F23,0)</f>
        <v>#REF!</v>
      </c>
      <c r="I23" s="198"/>
      <c r="J23" s="197"/>
    </row>
    <row r="24" spans="3:10">
      <c r="C24" s="438" t="s">
        <v>3566</v>
      </c>
      <c r="D24" s="439"/>
      <c r="E24" s="439"/>
      <c r="F24" s="439"/>
      <c r="G24" s="440"/>
      <c r="I24" s="198"/>
      <c r="J24" s="197"/>
    </row>
    <row r="25" spans="3:10">
      <c r="C25" s="27" t="s">
        <v>3579</v>
      </c>
      <c r="D25" s="17">
        <v>2.5</v>
      </c>
      <c r="E25" s="34" t="e">
        <f>ROUND(HLOOKUP(D25,#REF!,4,FALSE)/30,0)</f>
        <v>#REF!</v>
      </c>
      <c r="F25" s="18" t="e">
        <f>ROUND(HLOOKUP(D25,#REF!,25,FALSE),4)</f>
        <v>#REF!</v>
      </c>
      <c r="G25" s="35" t="e">
        <f>ROUND(E25*F25,0)</f>
        <v>#REF!</v>
      </c>
      <c r="I25" s="198"/>
      <c r="J25" s="197"/>
    </row>
    <row r="26" spans="3:10">
      <c r="C26" s="27" t="s">
        <v>3580</v>
      </c>
      <c r="D26" s="17">
        <v>1.5</v>
      </c>
      <c r="E26" s="34" t="e">
        <f>ROUND(HLOOKUP(D26,#REF!,4,FALSE)/30,0)</f>
        <v>#REF!</v>
      </c>
      <c r="F26" s="18" t="e">
        <f>ROUND(HLOOKUP(D26,#REF!,25,FALSE),4)</f>
        <v>#REF!</v>
      </c>
      <c r="G26" s="35" t="e">
        <f>ROUND(E26*F26,0)</f>
        <v>#REF!</v>
      </c>
      <c r="I26" s="198"/>
      <c r="J26" s="197"/>
    </row>
    <row r="27" spans="3:10">
      <c r="C27" s="438" t="s">
        <v>3567</v>
      </c>
      <c r="D27" s="439"/>
      <c r="E27" s="439"/>
      <c r="F27" s="439"/>
      <c r="G27" s="440"/>
      <c r="I27" s="198"/>
      <c r="J27" s="197"/>
    </row>
    <row r="28" spans="3:10">
      <c r="C28" s="27" t="s">
        <v>3581</v>
      </c>
      <c r="D28" s="17">
        <v>4</v>
      </c>
      <c r="E28" s="34" t="e">
        <f>ROUND(HLOOKUP(D28,#REF!,4,FALSE)/30,0)</f>
        <v>#REF!</v>
      </c>
      <c r="F28" s="18" t="e">
        <f>ROUND(HLOOKUP(D28,#REF!,25,FALSE),4)</f>
        <v>#REF!</v>
      </c>
      <c r="G28" s="35" t="e">
        <f>ROUND(E28*F28,0)</f>
        <v>#REF!</v>
      </c>
      <c r="I28" s="198"/>
      <c r="J28" s="197"/>
    </row>
    <row r="29" spans="3:10">
      <c r="C29" s="27" t="s">
        <v>3582</v>
      </c>
      <c r="D29" s="17">
        <v>2</v>
      </c>
      <c r="E29" s="34" t="e">
        <f>ROUND(HLOOKUP(D29,#REF!,4,FALSE)/30,0)</f>
        <v>#REF!</v>
      </c>
      <c r="F29" s="18" t="e">
        <f>ROUND(HLOOKUP(D29,#REF!,25,FALSE),4)</f>
        <v>#REF!</v>
      </c>
      <c r="G29" s="35" t="e">
        <f>ROUND(E29*F29,0)</f>
        <v>#REF!</v>
      </c>
      <c r="I29" s="198"/>
      <c r="J29" s="197"/>
    </row>
    <row r="30" spans="3:10" ht="15.75" thickBot="1">
      <c r="C30" s="28"/>
      <c r="D30" s="15"/>
      <c r="E30" s="19"/>
      <c r="F30" s="16"/>
      <c r="G30" s="29"/>
      <c r="I30" s="198"/>
      <c r="J30" s="197"/>
    </row>
    <row r="31" spans="3:10">
      <c r="C31" s="435" t="s">
        <v>44</v>
      </c>
      <c r="D31" s="436"/>
      <c r="E31" s="436"/>
      <c r="F31" s="436"/>
      <c r="G31" s="437"/>
      <c r="I31" s="198"/>
      <c r="J31" s="197"/>
    </row>
    <row r="32" spans="3:10">
      <c r="C32" s="92" t="s">
        <v>43</v>
      </c>
      <c r="D32" s="90" t="s">
        <v>4</v>
      </c>
      <c r="E32" s="93" t="s">
        <v>45</v>
      </c>
      <c r="F32" s="90" t="s">
        <v>46</v>
      </c>
      <c r="G32" s="91" t="s">
        <v>47</v>
      </c>
      <c r="I32" s="198"/>
      <c r="J32" s="197"/>
    </row>
    <row r="33" spans="2:10">
      <c r="B33" s="211" t="s">
        <v>3638</v>
      </c>
      <c r="C33" s="94" t="s">
        <v>3583</v>
      </c>
      <c r="D33" s="95">
        <f>SUM(D34:D35)</f>
        <v>1</v>
      </c>
      <c r="E33" s="96" t="e">
        <f>SUM(E34:E35)</f>
        <v>#REF!</v>
      </c>
      <c r="F33" s="96" t="e">
        <f>SUM(F34:F35)</f>
        <v>#REF!</v>
      </c>
      <c r="G33" s="97" t="e">
        <f>SUM(G34:G35)</f>
        <v>#REF!</v>
      </c>
      <c r="J33" s="197"/>
    </row>
    <row r="34" spans="2:10">
      <c r="C34" s="27" t="s">
        <v>3570</v>
      </c>
      <c r="D34" s="20">
        <v>1</v>
      </c>
      <c r="E34" s="34" t="e">
        <f>VLOOKUP(C34,$C$8:$G$30,3,FALSE)*D34</f>
        <v>#REF!</v>
      </c>
      <c r="F34" s="34" t="e">
        <f>(VLOOKUP(C34,$C$8:$G$30,5,FALSE)-VLOOKUP(C34,$C$8:$G$30,3,FALSE))*D34</f>
        <v>#REF!</v>
      </c>
      <c r="G34" s="35" t="e">
        <f>(E34+F34)</f>
        <v>#REF!</v>
      </c>
      <c r="J34" s="197"/>
    </row>
    <row r="35" spans="2:10">
      <c r="C35" s="27" t="s">
        <v>3569</v>
      </c>
      <c r="D35" s="20">
        <v>0</v>
      </c>
      <c r="E35" s="34" t="e">
        <f>VLOOKUP(C35,$C$8:$G$30,3,FALSE)*D35</f>
        <v>#REF!</v>
      </c>
      <c r="F35" s="34" t="e">
        <f>(VLOOKUP(C35,$C$8:$G$30,5,FALSE)-VLOOKUP(C35,$C$8:$G$30,3,FALSE))*D35</f>
        <v>#REF!</v>
      </c>
      <c r="G35" s="35" t="e">
        <f>(E35+F35)</f>
        <v>#REF!</v>
      </c>
      <c r="H35" s="49"/>
      <c r="J35" s="197"/>
    </row>
    <row r="36" spans="2:10">
      <c r="B36" s="211" t="s">
        <v>3639</v>
      </c>
      <c r="C36" s="94" t="s">
        <v>3584</v>
      </c>
      <c r="D36" s="95">
        <f>SUM(D37:D38)</f>
        <v>1</v>
      </c>
      <c r="E36" s="96" t="e">
        <f>SUM(E37:E38)</f>
        <v>#REF!</v>
      </c>
      <c r="F36" s="96" t="e">
        <f>SUM(F37:F38)</f>
        <v>#REF!</v>
      </c>
      <c r="G36" s="97" t="e">
        <f>SUM(G37:G38)</f>
        <v>#REF!</v>
      </c>
      <c r="J36" s="197"/>
    </row>
    <row r="37" spans="2:10">
      <c r="C37" s="27" t="s">
        <v>3571</v>
      </c>
      <c r="D37" s="20">
        <v>1</v>
      </c>
      <c r="E37" s="34" t="e">
        <f>VLOOKUP(C37,$C$8:$G$30,3,FALSE)*D37</f>
        <v>#REF!</v>
      </c>
      <c r="F37" s="34" t="e">
        <f>(VLOOKUP(C37,$C$8:$G$30,5,FALSE)-VLOOKUP(C37,$C$8:$G$30,3,FALSE))*D37</f>
        <v>#REF!</v>
      </c>
      <c r="G37" s="35" t="e">
        <f>(E37+F37)</f>
        <v>#REF!</v>
      </c>
      <c r="J37" s="197"/>
    </row>
    <row r="38" spans="2:10">
      <c r="C38" s="27" t="s">
        <v>3572</v>
      </c>
      <c r="D38" s="20">
        <v>0</v>
      </c>
      <c r="E38" s="34" t="e">
        <f>VLOOKUP(C38,$C$8:$G$30,3,FALSE)*D38</f>
        <v>#REF!</v>
      </c>
      <c r="F38" s="34" t="e">
        <f>(VLOOKUP(C38,$C$8:$G$30,5,FALSE)-VLOOKUP(C38,$C$8:$G$30,3,FALSE))*D38</f>
        <v>#REF!</v>
      </c>
      <c r="G38" s="35" t="e">
        <f>(E38+F38)</f>
        <v>#REF!</v>
      </c>
      <c r="J38" s="197"/>
    </row>
    <row r="39" spans="2:10">
      <c r="B39" s="211" t="s">
        <v>3640</v>
      </c>
      <c r="C39" s="94" t="s">
        <v>3585</v>
      </c>
      <c r="D39" s="95">
        <f>SUM(D40:D41)</f>
        <v>1</v>
      </c>
      <c r="E39" s="96" t="e">
        <f>SUM(E40:E41)</f>
        <v>#REF!</v>
      </c>
      <c r="F39" s="96" t="e">
        <f>SUM(F40:F41)</f>
        <v>#REF!</v>
      </c>
      <c r="G39" s="97" t="e">
        <f>SUM(G40:G41)</f>
        <v>#REF!</v>
      </c>
      <c r="J39" s="197"/>
    </row>
    <row r="40" spans="2:10">
      <c r="B40" s="212"/>
      <c r="C40" s="30" t="str">
        <f>C16</f>
        <v>Oficial CC</v>
      </c>
      <c r="D40" s="20">
        <v>1</v>
      </c>
      <c r="E40" s="34" t="e">
        <f>VLOOKUP(C40,$C$8:$G$30,3,FALSE)*D40</f>
        <v>#REF!</v>
      </c>
      <c r="F40" s="34" t="e">
        <f>(VLOOKUP(C40,$C$8:$G$30,5,FALSE)-VLOOKUP(C40,$C$8:$G$30,3,FALSE))*D40</f>
        <v>#REF!</v>
      </c>
      <c r="G40" s="35" t="e">
        <f>(E40+F40)</f>
        <v>#REF!</v>
      </c>
      <c r="J40" s="197"/>
    </row>
    <row r="41" spans="2:10">
      <c r="B41" s="212"/>
      <c r="C41" s="30" t="str">
        <f>C17</f>
        <v>Ayudante CC</v>
      </c>
      <c r="D41" s="20">
        <v>0</v>
      </c>
      <c r="E41" s="34" t="e">
        <f>VLOOKUP(C41,$C$8:$G$30,3,FALSE)*D41</f>
        <v>#REF!</v>
      </c>
      <c r="F41" s="34" t="e">
        <f>(VLOOKUP(C41,$C$8:$G$30,5,FALSE)-VLOOKUP(C41,$C$8:$G$30,3,FALSE))*D41</f>
        <v>#REF!</v>
      </c>
      <c r="G41" s="35" t="e">
        <f>(E41+F41)</f>
        <v>#REF!</v>
      </c>
      <c r="J41" s="197"/>
    </row>
    <row r="42" spans="2:10">
      <c r="B42" s="211" t="s">
        <v>3641</v>
      </c>
      <c r="C42" s="94" t="s">
        <v>3586</v>
      </c>
      <c r="D42" s="95">
        <f>SUM(D43:D44)</f>
        <v>1</v>
      </c>
      <c r="E42" s="96" t="e">
        <f>SUM(E43:E44)</f>
        <v>#REF!</v>
      </c>
      <c r="F42" s="96" t="e">
        <f>SUM(F43:F44)</f>
        <v>#REF!</v>
      </c>
      <c r="G42" s="97" t="e">
        <f>SUM(G43:G44)</f>
        <v>#REF!</v>
      </c>
      <c r="J42" s="197"/>
    </row>
    <row r="43" spans="2:10">
      <c r="B43" s="212"/>
      <c r="C43" s="30" t="str">
        <f>C19</f>
        <v>Oficial DD</v>
      </c>
      <c r="D43" s="20">
        <v>1</v>
      </c>
      <c r="E43" s="34" t="e">
        <f>VLOOKUP(C43,$C$8:$G$30,3,FALSE)*D43</f>
        <v>#REF!</v>
      </c>
      <c r="F43" s="34" t="e">
        <f>(VLOOKUP(C43,$C$8:$G$30,5,FALSE)-VLOOKUP(C43,$C$8:$G$30,3,FALSE))*D43</f>
        <v>#REF!</v>
      </c>
      <c r="G43" s="35" t="e">
        <f>(E43+F43)</f>
        <v>#REF!</v>
      </c>
      <c r="J43" s="197"/>
    </row>
    <row r="44" spans="2:10">
      <c r="B44" s="212"/>
      <c r="C44" s="30" t="str">
        <f>C20</f>
        <v>Ayudante DD</v>
      </c>
      <c r="D44" s="20">
        <v>0</v>
      </c>
      <c r="E44" s="34" t="e">
        <f>VLOOKUP(C44,$C$8:$G$30,3,FALSE)*D44</f>
        <v>#REF!</v>
      </c>
      <c r="F44" s="34" t="e">
        <f>(VLOOKUP(C44,$C$8:$G$30,5,FALSE)-VLOOKUP(C44,$C$8:$G$30,3,FALSE))*D44</f>
        <v>#REF!</v>
      </c>
      <c r="G44" s="35" t="e">
        <f>(E44+F44)</f>
        <v>#REF!</v>
      </c>
      <c r="J44" s="197"/>
    </row>
    <row r="45" spans="2:10">
      <c r="B45" s="211" t="s">
        <v>3642</v>
      </c>
      <c r="C45" s="94" t="s">
        <v>3587</v>
      </c>
      <c r="D45" s="95">
        <f>SUM(D46:D47)</f>
        <v>1</v>
      </c>
      <c r="E45" s="96" t="e">
        <f>SUM(E46:E47)</f>
        <v>#REF!</v>
      </c>
      <c r="F45" s="96" t="e">
        <f>SUM(F46:F47)</f>
        <v>#REF!</v>
      </c>
      <c r="G45" s="97" t="e">
        <f>SUM(G46:G47)</f>
        <v>#REF!</v>
      </c>
      <c r="I45" s="197"/>
      <c r="J45" s="197"/>
    </row>
    <row r="46" spans="2:10">
      <c r="B46" s="212"/>
      <c r="C46" s="30" t="str">
        <f>C22</f>
        <v>Oficial EE</v>
      </c>
      <c r="D46" s="20">
        <v>1</v>
      </c>
      <c r="E46" s="34" t="e">
        <f>VLOOKUP(C46,$C$8:$G$30,3,FALSE)*D46</f>
        <v>#REF!</v>
      </c>
      <c r="F46" s="34" t="e">
        <f>(VLOOKUP(C46,$C$8:$G$30,5,FALSE)-VLOOKUP(C46,$C$8:$G$30,3,FALSE))*D46</f>
        <v>#REF!</v>
      </c>
      <c r="G46" s="35" t="e">
        <f>(E46+F46)</f>
        <v>#REF!</v>
      </c>
      <c r="J46" s="197"/>
    </row>
    <row r="47" spans="2:10">
      <c r="B47" s="212"/>
      <c r="C47" s="30" t="str">
        <f>C23</f>
        <v>Ayudante EE</v>
      </c>
      <c r="D47" s="20">
        <v>0</v>
      </c>
      <c r="E47" s="34" t="e">
        <f>VLOOKUP(C47,$C$8:$G$30,3,FALSE)*D47</f>
        <v>#REF!</v>
      </c>
      <c r="F47" s="34" t="e">
        <f>(VLOOKUP(C47,$C$8:$G$30,5,FALSE)-VLOOKUP(C47,$C$8:$G$30,3,FALSE))*D47</f>
        <v>#REF!</v>
      </c>
      <c r="G47" s="35" t="e">
        <f>(E47+F47)</f>
        <v>#REF!</v>
      </c>
      <c r="J47" s="197"/>
    </row>
    <row r="48" spans="2:10">
      <c r="B48" s="211" t="s">
        <v>3643</v>
      </c>
      <c r="C48" s="94" t="s">
        <v>3588</v>
      </c>
      <c r="D48" s="95">
        <f>SUM(D49:D50)</f>
        <v>1</v>
      </c>
      <c r="E48" s="96" t="e">
        <f>SUM(E49:E50)</f>
        <v>#REF!</v>
      </c>
      <c r="F48" s="96" t="e">
        <f>SUM(F49:F50)</f>
        <v>#REF!</v>
      </c>
      <c r="G48" s="97" t="e">
        <f>SUM(G49:G50)</f>
        <v>#REF!</v>
      </c>
      <c r="H48" s="49"/>
      <c r="I48" s="197"/>
      <c r="J48" s="197"/>
    </row>
    <row r="49" spans="2:10">
      <c r="B49" s="212"/>
      <c r="C49" s="30" t="str">
        <f>C25</f>
        <v>Oficial FF</v>
      </c>
      <c r="D49" s="20">
        <v>1</v>
      </c>
      <c r="E49" s="34" t="e">
        <f>VLOOKUP(C49,$C$8:$G$30,3,FALSE)*D49</f>
        <v>#REF!</v>
      </c>
      <c r="F49" s="34" t="e">
        <f>(VLOOKUP(C49,$C$8:$G$30,5,FALSE)-VLOOKUP(C49,$C$8:$G$30,3,FALSE))*D49</f>
        <v>#REF!</v>
      </c>
      <c r="G49" s="35" t="e">
        <f>(E49+F49)</f>
        <v>#REF!</v>
      </c>
      <c r="I49" s="197"/>
      <c r="J49" s="197"/>
    </row>
    <row r="50" spans="2:10">
      <c r="B50" s="212"/>
      <c r="C50" s="30" t="str">
        <f>C26</f>
        <v>Ayudante FF</v>
      </c>
      <c r="D50" s="20">
        <v>0</v>
      </c>
      <c r="E50" s="34" t="e">
        <f>VLOOKUP(C50,$C$8:$G$30,3,FALSE)*D50</f>
        <v>#REF!</v>
      </c>
      <c r="F50" s="34" t="e">
        <f>(VLOOKUP(C50,$C$8:$G$30,5,FALSE)-VLOOKUP(C50,$C$8:$G$30,3,FALSE))*D50</f>
        <v>#REF!</v>
      </c>
      <c r="G50" s="35" t="e">
        <f>(E50+F50)</f>
        <v>#REF!</v>
      </c>
      <c r="I50" s="197"/>
      <c r="J50" s="197"/>
    </row>
    <row r="51" spans="2:10">
      <c r="B51" s="211" t="s">
        <v>3644</v>
      </c>
      <c r="C51" s="94" t="s">
        <v>3589</v>
      </c>
      <c r="D51" s="95">
        <f>SUM(D52:D53)</f>
        <v>1</v>
      </c>
      <c r="E51" s="96" t="e">
        <f>SUM(E52:E53)</f>
        <v>#REF!</v>
      </c>
      <c r="F51" s="96" t="e">
        <f>SUM(F52:F53)</f>
        <v>#REF!</v>
      </c>
      <c r="G51" s="97" t="e">
        <f>SUM(G52:G53)</f>
        <v>#REF!</v>
      </c>
      <c r="I51" s="197"/>
      <c r="J51" s="197"/>
    </row>
    <row r="52" spans="2:10">
      <c r="B52" s="212"/>
      <c r="C52" s="30" t="str">
        <f>C28</f>
        <v>Oficial GG</v>
      </c>
      <c r="D52" s="20">
        <v>1</v>
      </c>
      <c r="E52" s="34" t="e">
        <f>VLOOKUP(C52,$C$8:$G$30,3,FALSE)*D52</f>
        <v>#REF!</v>
      </c>
      <c r="F52" s="34" t="e">
        <f>(VLOOKUP(C52,$C$8:$G$30,5,FALSE)-VLOOKUP(C52,$C$8:$G$30,3,FALSE))*D52</f>
        <v>#REF!</v>
      </c>
      <c r="G52" s="35" t="e">
        <f>(E52+F52)</f>
        <v>#REF!</v>
      </c>
      <c r="I52" s="197"/>
      <c r="J52" s="197"/>
    </row>
    <row r="53" spans="2:10">
      <c r="B53" s="212"/>
      <c r="C53" s="30" t="str">
        <f>C29</f>
        <v>Ayudante GG</v>
      </c>
      <c r="D53" s="20">
        <v>0</v>
      </c>
      <c r="E53" s="34" t="e">
        <f>VLOOKUP(C53,$C$8:$G$30,3,FALSE)*D53</f>
        <v>#REF!</v>
      </c>
      <c r="F53" s="34" t="e">
        <f>(VLOOKUP(C53,$C$8:$G$30,5,FALSE)-VLOOKUP(C53,$C$8:$G$30,3,FALSE))*D53</f>
        <v>#REF!</v>
      </c>
      <c r="G53" s="35" t="e">
        <f>(E53+F53)</f>
        <v>#REF!</v>
      </c>
      <c r="I53" s="197"/>
      <c r="J53" s="197"/>
    </row>
    <row r="54" spans="2:10">
      <c r="B54" s="211" t="s">
        <v>3645</v>
      </c>
      <c r="C54" s="94" t="s">
        <v>3590</v>
      </c>
      <c r="D54" s="95">
        <f>SUM(D55:D55)</f>
        <v>1</v>
      </c>
      <c r="E54" s="96" t="e">
        <f>SUM(E55:E55)</f>
        <v>#REF!</v>
      </c>
      <c r="F54" s="96" t="e">
        <f>SUM(F55:F55)</f>
        <v>#REF!</v>
      </c>
      <c r="G54" s="97" t="e">
        <f>SUM(G55:G55)</f>
        <v>#REF!</v>
      </c>
      <c r="I54" s="197"/>
      <c r="J54" s="197"/>
    </row>
    <row r="55" spans="2:10">
      <c r="B55" s="212"/>
      <c r="C55" s="30" t="str">
        <f>C11</f>
        <v>Ayudante AA</v>
      </c>
      <c r="D55" s="20">
        <v>1</v>
      </c>
      <c r="E55" s="34" t="e">
        <f>VLOOKUP(C55,$C$8:$G$30,3,FALSE)*D55</f>
        <v>#REF!</v>
      </c>
      <c r="F55" s="34" t="e">
        <f>(VLOOKUP(C55,$C$8:$G$30,5,FALSE)-VLOOKUP(C55,$C$8:$G$30,3,FALSE))*D55</f>
        <v>#REF!</v>
      </c>
      <c r="G55" s="35" t="e">
        <f>(E55+F55)</f>
        <v>#REF!</v>
      </c>
      <c r="H55" s="49"/>
      <c r="I55" s="197"/>
      <c r="J55" s="197"/>
    </row>
    <row r="56" spans="2:10">
      <c r="B56" s="211" t="s">
        <v>3646</v>
      </c>
      <c r="C56" s="94" t="s">
        <v>3591</v>
      </c>
      <c r="D56" s="95">
        <f>SUM(D57:D57)</f>
        <v>1</v>
      </c>
      <c r="E56" s="96" t="e">
        <f>SUM(E57:E57)</f>
        <v>#REF!</v>
      </c>
      <c r="F56" s="96" t="e">
        <f>SUM(F57:F57)</f>
        <v>#REF!</v>
      </c>
      <c r="G56" s="97" t="e">
        <f>SUM(G57:G57)</f>
        <v>#REF!</v>
      </c>
      <c r="I56" s="197"/>
      <c r="J56" s="197"/>
    </row>
    <row r="57" spans="2:10">
      <c r="B57" s="212"/>
      <c r="C57" s="30" t="str">
        <f>C14</f>
        <v>Ayudante BB</v>
      </c>
      <c r="D57" s="20">
        <v>1</v>
      </c>
      <c r="E57" s="34" t="e">
        <f>VLOOKUP(C57,$C$8:$G$30,3,FALSE)*D57</f>
        <v>#REF!</v>
      </c>
      <c r="F57" s="34" t="e">
        <f>(VLOOKUP(C57,$C$8:$G$30,5,FALSE)-VLOOKUP(C57,$C$8:$G$30,3,FALSE))*D57</f>
        <v>#REF!</v>
      </c>
      <c r="G57" s="35" t="e">
        <f>(E57+F57)</f>
        <v>#REF!</v>
      </c>
      <c r="I57" s="197"/>
      <c r="J57" s="197"/>
    </row>
    <row r="58" spans="2:10">
      <c r="B58" s="211" t="s">
        <v>3647</v>
      </c>
      <c r="C58" s="94" t="s">
        <v>3585</v>
      </c>
      <c r="D58" s="95">
        <f>SUM(D59:D59)</f>
        <v>1</v>
      </c>
      <c r="E58" s="96" t="e">
        <f>SUM(E59:E59)</f>
        <v>#REF!</v>
      </c>
      <c r="F58" s="96" t="e">
        <f>SUM(F59:F59)</f>
        <v>#REF!</v>
      </c>
      <c r="G58" s="97" t="e">
        <f>SUM(G59:G59)</f>
        <v>#REF!</v>
      </c>
      <c r="I58" s="197"/>
      <c r="J58" s="197"/>
    </row>
    <row r="59" spans="2:10">
      <c r="B59" s="212"/>
      <c r="C59" s="30" t="str">
        <f>C17</f>
        <v>Ayudante CC</v>
      </c>
      <c r="D59" s="20">
        <v>1</v>
      </c>
      <c r="E59" s="34" t="e">
        <f>VLOOKUP(C59,$C$8:$G$30,3,FALSE)*D59</f>
        <v>#REF!</v>
      </c>
      <c r="F59" s="34" t="e">
        <f>(VLOOKUP(C59,$C$8:$G$30,5,FALSE)-VLOOKUP(C59,$C$8:$G$30,3,FALSE))*D59</f>
        <v>#REF!</v>
      </c>
      <c r="G59" s="35" t="e">
        <f>(E59+F59)</f>
        <v>#REF!</v>
      </c>
      <c r="H59" s="49"/>
      <c r="I59" s="197"/>
      <c r="J59" s="197"/>
    </row>
    <row r="60" spans="2:10">
      <c r="B60" s="211" t="s">
        <v>3648</v>
      </c>
      <c r="C60" s="94" t="s">
        <v>3592</v>
      </c>
      <c r="D60" s="95">
        <f>SUM(D61:D61)</f>
        <v>1</v>
      </c>
      <c r="E60" s="96" t="e">
        <f>SUM(E61:E61)</f>
        <v>#REF!</v>
      </c>
      <c r="F60" s="96" t="e">
        <f>SUM(F61:F61)</f>
        <v>#REF!</v>
      </c>
      <c r="G60" s="97" t="e">
        <f>SUM(G61:G61)</f>
        <v>#REF!</v>
      </c>
      <c r="I60" s="197"/>
      <c r="J60" s="197"/>
    </row>
    <row r="61" spans="2:10">
      <c r="B61" s="212"/>
      <c r="C61" s="30" t="str">
        <f>C20</f>
        <v>Ayudante DD</v>
      </c>
      <c r="D61" s="20">
        <v>1</v>
      </c>
      <c r="E61" s="34" t="e">
        <f>VLOOKUP(C61,$C$8:$G$30,3,FALSE)*D61</f>
        <v>#REF!</v>
      </c>
      <c r="F61" s="34" t="e">
        <f>(VLOOKUP(C61,$C$8:$G$30,5,FALSE)-VLOOKUP(C61,$C$8:$G$30,3,FALSE))*D61</f>
        <v>#REF!</v>
      </c>
      <c r="G61" s="35" t="e">
        <f>(E61+F61)</f>
        <v>#REF!</v>
      </c>
      <c r="I61" s="197"/>
    </row>
    <row r="62" spans="2:10">
      <c r="B62" s="211" t="s">
        <v>3649</v>
      </c>
      <c r="C62" s="94" t="s">
        <v>3593</v>
      </c>
      <c r="D62" s="95">
        <f>SUM(D63:D63)</f>
        <v>1</v>
      </c>
      <c r="E62" s="96" t="e">
        <f>SUM(E63:E63)</f>
        <v>#REF!</v>
      </c>
      <c r="F62" s="96" t="e">
        <f>SUM(F63:F63)</f>
        <v>#REF!</v>
      </c>
      <c r="G62" s="97" t="e">
        <f>SUM(G63:G63)</f>
        <v>#REF!</v>
      </c>
      <c r="I62" s="197"/>
    </row>
    <row r="63" spans="2:10">
      <c r="B63" s="212"/>
      <c r="C63" s="30" t="str">
        <f>C23</f>
        <v>Ayudante EE</v>
      </c>
      <c r="D63" s="20">
        <v>1</v>
      </c>
      <c r="E63" s="34" t="e">
        <f>VLOOKUP(C63,$C$8:$G$30,3,FALSE)*D63</f>
        <v>#REF!</v>
      </c>
      <c r="F63" s="34" t="e">
        <f>(VLOOKUP(C63,$C$8:$G$30,5,FALSE)-VLOOKUP(C63,$C$8:$G$30,3,FALSE))*D63</f>
        <v>#REF!</v>
      </c>
      <c r="G63" s="35" t="e">
        <f>(E63+F63)</f>
        <v>#REF!</v>
      </c>
      <c r="I63" s="197"/>
    </row>
    <row r="64" spans="2:10">
      <c r="B64" s="211" t="s">
        <v>3650</v>
      </c>
      <c r="C64" s="94" t="s">
        <v>3594</v>
      </c>
      <c r="D64" s="95">
        <f>SUM(D65:D65)</f>
        <v>1</v>
      </c>
      <c r="E64" s="96" t="e">
        <f>SUM(E65:E65)</f>
        <v>#REF!</v>
      </c>
      <c r="F64" s="96" t="e">
        <f>SUM(F65:F65)</f>
        <v>#REF!</v>
      </c>
      <c r="G64" s="97" t="e">
        <f>SUM(G65:G65)</f>
        <v>#REF!</v>
      </c>
      <c r="I64" s="197"/>
    </row>
    <row r="65" spans="2:9">
      <c r="B65" s="212"/>
      <c r="C65" s="30" t="str">
        <f>C26</f>
        <v>Ayudante FF</v>
      </c>
      <c r="D65" s="20">
        <v>1</v>
      </c>
      <c r="E65" s="34" t="e">
        <f>VLOOKUP(C65,$C$8:$G$30,3,FALSE)*D65</f>
        <v>#REF!</v>
      </c>
      <c r="F65" s="34" t="e">
        <f>(VLOOKUP(C65,$C$8:$G$30,5,FALSE)-VLOOKUP(C65,$C$8:$G$30,3,FALSE))*D65</f>
        <v>#REF!</v>
      </c>
      <c r="G65" s="35" t="e">
        <f>(E65+F65)</f>
        <v>#REF!</v>
      </c>
      <c r="I65" s="197"/>
    </row>
    <row r="66" spans="2:9">
      <c r="B66" s="211" t="s">
        <v>3651</v>
      </c>
      <c r="C66" s="94" t="s">
        <v>3693</v>
      </c>
      <c r="D66" s="95">
        <f>SUM(D67:D67)</f>
        <v>1</v>
      </c>
      <c r="E66" s="96" t="e">
        <f>SUM(E67:E67)</f>
        <v>#REF!</v>
      </c>
      <c r="F66" s="96" t="e">
        <f>SUM(F67:F67)</f>
        <v>#REF!</v>
      </c>
      <c r="G66" s="97" t="e">
        <f>SUM(G67:G67)</f>
        <v>#REF!</v>
      </c>
      <c r="I66" s="197"/>
    </row>
    <row r="67" spans="2:9">
      <c r="B67" s="212"/>
      <c r="C67" s="30" t="str">
        <f>C29</f>
        <v>Ayudante GG</v>
      </c>
      <c r="D67" s="20">
        <v>1</v>
      </c>
      <c r="E67" s="34" t="e">
        <f>VLOOKUP(C67,$C$8:$G$30,3,FALSE)*D67</f>
        <v>#REF!</v>
      </c>
      <c r="F67" s="34" t="e">
        <f>(VLOOKUP(C67,$C$8:$G$30,5,FALSE)-VLOOKUP(C67,$C$8:$G$30,3,FALSE))*D67</f>
        <v>#REF!</v>
      </c>
      <c r="G67" s="35" t="e">
        <f>(E67+F67)</f>
        <v>#REF!</v>
      </c>
      <c r="I67" s="197"/>
    </row>
    <row r="68" spans="2:9" ht="14.25" customHeight="1">
      <c r="B68" s="211" t="s">
        <v>3637</v>
      </c>
      <c r="C68" s="94" t="s">
        <v>3595</v>
      </c>
      <c r="D68" s="95">
        <f>SUM(D69:D70)</f>
        <v>2</v>
      </c>
      <c r="E68" s="96" t="e">
        <f>SUM(E69:E70)</f>
        <v>#REF!</v>
      </c>
      <c r="F68" s="96" t="e">
        <f>SUM(F69:F70)</f>
        <v>#REF!</v>
      </c>
      <c r="G68" s="97" t="e">
        <f>SUM(G69:G70)</f>
        <v>#REF!</v>
      </c>
      <c r="I68" s="197"/>
    </row>
    <row r="69" spans="2:9" ht="14.25" customHeight="1">
      <c r="B69" s="212"/>
      <c r="C69" s="27" t="s">
        <v>3570</v>
      </c>
      <c r="D69" s="20">
        <v>1</v>
      </c>
      <c r="E69" s="34" t="e">
        <f>VLOOKUP(C69,$C$8:$G$30,3,FALSE)*D69</f>
        <v>#REF!</v>
      </c>
      <c r="F69" s="34" t="e">
        <f>(VLOOKUP(C69,$C$8:$G$30,5,FALSE)-VLOOKUP(C69,$C$8:$G$30,3,FALSE))*D69</f>
        <v>#REF!</v>
      </c>
      <c r="G69" s="35" t="e">
        <f>(E69+F69)</f>
        <v>#REF!</v>
      </c>
      <c r="I69" s="197"/>
    </row>
    <row r="70" spans="2:9">
      <c r="B70" s="212"/>
      <c r="C70" s="27" t="s">
        <v>3569</v>
      </c>
      <c r="D70" s="20">
        <v>1</v>
      </c>
      <c r="E70" s="34" t="e">
        <f>VLOOKUP(C70,$C$8:$G$30,3,FALSE)*D70</f>
        <v>#REF!</v>
      </c>
      <c r="F70" s="34" t="e">
        <f>(VLOOKUP(C70,$C$8:$G$30,5,FALSE)-VLOOKUP(C70,$C$8:$G$30,3,FALSE))*D70</f>
        <v>#REF!</v>
      </c>
      <c r="G70" s="35" t="e">
        <f>(E70+F70)</f>
        <v>#REF!</v>
      </c>
      <c r="I70" s="197"/>
    </row>
    <row r="71" spans="2:9">
      <c r="B71" s="211" t="s">
        <v>3652</v>
      </c>
      <c r="C71" s="94" t="s">
        <v>3596</v>
      </c>
      <c r="D71" s="95">
        <f>SUM(D72:D73)</f>
        <v>2</v>
      </c>
      <c r="E71" s="96" t="e">
        <f>SUM(E72:E73)</f>
        <v>#REF!</v>
      </c>
      <c r="F71" s="96" t="e">
        <f>SUM(F72:F73)</f>
        <v>#REF!</v>
      </c>
      <c r="G71" s="97" t="e">
        <f>SUM(G72:G73)</f>
        <v>#REF!</v>
      </c>
      <c r="I71" s="197"/>
    </row>
    <row r="72" spans="2:9">
      <c r="B72" s="212"/>
      <c r="C72" s="27" t="s">
        <v>3571</v>
      </c>
      <c r="D72" s="20">
        <v>1</v>
      </c>
      <c r="E72" s="34" t="e">
        <f>VLOOKUP(C72,$C$8:$G$30,3,FALSE)*D72</f>
        <v>#REF!</v>
      </c>
      <c r="F72" s="34" t="e">
        <f>(VLOOKUP(C72,$C$8:$G$30,5,FALSE)-VLOOKUP(C72,$C$8:$G$30,3,FALSE))*D72</f>
        <v>#REF!</v>
      </c>
      <c r="G72" s="35" t="e">
        <f>(E72+F72)</f>
        <v>#REF!</v>
      </c>
      <c r="I72" s="197"/>
    </row>
    <row r="73" spans="2:9">
      <c r="B73" s="212"/>
      <c r="C73" s="27" t="s">
        <v>3572</v>
      </c>
      <c r="D73" s="20">
        <v>1</v>
      </c>
      <c r="E73" s="34" t="e">
        <f>VLOOKUP(C73,$C$8:$G$30,3,FALSE)*D73</f>
        <v>#REF!</v>
      </c>
      <c r="F73" s="34" t="e">
        <f>(VLOOKUP(C73,$C$8:$G$30,5,FALSE)-VLOOKUP(C73,$C$8:$G$30,3,FALSE))*D73</f>
        <v>#REF!</v>
      </c>
      <c r="G73" s="35" t="e">
        <f>(E73+F73)</f>
        <v>#REF!</v>
      </c>
      <c r="I73" s="197"/>
    </row>
    <row r="74" spans="2:9">
      <c r="B74" s="211" t="s">
        <v>3653</v>
      </c>
      <c r="C74" s="94" t="s">
        <v>3597</v>
      </c>
      <c r="D74" s="95">
        <f>SUM(D75:D76)</f>
        <v>2</v>
      </c>
      <c r="E74" s="96" t="e">
        <f>SUM(E75:E76)</f>
        <v>#REF!</v>
      </c>
      <c r="F74" s="96" t="e">
        <f>SUM(F75:F76)</f>
        <v>#REF!</v>
      </c>
      <c r="G74" s="97" t="e">
        <f>SUM(G75:G76)</f>
        <v>#REF!</v>
      </c>
      <c r="I74" s="197"/>
    </row>
    <row r="75" spans="2:9">
      <c r="B75" s="212"/>
      <c r="C75" s="30" t="str">
        <f>C16</f>
        <v>Oficial CC</v>
      </c>
      <c r="D75" s="20">
        <v>1</v>
      </c>
      <c r="E75" s="34" t="e">
        <f>VLOOKUP(C75,$C$8:$G$30,3,FALSE)*D75</f>
        <v>#REF!</v>
      </c>
      <c r="F75" s="34" t="e">
        <f>(VLOOKUP(C75,$C$8:$G$30,5,FALSE)-VLOOKUP(C75,$C$8:$G$30,3,FALSE))*D75</f>
        <v>#REF!</v>
      </c>
      <c r="G75" s="35" t="e">
        <f>(E75+F75)</f>
        <v>#REF!</v>
      </c>
      <c r="I75" s="197"/>
    </row>
    <row r="76" spans="2:9">
      <c r="B76" s="212"/>
      <c r="C76" s="30" t="str">
        <f>C41</f>
        <v>Ayudante CC</v>
      </c>
      <c r="D76" s="20">
        <v>1</v>
      </c>
      <c r="E76" s="34" t="e">
        <f>VLOOKUP(C76,$C$8:$G$30,3,FALSE)*D76</f>
        <v>#REF!</v>
      </c>
      <c r="F76" s="34" t="e">
        <f>(VLOOKUP(C76,$C$8:$G$30,5,FALSE)-VLOOKUP(C76,$C$8:$G$30,3,FALSE))*D76</f>
        <v>#REF!</v>
      </c>
      <c r="G76" s="35" t="e">
        <f>(E76+F76)</f>
        <v>#REF!</v>
      </c>
      <c r="I76" s="197"/>
    </row>
    <row r="77" spans="2:9">
      <c r="B77" s="211" t="s">
        <v>3654</v>
      </c>
      <c r="C77" s="94" t="s">
        <v>3598</v>
      </c>
      <c r="D77" s="95">
        <f>SUM(D78:D79)</f>
        <v>2</v>
      </c>
      <c r="E77" s="96" t="e">
        <f>SUM(E78:E79)</f>
        <v>#REF!</v>
      </c>
      <c r="F77" s="96" t="e">
        <f>SUM(F78:F79)</f>
        <v>#REF!</v>
      </c>
      <c r="G77" s="97" t="e">
        <f>SUM(G78:G79)</f>
        <v>#REF!</v>
      </c>
      <c r="I77" s="197"/>
    </row>
    <row r="78" spans="2:9">
      <c r="B78" s="212"/>
      <c r="C78" s="30" t="str">
        <f>C19</f>
        <v>Oficial DD</v>
      </c>
      <c r="D78" s="20">
        <v>1</v>
      </c>
      <c r="E78" s="34" t="e">
        <f>VLOOKUP(C78,$C$8:$G$30,3,FALSE)*D78</f>
        <v>#REF!</v>
      </c>
      <c r="F78" s="34" t="e">
        <f>(VLOOKUP(C78,$C$8:$G$30,5,FALSE)-VLOOKUP(C78,$C$8:$G$30,3,FALSE))*D78</f>
        <v>#REF!</v>
      </c>
      <c r="G78" s="35" t="e">
        <f>(E78+F78)</f>
        <v>#REF!</v>
      </c>
      <c r="I78" s="197"/>
    </row>
    <row r="79" spans="2:9">
      <c r="B79" s="212"/>
      <c r="C79" s="30" t="str">
        <f>C44</f>
        <v>Ayudante DD</v>
      </c>
      <c r="D79" s="20">
        <v>1</v>
      </c>
      <c r="E79" s="34" t="e">
        <f>VLOOKUP(C79,$C$8:$G$30,3,FALSE)*D79</f>
        <v>#REF!</v>
      </c>
      <c r="F79" s="34" t="e">
        <f>(VLOOKUP(C79,$C$8:$G$30,5,FALSE)-VLOOKUP(C79,$C$8:$G$30,3,FALSE))*D79</f>
        <v>#REF!</v>
      </c>
      <c r="G79" s="35" t="e">
        <f>(E79+F79)</f>
        <v>#REF!</v>
      </c>
      <c r="I79" s="197"/>
    </row>
    <row r="80" spans="2:9">
      <c r="B80" s="211" t="s">
        <v>3655</v>
      </c>
      <c r="C80" s="94" t="s">
        <v>3599</v>
      </c>
      <c r="D80" s="95">
        <f>SUM(D81:D82)</f>
        <v>2</v>
      </c>
      <c r="E80" s="96" t="e">
        <f>SUM(E81:E82)</f>
        <v>#REF!</v>
      </c>
      <c r="F80" s="96" t="e">
        <f>SUM(F81:F82)</f>
        <v>#REF!</v>
      </c>
      <c r="G80" s="97" t="e">
        <f>SUM(G81:G82)</f>
        <v>#REF!</v>
      </c>
      <c r="I80" s="197"/>
    </row>
    <row r="81" spans="2:9">
      <c r="B81" s="212"/>
      <c r="C81" s="30" t="str">
        <f>C22</f>
        <v>Oficial EE</v>
      </c>
      <c r="D81" s="20">
        <v>1</v>
      </c>
      <c r="E81" s="34" t="e">
        <f>VLOOKUP(C81,$C$8:$G$30,3,FALSE)*D81</f>
        <v>#REF!</v>
      </c>
      <c r="F81" s="34" t="e">
        <f>(VLOOKUP(C81,$C$8:$G$30,5,FALSE)-VLOOKUP(C81,$C$8:$G$30,3,FALSE))*D81</f>
        <v>#REF!</v>
      </c>
      <c r="G81" s="35" t="e">
        <f>(E81+F81)</f>
        <v>#REF!</v>
      </c>
      <c r="I81" s="197"/>
    </row>
    <row r="82" spans="2:9">
      <c r="B82" s="212"/>
      <c r="C82" s="30" t="str">
        <f>C47</f>
        <v>Ayudante EE</v>
      </c>
      <c r="D82" s="20">
        <v>1</v>
      </c>
      <c r="E82" s="34" t="e">
        <f>VLOOKUP(C82,$C$8:$G$30,3,FALSE)*D82</f>
        <v>#REF!</v>
      </c>
      <c r="F82" s="34" t="e">
        <f>(VLOOKUP(C82,$C$8:$G$30,5,FALSE)-VLOOKUP(C82,$C$8:$G$30,3,FALSE))*D82</f>
        <v>#REF!</v>
      </c>
      <c r="G82" s="35" t="e">
        <f>(E82+F82)</f>
        <v>#REF!</v>
      </c>
      <c r="I82" s="197"/>
    </row>
    <row r="83" spans="2:9">
      <c r="B83" s="211" t="s">
        <v>3656</v>
      </c>
      <c r="C83" s="94" t="s">
        <v>3600</v>
      </c>
      <c r="D83" s="95">
        <f>SUM(D84:D85)</f>
        <v>2</v>
      </c>
      <c r="E83" s="96" t="e">
        <f>SUM(E84:E85)</f>
        <v>#REF!</v>
      </c>
      <c r="F83" s="96" t="e">
        <f>SUM(F84:F85)</f>
        <v>#REF!</v>
      </c>
      <c r="G83" s="97" t="e">
        <f>SUM(G84:G85)</f>
        <v>#REF!</v>
      </c>
      <c r="I83" s="197"/>
    </row>
    <row r="84" spans="2:9">
      <c r="B84" s="212"/>
      <c r="C84" s="30" t="str">
        <f>C25</f>
        <v>Oficial FF</v>
      </c>
      <c r="D84" s="20">
        <v>1</v>
      </c>
      <c r="E84" s="34" t="e">
        <f>VLOOKUP(C84,$C$8:$G$30,3,FALSE)*D84</f>
        <v>#REF!</v>
      </c>
      <c r="F84" s="34" t="e">
        <f>(VLOOKUP(C84,$C$8:$G$30,5,FALSE)-VLOOKUP(C84,$C$8:$G$30,3,FALSE))*D84</f>
        <v>#REF!</v>
      </c>
      <c r="G84" s="35" t="e">
        <f>(E84+F84)</f>
        <v>#REF!</v>
      </c>
      <c r="I84" s="197"/>
    </row>
    <row r="85" spans="2:9">
      <c r="B85" s="212"/>
      <c r="C85" s="30" t="str">
        <f>C50</f>
        <v>Ayudante FF</v>
      </c>
      <c r="D85" s="20">
        <v>1</v>
      </c>
      <c r="E85" s="34" t="e">
        <f>VLOOKUP(C85,$C$8:$G$30,3,FALSE)*D85</f>
        <v>#REF!</v>
      </c>
      <c r="F85" s="34" t="e">
        <f>(VLOOKUP(C85,$C$8:$G$30,5,FALSE)-VLOOKUP(C85,$C$8:$G$30,3,FALSE))*D85</f>
        <v>#REF!</v>
      </c>
      <c r="G85" s="35" t="e">
        <f>(E85+F85)</f>
        <v>#REF!</v>
      </c>
      <c r="I85" s="197"/>
    </row>
    <row r="86" spans="2:9">
      <c r="B86" s="211" t="s">
        <v>3657</v>
      </c>
      <c r="C86" s="94" t="s">
        <v>3601</v>
      </c>
      <c r="D86" s="95">
        <f>SUM(D87:D88)</f>
        <v>2</v>
      </c>
      <c r="E86" s="96" t="e">
        <f>SUM(E87:E88)</f>
        <v>#REF!</v>
      </c>
      <c r="F86" s="96" t="e">
        <f>SUM(F87:F88)</f>
        <v>#REF!</v>
      </c>
      <c r="G86" s="97" t="e">
        <f>SUM(G87:G88)</f>
        <v>#REF!</v>
      </c>
      <c r="I86" s="197"/>
    </row>
    <row r="87" spans="2:9">
      <c r="B87" s="212"/>
      <c r="C87" s="30" t="str">
        <f>C28</f>
        <v>Oficial GG</v>
      </c>
      <c r="D87" s="20">
        <v>1</v>
      </c>
      <c r="E87" s="34" t="e">
        <f>VLOOKUP(C87,$C$8:$G$30,3,FALSE)*D87</f>
        <v>#REF!</v>
      </c>
      <c r="F87" s="34" t="e">
        <f>(VLOOKUP(C87,$C$8:$G$30,5,FALSE)-VLOOKUP(C87,$C$8:$G$30,3,FALSE))*D87</f>
        <v>#REF!</v>
      </c>
      <c r="G87" s="35" t="e">
        <f>(E87+F87)</f>
        <v>#REF!</v>
      </c>
      <c r="I87" s="197"/>
    </row>
    <row r="88" spans="2:9">
      <c r="B88" s="212"/>
      <c r="C88" s="30" t="str">
        <f>C53</f>
        <v>Ayudante GG</v>
      </c>
      <c r="D88" s="20">
        <v>1</v>
      </c>
      <c r="E88" s="34" t="e">
        <f>VLOOKUP(C88,$C$8:$G$30,3,FALSE)*D88</f>
        <v>#REF!</v>
      </c>
      <c r="F88" s="34" t="e">
        <f>(VLOOKUP(C88,$C$8:$G$30,5,FALSE)-VLOOKUP(C88,$C$8:$G$30,3,FALSE))*D88</f>
        <v>#REF!</v>
      </c>
      <c r="G88" s="35" t="e">
        <f>(E88+F88)</f>
        <v>#REF!</v>
      </c>
      <c r="I88" s="197"/>
    </row>
    <row r="89" spans="2:9">
      <c r="B89" s="211" t="s">
        <v>3658</v>
      </c>
      <c r="C89" s="94" t="s">
        <v>3602</v>
      </c>
      <c r="D89" s="95">
        <f>SUM(D90:D91)</f>
        <v>3</v>
      </c>
      <c r="E89" s="96" t="e">
        <f>SUM(E90:E91)</f>
        <v>#REF!</v>
      </c>
      <c r="F89" s="96" t="e">
        <f>SUM(F90:F91)</f>
        <v>#REF!</v>
      </c>
      <c r="G89" s="97" t="e">
        <f>SUM(G90:G91)</f>
        <v>#REF!</v>
      </c>
      <c r="I89" s="197"/>
    </row>
    <row r="90" spans="2:9">
      <c r="B90" s="212"/>
      <c r="C90" s="27" t="str">
        <f>C34</f>
        <v>Oficial AA</v>
      </c>
      <c r="D90" s="20">
        <v>1</v>
      </c>
      <c r="E90" s="34" t="e">
        <f>VLOOKUP(C90,$C$8:$G$30,3,FALSE)*D90</f>
        <v>#REF!</v>
      </c>
      <c r="F90" s="34" t="e">
        <f>(VLOOKUP(C90,$C$8:$G$30,5,FALSE)-VLOOKUP(C90,$C$8:$G$30,3,FALSE))*D90</f>
        <v>#REF!</v>
      </c>
      <c r="G90" s="35" t="e">
        <f>(E90+F90)</f>
        <v>#REF!</v>
      </c>
      <c r="I90" s="197"/>
    </row>
    <row r="91" spans="2:9">
      <c r="B91" s="212"/>
      <c r="C91" s="27" t="str">
        <f>C35</f>
        <v>Ayudante AA</v>
      </c>
      <c r="D91" s="20">
        <v>2</v>
      </c>
      <c r="E91" s="34" t="e">
        <f>VLOOKUP(C91,$C$8:$G$30,3,FALSE)*D91</f>
        <v>#REF!</v>
      </c>
      <c r="F91" s="34" t="e">
        <f>(VLOOKUP(C91,$C$8:$G$30,5,FALSE)-VLOOKUP(C91,$C$8:$G$30,3,FALSE))*D91</f>
        <v>#REF!</v>
      </c>
      <c r="G91" s="35" t="e">
        <f>(E91+F91)</f>
        <v>#REF!</v>
      </c>
      <c r="I91" s="197"/>
    </row>
    <row r="92" spans="2:9">
      <c r="B92" s="211" t="s">
        <v>3659</v>
      </c>
      <c r="C92" s="94" t="s">
        <v>3603</v>
      </c>
      <c r="D92" s="95">
        <f>SUM(D93:D94)</f>
        <v>3</v>
      </c>
      <c r="E92" s="96" t="e">
        <f>SUM(E93:E94)</f>
        <v>#REF!</v>
      </c>
      <c r="F92" s="96" t="e">
        <f>SUM(F93:F94)</f>
        <v>#REF!</v>
      </c>
      <c r="G92" s="97" t="e">
        <f>SUM(G93:G94)</f>
        <v>#REF!</v>
      </c>
      <c r="I92" s="197"/>
    </row>
    <row r="93" spans="2:9">
      <c r="B93" s="212"/>
      <c r="C93" s="27" t="str">
        <f>C37</f>
        <v>Oficial BB</v>
      </c>
      <c r="D93" s="20">
        <v>1</v>
      </c>
      <c r="E93" s="34" t="e">
        <f>VLOOKUP(C93,$C$8:$G$30,3,FALSE)*D93</f>
        <v>#REF!</v>
      </c>
      <c r="F93" s="34" t="e">
        <f>(VLOOKUP(C93,$C$8:$G$30,5,FALSE)-VLOOKUP(C93,$C$8:$G$30,3,FALSE))*D93</f>
        <v>#REF!</v>
      </c>
      <c r="G93" s="35" t="e">
        <f>(E93+F93)</f>
        <v>#REF!</v>
      </c>
      <c r="I93" s="197"/>
    </row>
    <row r="94" spans="2:9">
      <c r="B94" s="212"/>
      <c r="C94" s="27" t="str">
        <f>C38</f>
        <v>Ayudante BB</v>
      </c>
      <c r="D94" s="20">
        <v>2</v>
      </c>
      <c r="E94" s="34" t="e">
        <f>VLOOKUP(C94,$C$8:$G$30,3,FALSE)*D94</f>
        <v>#REF!</v>
      </c>
      <c r="F94" s="34" t="e">
        <f>(VLOOKUP(C94,$C$8:$G$30,5,FALSE)-VLOOKUP(C94,$C$8:$G$30,3,FALSE))*D94</f>
        <v>#REF!</v>
      </c>
      <c r="G94" s="35" t="e">
        <f>(E94+F94)</f>
        <v>#REF!</v>
      </c>
      <c r="I94" s="197"/>
    </row>
    <row r="95" spans="2:9">
      <c r="B95" s="211" t="s">
        <v>3660</v>
      </c>
      <c r="C95" s="94" t="s">
        <v>3604</v>
      </c>
      <c r="D95" s="95">
        <f>SUM(D96:D97)</f>
        <v>3</v>
      </c>
      <c r="E95" s="96" t="e">
        <f>SUM(E96:E97)</f>
        <v>#REF!</v>
      </c>
      <c r="F95" s="96" t="e">
        <f>SUM(F96:F97)</f>
        <v>#REF!</v>
      </c>
      <c r="G95" s="97" t="e">
        <f>SUM(G96:G97)</f>
        <v>#REF!</v>
      </c>
    </row>
    <row r="96" spans="2:9">
      <c r="B96" s="212"/>
      <c r="C96" s="27" t="str">
        <f>C40</f>
        <v>Oficial CC</v>
      </c>
      <c r="D96" s="20">
        <v>1</v>
      </c>
      <c r="E96" s="34" t="e">
        <f>VLOOKUP(C96,$C$8:$G$30,3,FALSE)*D96</f>
        <v>#REF!</v>
      </c>
      <c r="F96" s="34" t="e">
        <f>(VLOOKUP(C96,$C$8:$G$30,5,FALSE)-VLOOKUP(C96,$C$8:$G$30,3,FALSE))*D96</f>
        <v>#REF!</v>
      </c>
      <c r="G96" s="35" t="e">
        <f>(E96+F96)</f>
        <v>#REF!</v>
      </c>
    </row>
    <row r="97" spans="2:7">
      <c r="B97" s="212"/>
      <c r="C97" s="27" t="str">
        <f>C41</f>
        <v>Ayudante CC</v>
      </c>
      <c r="D97" s="20">
        <v>2</v>
      </c>
      <c r="E97" s="34" t="e">
        <f>VLOOKUP(C97,$C$8:$G$30,3,FALSE)*D97</f>
        <v>#REF!</v>
      </c>
      <c r="F97" s="34" t="e">
        <f>(VLOOKUP(C97,$C$8:$G$30,5,FALSE)-VLOOKUP(C97,$C$8:$G$30,3,FALSE))*D97</f>
        <v>#REF!</v>
      </c>
      <c r="G97" s="35" t="e">
        <f>(E97+F97)</f>
        <v>#REF!</v>
      </c>
    </row>
    <row r="98" spans="2:7">
      <c r="B98" s="211" t="s">
        <v>3661</v>
      </c>
      <c r="C98" s="94" t="s">
        <v>3605</v>
      </c>
      <c r="D98" s="95">
        <f>SUM(D99:D100)</f>
        <v>3</v>
      </c>
      <c r="E98" s="96" t="e">
        <f>SUM(E99:E100)</f>
        <v>#REF!</v>
      </c>
      <c r="F98" s="96" t="e">
        <f>SUM(F99:F100)</f>
        <v>#REF!</v>
      </c>
      <c r="G98" s="97" t="e">
        <f>SUM(G99:G100)</f>
        <v>#REF!</v>
      </c>
    </row>
    <row r="99" spans="2:7">
      <c r="B99" s="212"/>
      <c r="C99" s="27" t="str">
        <f>C43</f>
        <v>Oficial DD</v>
      </c>
      <c r="D99" s="20">
        <v>1</v>
      </c>
      <c r="E99" s="34" t="e">
        <f>VLOOKUP(C99,$C$8:$G$30,3,FALSE)*D99</f>
        <v>#REF!</v>
      </c>
      <c r="F99" s="34" t="e">
        <f>(VLOOKUP(C99,$C$8:$G$30,5,FALSE)-VLOOKUP(C99,$C$8:$G$30,3,FALSE))*D99</f>
        <v>#REF!</v>
      </c>
      <c r="G99" s="35" t="e">
        <f>(E99+F99)</f>
        <v>#REF!</v>
      </c>
    </row>
    <row r="100" spans="2:7">
      <c r="B100" s="212"/>
      <c r="C100" s="27" t="str">
        <f>C44</f>
        <v>Ayudante DD</v>
      </c>
      <c r="D100" s="20">
        <v>2</v>
      </c>
      <c r="E100" s="34" t="e">
        <f>VLOOKUP(C100,$C$8:$G$30,3,FALSE)*D100</f>
        <v>#REF!</v>
      </c>
      <c r="F100" s="34" t="e">
        <f>(VLOOKUP(C100,$C$8:$G$30,5,FALSE)-VLOOKUP(C100,$C$8:$G$30,3,FALSE))*D100</f>
        <v>#REF!</v>
      </c>
      <c r="G100" s="35" t="e">
        <f>(E100+F100)</f>
        <v>#REF!</v>
      </c>
    </row>
    <row r="101" spans="2:7">
      <c r="B101" s="211" t="s">
        <v>3662</v>
      </c>
      <c r="C101" s="94" t="s">
        <v>3606</v>
      </c>
      <c r="D101" s="95">
        <f>SUM(D102:D103)</f>
        <v>3</v>
      </c>
      <c r="E101" s="96" t="e">
        <f>SUM(E102:E103)</f>
        <v>#REF!</v>
      </c>
      <c r="F101" s="96" t="e">
        <f>SUM(F102:F103)</f>
        <v>#REF!</v>
      </c>
      <c r="G101" s="97" t="e">
        <f>SUM(G102:G103)</f>
        <v>#REF!</v>
      </c>
    </row>
    <row r="102" spans="2:7">
      <c r="B102" s="212"/>
      <c r="C102" s="27" t="str">
        <f>C46</f>
        <v>Oficial EE</v>
      </c>
      <c r="D102" s="20">
        <v>1</v>
      </c>
      <c r="E102" s="34" t="e">
        <f>VLOOKUP(C102,$C$8:$G$30,3,FALSE)*D102</f>
        <v>#REF!</v>
      </c>
      <c r="F102" s="34" t="e">
        <f>(VLOOKUP(C102,$C$8:$G$30,5,FALSE)-VLOOKUP(C102,$C$8:$G$30,3,FALSE))*D102</f>
        <v>#REF!</v>
      </c>
      <c r="G102" s="35" t="e">
        <f>(E102+F102)</f>
        <v>#REF!</v>
      </c>
    </row>
    <row r="103" spans="2:7">
      <c r="B103" s="212"/>
      <c r="C103" s="27" t="str">
        <f>C47</f>
        <v>Ayudante EE</v>
      </c>
      <c r="D103" s="20">
        <v>2</v>
      </c>
      <c r="E103" s="34" t="e">
        <f>VLOOKUP(C103,$C$8:$G$30,3,FALSE)*D103</f>
        <v>#REF!</v>
      </c>
      <c r="F103" s="34" t="e">
        <f>(VLOOKUP(C103,$C$8:$G$30,5,FALSE)-VLOOKUP(C103,$C$8:$G$30,3,FALSE))*D103</f>
        <v>#REF!</v>
      </c>
      <c r="G103" s="35" t="e">
        <f>(E103+F103)</f>
        <v>#REF!</v>
      </c>
    </row>
    <row r="104" spans="2:7">
      <c r="B104" s="211" t="s">
        <v>3663</v>
      </c>
      <c r="C104" s="94" t="s">
        <v>3607</v>
      </c>
      <c r="D104" s="95">
        <f>SUM(D105:D106)</f>
        <v>3</v>
      </c>
      <c r="E104" s="96" t="e">
        <f>SUM(E105:E106)</f>
        <v>#REF!</v>
      </c>
      <c r="F104" s="96" t="e">
        <f>SUM(F105:F106)</f>
        <v>#REF!</v>
      </c>
      <c r="G104" s="97" t="e">
        <f>SUM(G105:G106)</f>
        <v>#REF!</v>
      </c>
    </row>
    <row r="105" spans="2:7">
      <c r="B105" s="212"/>
      <c r="C105" s="27" t="str">
        <f>C49</f>
        <v>Oficial FF</v>
      </c>
      <c r="D105" s="20">
        <v>1</v>
      </c>
      <c r="E105" s="34" t="e">
        <f>VLOOKUP(C105,$C$8:$G$30,3,FALSE)*D105</f>
        <v>#REF!</v>
      </c>
      <c r="F105" s="34" t="e">
        <f>(VLOOKUP(C105,$C$8:$G$30,5,FALSE)-VLOOKUP(C105,$C$8:$G$30,3,FALSE))*D105</f>
        <v>#REF!</v>
      </c>
      <c r="G105" s="35" t="e">
        <f>(E105+F105)</f>
        <v>#REF!</v>
      </c>
    </row>
    <row r="106" spans="2:7">
      <c r="B106" s="212"/>
      <c r="C106" s="27" t="str">
        <f>C50</f>
        <v>Ayudante FF</v>
      </c>
      <c r="D106" s="20">
        <v>2</v>
      </c>
      <c r="E106" s="34" t="e">
        <f>VLOOKUP(C106,$C$8:$G$30,3,FALSE)*D106</f>
        <v>#REF!</v>
      </c>
      <c r="F106" s="34" t="e">
        <f>(VLOOKUP(C106,$C$8:$G$30,5,FALSE)-VLOOKUP(C106,$C$8:$G$30,3,FALSE))*D106</f>
        <v>#REF!</v>
      </c>
      <c r="G106" s="35" t="e">
        <f>(E106+F106)</f>
        <v>#REF!</v>
      </c>
    </row>
    <row r="107" spans="2:7">
      <c r="B107" s="211" t="s">
        <v>3664</v>
      </c>
      <c r="C107" s="94" t="s">
        <v>3608</v>
      </c>
      <c r="D107" s="95">
        <f>SUM(D108:D109)</f>
        <v>3</v>
      </c>
      <c r="E107" s="96" t="e">
        <f>SUM(E108:E109)</f>
        <v>#REF!</v>
      </c>
      <c r="F107" s="96" t="e">
        <f>SUM(F108:F109)</f>
        <v>#REF!</v>
      </c>
      <c r="G107" s="97" t="e">
        <f>SUM(G108:G109)</f>
        <v>#REF!</v>
      </c>
    </row>
    <row r="108" spans="2:7">
      <c r="B108" s="212"/>
      <c r="C108" s="27" t="str">
        <f>C52</f>
        <v>Oficial GG</v>
      </c>
      <c r="D108" s="20">
        <v>1</v>
      </c>
      <c r="E108" s="34" t="e">
        <f>VLOOKUP(C108,$C$8:$G$30,3,FALSE)*D108</f>
        <v>#REF!</v>
      </c>
      <c r="F108" s="34" t="e">
        <f>(VLOOKUP(C108,$C$8:$G$30,5,FALSE)-VLOOKUP(C108,$C$8:$G$30,3,FALSE))*D108</f>
        <v>#REF!</v>
      </c>
      <c r="G108" s="35" t="e">
        <f>(E108+F108)</f>
        <v>#REF!</v>
      </c>
    </row>
    <row r="109" spans="2:7">
      <c r="B109" s="212"/>
      <c r="C109" s="27" t="str">
        <f>C53</f>
        <v>Ayudante GG</v>
      </c>
      <c r="D109" s="20">
        <v>2</v>
      </c>
      <c r="E109" s="34" t="e">
        <f>VLOOKUP(C109,$C$8:$G$30,3,FALSE)*D109</f>
        <v>#REF!</v>
      </c>
      <c r="F109" s="34" t="e">
        <f>(VLOOKUP(C109,$C$8:$G$30,5,FALSE)-VLOOKUP(C109,$C$8:$G$30,3,FALSE))*D109</f>
        <v>#REF!</v>
      </c>
      <c r="G109" s="35" t="e">
        <f>(E109+F109)</f>
        <v>#REF!</v>
      </c>
    </row>
    <row r="110" spans="2:7">
      <c r="B110" s="211" t="s">
        <v>3665</v>
      </c>
      <c r="C110" s="94" t="s">
        <v>3609</v>
      </c>
      <c r="D110" s="95">
        <f>SUM(D111:D112)</f>
        <v>4</v>
      </c>
      <c r="E110" s="96" t="e">
        <f>SUM(E111:E112)</f>
        <v>#REF!</v>
      </c>
      <c r="F110" s="96" t="e">
        <f>SUM(F111:F112)</f>
        <v>#REF!</v>
      </c>
      <c r="G110" s="97" t="e">
        <f>SUM(G111:G112)</f>
        <v>#REF!</v>
      </c>
    </row>
    <row r="111" spans="2:7">
      <c r="B111" s="212"/>
      <c r="C111" s="27" t="str">
        <f>C34</f>
        <v>Oficial AA</v>
      </c>
      <c r="D111" s="20">
        <v>1</v>
      </c>
      <c r="E111" s="34" t="e">
        <f>VLOOKUP(C111,$C$8:$G$30,3,FALSE)*D111</f>
        <v>#REF!</v>
      </c>
      <c r="F111" s="34" t="e">
        <f>(VLOOKUP(C111,$C$8:$G$30,5,FALSE)-VLOOKUP(C111,$C$8:$G$30,3,FALSE))*D111</f>
        <v>#REF!</v>
      </c>
      <c r="G111" s="35" t="e">
        <f>(E111+F111)</f>
        <v>#REF!</v>
      </c>
    </row>
    <row r="112" spans="2:7">
      <c r="B112" s="212"/>
      <c r="C112" s="27" t="str">
        <f>C70</f>
        <v>Ayudante AA</v>
      </c>
      <c r="D112" s="20">
        <v>3</v>
      </c>
      <c r="E112" s="34" t="e">
        <f>VLOOKUP(C112,$C$8:$G$30,3,FALSE)*D112</f>
        <v>#REF!</v>
      </c>
      <c r="F112" s="34" t="e">
        <f>(VLOOKUP(C112,$C$8:$G$30,5,FALSE)-VLOOKUP(C112,$C$8:$G$30,3,FALSE))*D112</f>
        <v>#REF!</v>
      </c>
      <c r="G112" s="35" t="e">
        <f>(E112+F112)</f>
        <v>#REF!</v>
      </c>
    </row>
    <row r="113" spans="2:7">
      <c r="B113" s="211" t="s">
        <v>3666</v>
      </c>
      <c r="C113" s="94" t="s">
        <v>3610</v>
      </c>
      <c r="D113" s="95">
        <f>SUM(D114:D115)</f>
        <v>4</v>
      </c>
      <c r="E113" s="96" t="e">
        <f>SUM(E114:E115)</f>
        <v>#REF!</v>
      </c>
      <c r="F113" s="96" t="e">
        <f>SUM(F114:F115)</f>
        <v>#REF!</v>
      </c>
      <c r="G113" s="97" t="e">
        <f>SUM(G114:G115)</f>
        <v>#REF!</v>
      </c>
    </row>
    <row r="114" spans="2:7">
      <c r="B114" s="212"/>
      <c r="C114" s="27" t="str">
        <f>C37</f>
        <v>Oficial BB</v>
      </c>
      <c r="D114" s="20">
        <v>1</v>
      </c>
      <c r="E114" s="34" t="e">
        <f>VLOOKUP(C114,$C$8:$G$30,3,FALSE)*D114</f>
        <v>#REF!</v>
      </c>
      <c r="F114" s="34" t="e">
        <f>(VLOOKUP(C114,$C$8:$G$30,5,FALSE)-VLOOKUP(C114,$C$8:$G$30,3,FALSE))*D114</f>
        <v>#REF!</v>
      </c>
      <c r="G114" s="35" t="e">
        <f>(E114+F114)</f>
        <v>#REF!</v>
      </c>
    </row>
    <row r="115" spans="2:7">
      <c r="B115" s="212"/>
      <c r="C115" s="27" t="str">
        <f>C73</f>
        <v>Ayudante BB</v>
      </c>
      <c r="D115" s="20">
        <v>3</v>
      </c>
      <c r="E115" s="34" t="e">
        <f>VLOOKUP(C115,$C$8:$G$30,3,FALSE)*D115</f>
        <v>#REF!</v>
      </c>
      <c r="F115" s="34" t="e">
        <f>(VLOOKUP(C115,$C$8:$G$30,5,FALSE)-VLOOKUP(C115,$C$8:$G$30,3,FALSE))*D115</f>
        <v>#REF!</v>
      </c>
      <c r="G115" s="35" t="e">
        <f>(E115+F115)</f>
        <v>#REF!</v>
      </c>
    </row>
    <row r="116" spans="2:7">
      <c r="B116" s="211" t="s">
        <v>3667</v>
      </c>
      <c r="C116" s="94" t="s">
        <v>3611</v>
      </c>
      <c r="D116" s="95">
        <f>SUM(D117:D118)</f>
        <v>4</v>
      </c>
      <c r="E116" s="96" t="e">
        <f>SUM(E117:E118)</f>
        <v>#REF!</v>
      </c>
      <c r="F116" s="96" t="e">
        <f>SUM(F117:F118)</f>
        <v>#REF!</v>
      </c>
      <c r="G116" s="97" t="e">
        <f>SUM(G117:G118)</f>
        <v>#REF!</v>
      </c>
    </row>
    <row r="117" spans="2:7">
      <c r="B117" s="212"/>
      <c r="C117" s="27" t="str">
        <f>C40</f>
        <v>Oficial CC</v>
      </c>
      <c r="D117" s="20">
        <v>1</v>
      </c>
      <c r="E117" s="34" t="e">
        <f>VLOOKUP(C117,$C$8:$G$30,3,FALSE)*D117</f>
        <v>#REF!</v>
      </c>
      <c r="F117" s="34" t="e">
        <f>(VLOOKUP(C117,$C$8:$G$30,5,FALSE)-VLOOKUP(C117,$C$8:$G$30,3,FALSE))*D117</f>
        <v>#REF!</v>
      </c>
      <c r="G117" s="35" t="e">
        <f>(E117+F117)</f>
        <v>#REF!</v>
      </c>
    </row>
    <row r="118" spans="2:7">
      <c r="B118" s="212"/>
      <c r="C118" s="27" t="str">
        <f>C76</f>
        <v>Ayudante CC</v>
      </c>
      <c r="D118" s="20">
        <v>3</v>
      </c>
      <c r="E118" s="34" t="e">
        <f>VLOOKUP(C118,$C$8:$G$30,3,FALSE)*D118</f>
        <v>#REF!</v>
      </c>
      <c r="F118" s="34" t="e">
        <f>(VLOOKUP(C118,$C$8:$G$30,5,FALSE)-VLOOKUP(C118,$C$8:$G$30,3,FALSE))*D118</f>
        <v>#REF!</v>
      </c>
      <c r="G118" s="35" t="e">
        <f>(E118+F118)</f>
        <v>#REF!</v>
      </c>
    </row>
    <row r="119" spans="2:7" ht="14.25" customHeight="1">
      <c r="B119" s="211" t="s">
        <v>3668</v>
      </c>
      <c r="C119" s="94" t="s">
        <v>3612</v>
      </c>
      <c r="D119" s="95">
        <f>SUM(D120:D121)</f>
        <v>4</v>
      </c>
      <c r="E119" s="96" t="e">
        <f>SUM(E120:E121)</f>
        <v>#REF!</v>
      </c>
      <c r="F119" s="96" t="e">
        <f>SUM(F120:F121)</f>
        <v>#REF!</v>
      </c>
      <c r="G119" s="97" t="e">
        <f>SUM(G120:G121)</f>
        <v>#REF!</v>
      </c>
    </row>
    <row r="120" spans="2:7" ht="14.25" customHeight="1">
      <c r="B120" s="212"/>
      <c r="C120" s="27" t="str">
        <f>C43</f>
        <v>Oficial DD</v>
      </c>
      <c r="D120" s="20">
        <v>1</v>
      </c>
      <c r="E120" s="34" t="e">
        <f>VLOOKUP(C120,$C$8:$G$30,3,FALSE)*D120</f>
        <v>#REF!</v>
      </c>
      <c r="F120" s="34" t="e">
        <f>(VLOOKUP(C120,$C$8:$G$30,5,FALSE)-VLOOKUP(C120,$C$8:$G$30,3,FALSE))*D120</f>
        <v>#REF!</v>
      </c>
      <c r="G120" s="35" t="e">
        <f>(E120+F120)</f>
        <v>#REF!</v>
      </c>
    </row>
    <row r="121" spans="2:7" ht="14.25" customHeight="1">
      <c r="B121" s="212"/>
      <c r="C121" s="27" t="str">
        <f>C79</f>
        <v>Ayudante DD</v>
      </c>
      <c r="D121" s="20">
        <v>3</v>
      </c>
      <c r="E121" s="34" t="e">
        <f>VLOOKUP(C121,$C$8:$G$30,3,FALSE)*D121</f>
        <v>#REF!</v>
      </c>
      <c r="F121" s="34" t="e">
        <f>(VLOOKUP(C121,$C$8:$G$30,5,FALSE)-VLOOKUP(C121,$C$8:$G$30,3,FALSE))*D121</f>
        <v>#REF!</v>
      </c>
      <c r="G121" s="35" t="e">
        <f>(E121+F121)</f>
        <v>#REF!</v>
      </c>
    </row>
    <row r="122" spans="2:7">
      <c r="B122" s="211" t="s">
        <v>3669</v>
      </c>
      <c r="C122" s="94" t="s">
        <v>3613</v>
      </c>
      <c r="D122" s="95">
        <f>SUM(D123:D124)</f>
        <v>4</v>
      </c>
      <c r="E122" s="96" t="e">
        <f>SUM(E123:E124)</f>
        <v>#REF!</v>
      </c>
      <c r="F122" s="96" t="e">
        <f>SUM(F123:F124)</f>
        <v>#REF!</v>
      </c>
      <c r="G122" s="97" t="e">
        <f>SUM(G123:G124)</f>
        <v>#REF!</v>
      </c>
    </row>
    <row r="123" spans="2:7">
      <c r="B123" s="212"/>
      <c r="C123" s="27" t="str">
        <f>C46</f>
        <v>Oficial EE</v>
      </c>
      <c r="D123" s="20">
        <v>1</v>
      </c>
      <c r="E123" s="34" t="e">
        <f>VLOOKUP(C123,$C$8:$G$30,3,FALSE)*D123</f>
        <v>#REF!</v>
      </c>
      <c r="F123" s="34" t="e">
        <f>(VLOOKUP(C123,$C$8:$G$30,5,FALSE)-VLOOKUP(C123,$C$8:$G$30,3,FALSE))*D123</f>
        <v>#REF!</v>
      </c>
      <c r="G123" s="35" t="e">
        <f>(E123+F123)</f>
        <v>#REF!</v>
      </c>
    </row>
    <row r="124" spans="2:7">
      <c r="B124" s="212"/>
      <c r="C124" s="27" t="str">
        <f>C82</f>
        <v>Ayudante EE</v>
      </c>
      <c r="D124" s="20">
        <v>3</v>
      </c>
      <c r="E124" s="34" t="e">
        <f>VLOOKUP(C124,$C$8:$G$30,3,FALSE)*D124</f>
        <v>#REF!</v>
      </c>
      <c r="F124" s="34" t="e">
        <f>(VLOOKUP(C124,$C$8:$G$30,5,FALSE)-VLOOKUP(C124,$C$8:$G$30,3,FALSE))*D124</f>
        <v>#REF!</v>
      </c>
      <c r="G124" s="35" t="e">
        <f>(E124+F124)</f>
        <v>#REF!</v>
      </c>
    </row>
    <row r="125" spans="2:7">
      <c r="B125" s="211" t="s">
        <v>3670</v>
      </c>
      <c r="C125" s="94" t="s">
        <v>3614</v>
      </c>
      <c r="D125" s="95">
        <f>SUM(D126:D127)</f>
        <v>4</v>
      </c>
      <c r="E125" s="96" t="e">
        <f>SUM(E126:E127)</f>
        <v>#REF!</v>
      </c>
      <c r="F125" s="96" t="e">
        <f>SUM(F126:F127)</f>
        <v>#REF!</v>
      </c>
      <c r="G125" s="97" t="e">
        <f>SUM(G126:G127)</f>
        <v>#REF!</v>
      </c>
    </row>
    <row r="126" spans="2:7">
      <c r="B126" s="212"/>
      <c r="C126" s="27" t="str">
        <f>C49</f>
        <v>Oficial FF</v>
      </c>
      <c r="D126" s="20">
        <v>1</v>
      </c>
      <c r="E126" s="34" t="e">
        <f>VLOOKUP(C126,$C$8:$G$30,3,FALSE)*D126</f>
        <v>#REF!</v>
      </c>
      <c r="F126" s="34" t="e">
        <f>(VLOOKUP(C126,$C$8:$G$30,5,FALSE)-VLOOKUP(C126,$C$8:$G$30,3,FALSE))*D126</f>
        <v>#REF!</v>
      </c>
      <c r="G126" s="35" t="e">
        <f>(E126+F126)</f>
        <v>#REF!</v>
      </c>
    </row>
    <row r="127" spans="2:7">
      <c r="B127" s="212"/>
      <c r="C127" s="27" t="str">
        <f>C85</f>
        <v>Ayudante FF</v>
      </c>
      <c r="D127" s="20">
        <v>3</v>
      </c>
      <c r="E127" s="34" t="e">
        <f>VLOOKUP(C127,$C$8:$G$30,3,FALSE)*D127</f>
        <v>#REF!</v>
      </c>
      <c r="F127" s="34" t="e">
        <f>(VLOOKUP(C127,$C$8:$G$30,5,FALSE)-VLOOKUP(C127,$C$8:$G$30,3,FALSE))*D127</f>
        <v>#REF!</v>
      </c>
      <c r="G127" s="35" t="e">
        <f>(E127+F127)</f>
        <v>#REF!</v>
      </c>
    </row>
    <row r="128" spans="2:7">
      <c r="B128" s="211" t="s">
        <v>3671</v>
      </c>
      <c r="C128" s="94" t="s">
        <v>3615</v>
      </c>
      <c r="D128" s="95">
        <f>SUM(D129:D130)</f>
        <v>4</v>
      </c>
      <c r="E128" s="96" t="e">
        <f>SUM(E129:E130)</f>
        <v>#REF!</v>
      </c>
      <c r="F128" s="96" t="e">
        <f>SUM(F129:F130)</f>
        <v>#REF!</v>
      </c>
      <c r="G128" s="97" t="e">
        <f>SUM(G129:G130)</f>
        <v>#REF!</v>
      </c>
    </row>
    <row r="129" spans="2:7">
      <c r="B129" s="212"/>
      <c r="C129" s="27" t="str">
        <f>C52</f>
        <v>Oficial GG</v>
      </c>
      <c r="D129" s="20">
        <v>1</v>
      </c>
      <c r="E129" s="34" t="e">
        <f>VLOOKUP(C129,$C$8:$G$30,3,FALSE)*D129</f>
        <v>#REF!</v>
      </c>
      <c r="F129" s="34" t="e">
        <f>(VLOOKUP(C129,$C$8:$G$30,5,FALSE)-VLOOKUP(C129,$C$8:$G$30,3,FALSE))*D129</f>
        <v>#REF!</v>
      </c>
      <c r="G129" s="35" t="e">
        <f>(E129+F129)</f>
        <v>#REF!</v>
      </c>
    </row>
    <row r="130" spans="2:7">
      <c r="B130" s="212"/>
      <c r="C130" s="27" t="str">
        <f>C88</f>
        <v>Ayudante GG</v>
      </c>
      <c r="D130" s="20">
        <v>3</v>
      </c>
      <c r="E130" s="34" t="e">
        <f>VLOOKUP(C130,$C$8:$G$30,3,FALSE)*D130</f>
        <v>#REF!</v>
      </c>
      <c r="F130" s="34" t="e">
        <f>(VLOOKUP(C130,$C$8:$G$30,5,FALSE)-VLOOKUP(C130,$C$8:$G$30,3,FALSE))*D130</f>
        <v>#REF!</v>
      </c>
      <c r="G130" s="35" t="e">
        <f>(E130+F130)</f>
        <v>#REF!</v>
      </c>
    </row>
    <row r="131" spans="2:7">
      <c r="B131" s="211" t="s">
        <v>3672</v>
      </c>
      <c r="C131" s="94" t="s">
        <v>3616</v>
      </c>
      <c r="D131" s="95">
        <f>SUM(D132:D133)</f>
        <v>5</v>
      </c>
      <c r="E131" s="96" t="e">
        <f>SUM(E132:E133)</f>
        <v>#REF!</v>
      </c>
      <c r="F131" s="96" t="e">
        <f>SUM(F132:F133)</f>
        <v>#REF!</v>
      </c>
      <c r="G131" s="97" t="e">
        <f>SUM(G132:G133)</f>
        <v>#REF!</v>
      </c>
    </row>
    <row r="132" spans="2:7">
      <c r="B132" s="212"/>
      <c r="C132" s="27" t="str">
        <f>C10</f>
        <v>Oficial AA</v>
      </c>
      <c r="D132" s="20">
        <v>1</v>
      </c>
      <c r="E132" s="34" t="e">
        <f>VLOOKUP(C132,$C$8:$G$30,3,FALSE)*D132</f>
        <v>#REF!</v>
      </c>
      <c r="F132" s="34" t="e">
        <f>(VLOOKUP(C132,$C$8:$G$30,5,FALSE)-VLOOKUP(C132,$C$8:$G$30,3,FALSE))*D132</f>
        <v>#REF!</v>
      </c>
      <c r="G132" s="35" t="e">
        <f>(E132+F132)</f>
        <v>#REF!</v>
      </c>
    </row>
    <row r="133" spans="2:7">
      <c r="B133" s="212"/>
      <c r="C133" s="27" t="str">
        <f>C11</f>
        <v>Ayudante AA</v>
      </c>
      <c r="D133" s="20">
        <v>4</v>
      </c>
      <c r="E133" s="34" t="e">
        <f>VLOOKUP(C133,$C$8:$G$30,3,FALSE)*D133</f>
        <v>#REF!</v>
      </c>
      <c r="F133" s="34" t="e">
        <f>(VLOOKUP(C133,$C$8:$G$30,5,FALSE)-VLOOKUP(C133,$C$8:$G$30,3,FALSE))*D133</f>
        <v>#REF!</v>
      </c>
      <c r="G133" s="35" t="e">
        <f>(E133+F133)</f>
        <v>#REF!</v>
      </c>
    </row>
    <row r="134" spans="2:7">
      <c r="B134" s="211" t="s">
        <v>3673</v>
      </c>
      <c r="C134" s="94" t="s">
        <v>3617</v>
      </c>
      <c r="D134" s="95">
        <f>SUM(D135:D136)</f>
        <v>5</v>
      </c>
      <c r="E134" s="96" t="e">
        <f>SUM(E135:E136)</f>
        <v>#REF!</v>
      </c>
      <c r="F134" s="96" t="e">
        <f>SUM(F135:F136)</f>
        <v>#REF!</v>
      </c>
      <c r="G134" s="97" t="e">
        <f>SUM(G135:G136)</f>
        <v>#REF!</v>
      </c>
    </row>
    <row r="135" spans="2:7">
      <c r="B135" s="212"/>
      <c r="C135" s="27" t="str">
        <f>C13</f>
        <v>Oficial BB</v>
      </c>
      <c r="D135" s="20">
        <v>1</v>
      </c>
      <c r="E135" s="34" t="e">
        <f>VLOOKUP(C135,$C$8:$G$30,3,FALSE)*D135</f>
        <v>#REF!</v>
      </c>
      <c r="F135" s="34" t="e">
        <f>(VLOOKUP(C135,$C$8:$G$30,5,FALSE)-VLOOKUP(C135,$C$8:$G$30,3,FALSE))*D135</f>
        <v>#REF!</v>
      </c>
      <c r="G135" s="35" t="e">
        <f>(E135+F135)</f>
        <v>#REF!</v>
      </c>
    </row>
    <row r="136" spans="2:7">
      <c r="B136" s="212"/>
      <c r="C136" s="27" t="str">
        <f>C14</f>
        <v>Ayudante BB</v>
      </c>
      <c r="D136" s="20">
        <v>4</v>
      </c>
      <c r="E136" s="34" t="e">
        <f>VLOOKUP(C136,$C$8:$G$30,3,FALSE)*D136</f>
        <v>#REF!</v>
      </c>
      <c r="F136" s="34" t="e">
        <f>(VLOOKUP(C136,$C$8:$G$30,5,FALSE)-VLOOKUP(C136,$C$8:$G$30,3,FALSE))*D136</f>
        <v>#REF!</v>
      </c>
      <c r="G136" s="35" t="e">
        <f>(E136+F136)</f>
        <v>#REF!</v>
      </c>
    </row>
    <row r="137" spans="2:7">
      <c r="B137" s="211" t="s">
        <v>3674</v>
      </c>
      <c r="C137" s="94" t="s">
        <v>3618</v>
      </c>
      <c r="D137" s="95">
        <f>SUM(D138:D139)</f>
        <v>5</v>
      </c>
      <c r="E137" s="96" t="e">
        <f>SUM(E138:E139)</f>
        <v>#REF!</v>
      </c>
      <c r="F137" s="96" t="e">
        <f>SUM(F138:F139)</f>
        <v>#REF!</v>
      </c>
      <c r="G137" s="97" t="e">
        <f>SUM(G138:G139)</f>
        <v>#REF!</v>
      </c>
    </row>
    <row r="138" spans="2:7">
      <c r="B138" s="212"/>
      <c r="C138" s="27" t="str">
        <f>C16</f>
        <v>Oficial CC</v>
      </c>
      <c r="D138" s="20">
        <v>1</v>
      </c>
      <c r="E138" s="34" t="e">
        <f>VLOOKUP(C138,$C$8:$G$30,3,FALSE)*D138</f>
        <v>#REF!</v>
      </c>
      <c r="F138" s="34" t="e">
        <f>(VLOOKUP(C138,$C$8:$G$30,5,FALSE)-VLOOKUP(C138,$C$8:$G$30,3,FALSE))*D138</f>
        <v>#REF!</v>
      </c>
      <c r="G138" s="35" t="e">
        <f>(E138+F138)</f>
        <v>#REF!</v>
      </c>
    </row>
    <row r="139" spans="2:7">
      <c r="B139" s="212"/>
      <c r="C139" s="27" t="str">
        <f>C17</f>
        <v>Ayudante CC</v>
      </c>
      <c r="D139" s="20">
        <v>4</v>
      </c>
      <c r="E139" s="34" t="e">
        <f>VLOOKUP(C139,$C$8:$G$30,3,FALSE)*D139</f>
        <v>#REF!</v>
      </c>
      <c r="F139" s="34" t="e">
        <f>(VLOOKUP(C139,$C$8:$G$30,5,FALSE)-VLOOKUP(C139,$C$8:$G$30,3,FALSE))*D139</f>
        <v>#REF!</v>
      </c>
      <c r="G139" s="35" t="e">
        <f>(E139+F139)</f>
        <v>#REF!</v>
      </c>
    </row>
    <row r="140" spans="2:7">
      <c r="B140" s="211" t="s">
        <v>3675</v>
      </c>
      <c r="C140" s="94" t="s">
        <v>3619</v>
      </c>
      <c r="D140" s="95">
        <f>SUM(D141:D142)</f>
        <v>5</v>
      </c>
      <c r="E140" s="96" t="e">
        <f>SUM(E141:E142)</f>
        <v>#REF!</v>
      </c>
      <c r="F140" s="96" t="e">
        <f>SUM(F141:F142)</f>
        <v>#REF!</v>
      </c>
      <c r="G140" s="97" t="e">
        <f>SUM(G141:G142)</f>
        <v>#REF!</v>
      </c>
    </row>
    <row r="141" spans="2:7">
      <c r="B141" s="212"/>
      <c r="C141" s="27" t="str">
        <f>C19</f>
        <v>Oficial DD</v>
      </c>
      <c r="D141" s="20">
        <v>1</v>
      </c>
      <c r="E141" s="34" t="e">
        <f>VLOOKUP(C141,$C$8:$G$30,3,FALSE)*D141</f>
        <v>#REF!</v>
      </c>
      <c r="F141" s="34" t="e">
        <f>(VLOOKUP(C141,$C$8:$G$30,5,FALSE)-VLOOKUP(C141,$C$8:$G$30,3,FALSE))*D141</f>
        <v>#REF!</v>
      </c>
      <c r="G141" s="35" t="e">
        <f>(E141+F141)</f>
        <v>#REF!</v>
      </c>
    </row>
    <row r="142" spans="2:7">
      <c r="B142" s="212"/>
      <c r="C142" s="27" t="str">
        <f>C20</f>
        <v>Ayudante DD</v>
      </c>
      <c r="D142" s="20">
        <v>4</v>
      </c>
      <c r="E142" s="34" t="e">
        <f>VLOOKUP(C142,$C$8:$G$30,3,FALSE)*D142</f>
        <v>#REF!</v>
      </c>
      <c r="F142" s="34" t="e">
        <f>(VLOOKUP(C142,$C$8:$G$30,5,FALSE)-VLOOKUP(C142,$C$8:$G$30,3,FALSE))*D142</f>
        <v>#REF!</v>
      </c>
      <c r="G142" s="35" t="e">
        <f>(E142+F142)</f>
        <v>#REF!</v>
      </c>
    </row>
    <row r="143" spans="2:7">
      <c r="B143" s="211" t="s">
        <v>3676</v>
      </c>
      <c r="C143" s="94" t="s">
        <v>3620</v>
      </c>
      <c r="D143" s="95">
        <f>SUM(D144:D145)</f>
        <v>5</v>
      </c>
      <c r="E143" s="96" t="e">
        <f>SUM(E144:E145)</f>
        <v>#REF!</v>
      </c>
      <c r="F143" s="96" t="e">
        <f>SUM(F144:F145)</f>
        <v>#REF!</v>
      </c>
      <c r="G143" s="97" t="e">
        <f>SUM(G144:G145)</f>
        <v>#REF!</v>
      </c>
    </row>
    <row r="144" spans="2:7">
      <c r="B144" s="212"/>
      <c r="C144" s="27" t="str">
        <f>C22</f>
        <v>Oficial EE</v>
      </c>
      <c r="D144" s="20">
        <v>1</v>
      </c>
      <c r="E144" s="34" t="e">
        <f>VLOOKUP(C144,$C$8:$G$30,3,FALSE)*D144</f>
        <v>#REF!</v>
      </c>
      <c r="F144" s="34" t="e">
        <f>(VLOOKUP(C144,$C$8:$G$30,5,FALSE)-VLOOKUP(C144,$C$8:$G$30,3,FALSE))*D144</f>
        <v>#REF!</v>
      </c>
      <c r="G144" s="35" t="e">
        <f>(E144+F144)</f>
        <v>#REF!</v>
      </c>
    </row>
    <row r="145" spans="2:7">
      <c r="B145" s="212"/>
      <c r="C145" s="27" t="str">
        <f>C23</f>
        <v>Ayudante EE</v>
      </c>
      <c r="D145" s="20">
        <v>4</v>
      </c>
      <c r="E145" s="34" t="e">
        <f>VLOOKUP(C145,$C$8:$G$30,3,FALSE)*D145</f>
        <v>#REF!</v>
      </c>
      <c r="F145" s="34" t="e">
        <f>(VLOOKUP(C145,$C$8:$G$30,5,FALSE)-VLOOKUP(C145,$C$8:$G$30,3,FALSE))*D145</f>
        <v>#REF!</v>
      </c>
      <c r="G145" s="35" t="e">
        <f>(E145+F145)</f>
        <v>#REF!</v>
      </c>
    </row>
    <row r="146" spans="2:7">
      <c r="B146" s="211" t="s">
        <v>3677</v>
      </c>
      <c r="C146" s="94" t="s">
        <v>3621</v>
      </c>
      <c r="D146" s="95">
        <f>SUM(D147:D148)</f>
        <v>5</v>
      </c>
      <c r="E146" s="96" t="e">
        <f>SUM(E147:E148)</f>
        <v>#REF!</v>
      </c>
      <c r="F146" s="96" t="e">
        <f>SUM(F147:F148)</f>
        <v>#REF!</v>
      </c>
      <c r="G146" s="97" t="e">
        <f>SUM(G147:G148)</f>
        <v>#REF!</v>
      </c>
    </row>
    <row r="147" spans="2:7">
      <c r="B147" s="212"/>
      <c r="C147" s="27" t="str">
        <f>C25</f>
        <v>Oficial FF</v>
      </c>
      <c r="D147" s="20">
        <v>1</v>
      </c>
      <c r="E147" s="34" t="e">
        <f>VLOOKUP(C147,$C$8:$G$30,3,FALSE)*D147</f>
        <v>#REF!</v>
      </c>
      <c r="F147" s="34" t="e">
        <f>(VLOOKUP(C147,$C$8:$G$30,5,FALSE)-VLOOKUP(C147,$C$8:$G$30,3,FALSE))*D147</f>
        <v>#REF!</v>
      </c>
      <c r="G147" s="35" t="e">
        <f>(E147+F147)</f>
        <v>#REF!</v>
      </c>
    </row>
    <row r="148" spans="2:7">
      <c r="B148" s="212"/>
      <c r="C148" s="27" t="str">
        <f>C26</f>
        <v>Ayudante FF</v>
      </c>
      <c r="D148" s="20">
        <v>4</v>
      </c>
      <c r="E148" s="34" t="e">
        <f>VLOOKUP(C148,$C$8:$G$30,3,FALSE)*D148</f>
        <v>#REF!</v>
      </c>
      <c r="F148" s="34" t="e">
        <f>(VLOOKUP(C148,$C$8:$G$30,5,FALSE)-VLOOKUP(C148,$C$8:$G$30,3,FALSE))*D148</f>
        <v>#REF!</v>
      </c>
      <c r="G148" s="35" t="e">
        <f>(E148+F148)</f>
        <v>#REF!</v>
      </c>
    </row>
    <row r="149" spans="2:7">
      <c r="B149" s="211" t="s">
        <v>3678</v>
      </c>
      <c r="C149" s="94" t="s">
        <v>3622</v>
      </c>
      <c r="D149" s="95">
        <f>SUM(D150:D151)</f>
        <v>5</v>
      </c>
      <c r="E149" s="96" t="e">
        <f>SUM(E150:E151)</f>
        <v>#REF!</v>
      </c>
      <c r="F149" s="96" t="e">
        <f>SUM(F150:F151)</f>
        <v>#REF!</v>
      </c>
      <c r="G149" s="97" t="e">
        <f>SUM(G150:G151)</f>
        <v>#REF!</v>
      </c>
    </row>
    <row r="150" spans="2:7">
      <c r="B150" s="212"/>
      <c r="C150" s="27" t="str">
        <f>C28</f>
        <v>Oficial GG</v>
      </c>
      <c r="D150" s="20">
        <v>1</v>
      </c>
      <c r="E150" s="34" t="e">
        <f>VLOOKUP(C150,$C$8:$G$30,3,FALSE)*D150</f>
        <v>#REF!</v>
      </c>
      <c r="F150" s="34" t="e">
        <f>(VLOOKUP(C150,$C$8:$G$30,5,FALSE)-VLOOKUP(C150,$C$8:$G$30,3,FALSE))*D150</f>
        <v>#REF!</v>
      </c>
      <c r="G150" s="35" t="e">
        <f>(E150+F150)</f>
        <v>#REF!</v>
      </c>
    </row>
    <row r="151" spans="2:7">
      <c r="B151" s="212"/>
      <c r="C151" s="27" t="str">
        <f>C29</f>
        <v>Ayudante GG</v>
      </c>
      <c r="D151" s="20">
        <v>4</v>
      </c>
      <c r="E151" s="34" t="e">
        <f>VLOOKUP(C151,$C$8:$G$30,3,FALSE)*D151</f>
        <v>#REF!</v>
      </c>
      <c r="F151" s="34" t="e">
        <f>(VLOOKUP(C151,$C$8:$G$30,5,FALSE)-VLOOKUP(C151,$C$8:$G$30,3,FALSE))*D151</f>
        <v>#REF!</v>
      </c>
      <c r="G151" s="35" t="e">
        <f>(E151+F151)</f>
        <v>#REF!</v>
      </c>
    </row>
    <row r="152" spans="2:7">
      <c r="B152" s="211" t="s">
        <v>3679</v>
      </c>
      <c r="C152" s="94" t="s">
        <v>3623</v>
      </c>
      <c r="D152" s="95">
        <f>SUM(D153:D154)</f>
        <v>6</v>
      </c>
      <c r="E152" s="96" t="e">
        <f>SUM(E153:E154)</f>
        <v>#REF!</v>
      </c>
      <c r="F152" s="96" t="e">
        <f>SUM(F153:F154)</f>
        <v>#REF!</v>
      </c>
      <c r="G152" s="97" t="e">
        <f>SUM(G153:G154)</f>
        <v>#REF!</v>
      </c>
    </row>
    <row r="153" spans="2:7">
      <c r="B153" s="212"/>
      <c r="C153" s="27" t="str">
        <f>C10</f>
        <v>Oficial AA</v>
      </c>
      <c r="D153" s="20">
        <v>1</v>
      </c>
      <c r="E153" s="34" t="e">
        <f>VLOOKUP(C153,$C$8:$G$30,3,FALSE)*D153</f>
        <v>#REF!</v>
      </c>
      <c r="F153" s="34" t="e">
        <f>(VLOOKUP(C153,$C$8:$G$30,5,FALSE)-VLOOKUP(C153,$C$8:$G$30,3,FALSE))*D153</f>
        <v>#REF!</v>
      </c>
      <c r="G153" s="35" t="e">
        <f>(E153+F153)</f>
        <v>#REF!</v>
      </c>
    </row>
    <row r="154" spans="2:7">
      <c r="B154" s="212"/>
      <c r="C154" s="27" t="str">
        <f>C11</f>
        <v>Ayudante AA</v>
      </c>
      <c r="D154" s="20">
        <v>5</v>
      </c>
      <c r="E154" s="34" t="e">
        <f>VLOOKUP(C154,$C$8:$G$30,3,FALSE)*D154</f>
        <v>#REF!</v>
      </c>
      <c r="F154" s="34" t="e">
        <f>(VLOOKUP(C154,$C$8:$G$30,5,FALSE)-VLOOKUP(C154,$C$8:$G$30,3,FALSE))*D154</f>
        <v>#REF!</v>
      </c>
      <c r="G154" s="35" t="e">
        <f>(E154+F154)</f>
        <v>#REF!</v>
      </c>
    </row>
    <row r="155" spans="2:7">
      <c r="B155" s="211" t="s">
        <v>3680</v>
      </c>
      <c r="C155" s="94" t="s">
        <v>3624</v>
      </c>
      <c r="D155" s="95">
        <f>SUM(D156:D157)</f>
        <v>6</v>
      </c>
      <c r="E155" s="96" t="e">
        <f>SUM(E156:E157)</f>
        <v>#REF!</v>
      </c>
      <c r="F155" s="96" t="e">
        <f>SUM(F156:F157)</f>
        <v>#REF!</v>
      </c>
      <c r="G155" s="97" t="e">
        <f>SUM(G156:G157)</f>
        <v>#REF!</v>
      </c>
    </row>
    <row r="156" spans="2:7">
      <c r="B156" s="212"/>
      <c r="C156" s="27" t="str">
        <f>C13</f>
        <v>Oficial BB</v>
      </c>
      <c r="D156" s="20">
        <v>1</v>
      </c>
      <c r="E156" s="34" t="e">
        <f>VLOOKUP(C156,$C$8:$G$30,3,FALSE)*D156</f>
        <v>#REF!</v>
      </c>
      <c r="F156" s="34" t="e">
        <f>(VLOOKUP(C156,$C$8:$G$30,5,FALSE)-VLOOKUP(C156,$C$8:$G$30,3,FALSE))*D156</f>
        <v>#REF!</v>
      </c>
      <c r="G156" s="35" t="e">
        <f>(E156+F156)</f>
        <v>#REF!</v>
      </c>
    </row>
    <row r="157" spans="2:7">
      <c r="B157" s="212"/>
      <c r="C157" s="27" t="str">
        <f>C14</f>
        <v>Ayudante BB</v>
      </c>
      <c r="D157" s="20">
        <v>5</v>
      </c>
      <c r="E157" s="34" t="e">
        <f>VLOOKUP(C157,$C$8:$G$30,3,FALSE)*D157</f>
        <v>#REF!</v>
      </c>
      <c r="F157" s="34" t="e">
        <f>(VLOOKUP(C157,$C$8:$G$30,5,FALSE)-VLOOKUP(C157,$C$8:$G$30,3,FALSE))*D157</f>
        <v>#REF!</v>
      </c>
      <c r="G157" s="35" t="e">
        <f>(E157+F157)</f>
        <v>#REF!</v>
      </c>
    </row>
    <row r="158" spans="2:7">
      <c r="B158" s="211" t="s">
        <v>3681</v>
      </c>
      <c r="C158" s="94" t="s">
        <v>3625</v>
      </c>
      <c r="D158" s="95">
        <f>SUM(D159:D160)</f>
        <v>6</v>
      </c>
      <c r="E158" s="96" t="e">
        <f>SUM(E159:E160)</f>
        <v>#REF!</v>
      </c>
      <c r="F158" s="96" t="e">
        <f>SUM(F159:F160)</f>
        <v>#REF!</v>
      </c>
      <c r="G158" s="97" t="e">
        <f>SUM(G159:G160)</f>
        <v>#REF!</v>
      </c>
    </row>
    <row r="159" spans="2:7">
      <c r="B159" s="212"/>
      <c r="C159" s="27" t="str">
        <f>C16</f>
        <v>Oficial CC</v>
      </c>
      <c r="D159" s="20">
        <v>1</v>
      </c>
      <c r="E159" s="34" t="e">
        <f>VLOOKUP(C159,$C$8:$G$30,3,FALSE)*D159</f>
        <v>#REF!</v>
      </c>
      <c r="F159" s="34" t="e">
        <f>(VLOOKUP(C159,$C$8:$G$30,5,FALSE)-VLOOKUP(C159,$C$8:$G$30,3,FALSE))*D159</f>
        <v>#REF!</v>
      </c>
      <c r="G159" s="35" t="e">
        <f>(E159+F159)</f>
        <v>#REF!</v>
      </c>
    </row>
    <row r="160" spans="2:7">
      <c r="B160" s="212"/>
      <c r="C160" s="27" t="str">
        <f>C17</f>
        <v>Ayudante CC</v>
      </c>
      <c r="D160" s="20">
        <v>5</v>
      </c>
      <c r="E160" s="34" t="e">
        <f>VLOOKUP(C160,$C$8:$G$30,3,FALSE)*D160</f>
        <v>#REF!</v>
      </c>
      <c r="F160" s="34" t="e">
        <f>(VLOOKUP(C160,$C$8:$G$30,5,FALSE)-VLOOKUP(C160,$C$8:$G$30,3,FALSE))*D160</f>
        <v>#REF!</v>
      </c>
      <c r="G160" s="35" t="e">
        <f>(E160+F160)</f>
        <v>#REF!</v>
      </c>
    </row>
    <row r="161" spans="2:7">
      <c r="B161" s="211" t="s">
        <v>3682</v>
      </c>
      <c r="C161" s="94" t="s">
        <v>3626</v>
      </c>
      <c r="D161" s="95">
        <f>SUM(D162:D163)</f>
        <v>6</v>
      </c>
      <c r="E161" s="96" t="e">
        <f>SUM(E162:E163)</f>
        <v>#REF!</v>
      </c>
      <c r="F161" s="96" t="e">
        <f>SUM(F162:F163)</f>
        <v>#REF!</v>
      </c>
      <c r="G161" s="97" t="e">
        <f>SUM(G162:G163)</f>
        <v>#REF!</v>
      </c>
    </row>
    <row r="162" spans="2:7">
      <c r="B162" s="212"/>
      <c r="C162" s="27" t="str">
        <f>C19</f>
        <v>Oficial DD</v>
      </c>
      <c r="D162" s="20">
        <v>1</v>
      </c>
      <c r="E162" s="34" t="e">
        <f>VLOOKUP(C162,$C$8:$G$30,3,FALSE)*D162</f>
        <v>#REF!</v>
      </c>
      <c r="F162" s="34" t="e">
        <f>(VLOOKUP(C162,$C$8:$G$30,5,FALSE)-VLOOKUP(C162,$C$8:$G$30,3,FALSE))*D162</f>
        <v>#REF!</v>
      </c>
      <c r="G162" s="35" t="e">
        <f>(E162+F162)</f>
        <v>#REF!</v>
      </c>
    </row>
    <row r="163" spans="2:7">
      <c r="B163" s="212"/>
      <c r="C163" s="27" t="str">
        <f>C20</f>
        <v>Ayudante DD</v>
      </c>
      <c r="D163" s="20">
        <v>5</v>
      </c>
      <c r="E163" s="34" t="e">
        <f>VLOOKUP(C163,$C$8:$G$30,3,FALSE)*D163</f>
        <v>#REF!</v>
      </c>
      <c r="F163" s="34" t="e">
        <f>(VLOOKUP(C163,$C$8:$G$30,5,FALSE)-VLOOKUP(C163,$C$8:$G$30,3,FALSE))*D163</f>
        <v>#REF!</v>
      </c>
      <c r="G163" s="35" t="e">
        <f>(E163+F163)</f>
        <v>#REF!</v>
      </c>
    </row>
    <row r="164" spans="2:7">
      <c r="B164" s="211" t="s">
        <v>3683</v>
      </c>
      <c r="C164" s="94" t="s">
        <v>3627</v>
      </c>
      <c r="D164" s="95">
        <f>SUM(D165:D166)</f>
        <v>6</v>
      </c>
      <c r="E164" s="96" t="e">
        <f>SUM(E165:E166)</f>
        <v>#REF!</v>
      </c>
      <c r="F164" s="96" t="e">
        <f>SUM(F165:F166)</f>
        <v>#REF!</v>
      </c>
      <c r="G164" s="97" t="e">
        <f>SUM(G165:G166)</f>
        <v>#REF!</v>
      </c>
    </row>
    <row r="165" spans="2:7">
      <c r="B165" s="212"/>
      <c r="C165" s="27" t="str">
        <f>C22</f>
        <v>Oficial EE</v>
      </c>
      <c r="D165" s="20">
        <v>1</v>
      </c>
      <c r="E165" s="34" t="e">
        <f>VLOOKUP(C165,$C$8:$G$30,3,FALSE)*D165</f>
        <v>#REF!</v>
      </c>
      <c r="F165" s="34" t="e">
        <f>(VLOOKUP(C165,$C$8:$G$30,5,FALSE)-VLOOKUP(C165,$C$8:$G$30,3,FALSE))*D165</f>
        <v>#REF!</v>
      </c>
      <c r="G165" s="35" t="e">
        <f>(E165+F165)</f>
        <v>#REF!</v>
      </c>
    </row>
    <row r="166" spans="2:7">
      <c r="B166" s="212"/>
      <c r="C166" s="27" t="str">
        <f>C23</f>
        <v>Ayudante EE</v>
      </c>
      <c r="D166" s="20">
        <v>5</v>
      </c>
      <c r="E166" s="34" t="e">
        <f>VLOOKUP(C166,$C$8:$G$30,3,FALSE)*D166</f>
        <v>#REF!</v>
      </c>
      <c r="F166" s="34" t="e">
        <f>(VLOOKUP(C166,$C$8:$G$30,5,FALSE)-VLOOKUP(C166,$C$8:$G$30,3,FALSE))*D166</f>
        <v>#REF!</v>
      </c>
      <c r="G166" s="35" t="e">
        <f>(E166+F166)</f>
        <v>#REF!</v>
      </c>
    </row>
    <row r="167" spans="2:7">
      <c r="B167" s="211" t="s">
        <v>3684</v>
      </c>
      <c r="C167" s="94" t="s">
        <v>3628</v>
      </c>
      <c r="D167" s="95">
        <f>SUM(D168:D169)</f>
        <v>6</v>
      </c>
      <c r="E167" s="96" t="e">
        <f>SUM(E168:E169)</f>
        <v>#REF!</v>
      </c>
      <c r="F167" s="96" t="e">
        <f>SUM(F168:F169)</f>
        <v>#REF!</v>
      </c>
      <c r="G167" s="97" t="e">
        <f>SUM(G168:G169)</f>
        <v>#REF!</v>
      </c>
    </row>
    <row r="168" spans="2:7">
      <c r="B168" s="212"/>
      <c r="C168" s="27" t="str">
        <f>C25</f>
        <v>Oficial FF</v>
      </c>
      <c r="D168" s="20">
        <v>1</v>
      </c>
      <c r="E168" s="34" t="e">
        <f>VLOOKUP(C168,$C$8:$G$30,3,FALSE)*D168</f>
        <v>#REF!</v>
      </c>
      <c r="F168" s="34" t="e">
        <f>(VLOOKUP(C168,$C$8:$G$30,5,FALSE)-VLOOKUP(C168,$C$8:$G$30,3,FALSE))*D168</f>
        <v>#REF!</v>
      </c>
      <c r="G168" s="35" t="e">
        <f>(E168+F168)</f>
        <v>#REF!</v>
      </c>
    </row>
    <row r="169" spans="2:7">
      <c r="B169" s="212"/>
      <c r="C169" s="27" t="str">
        <f>C26</f>
        <v>Ayudante FF</v>
      </c>
      <c r="D169" s="20">
        <v>5</v>
      </c>
      <c r="E169" s="34" t="e">
        <f>VLOOKUP(C169,$C$8:$G$30,3,FALSE)*D169</f>
        <v>#REF!</v>
      </c>
      <c r="F169" s="34" t="e">
        <f>(VLOOKUP(C169,$C$8:$G$30,5,FALSE)-VLOOKUP(C169,$C$8:$G$30,3,FALSE))*D169</f>
        <v>#REF!</v>
      </c>
      <c r="G169" s="35" t="e">
        <f>(E169+F169)</f>
        <v>#REF!</v>
      </c>
    </row>
    <row r="170" spans="2:7">
      <c r="B170" s="211" t="s">
        <v>3685</v>
      </c>
      <c r="C170" s="94" t="s">
        <v>3629</v>
      </c>
      <c r="D170" s="95">
        <f>SUM(D171:D172)</f>
        <v>6</v>
      </c>
      <c r="E170" s="96" t="e">
        <f>SUM(E171:E172)</f>
        <v>#REF!</v>
      </c>
      <c r="F170" s="96" t="e">
        <f>SUM(F171:F172)</f>
        <v>#REF!</v>
      </c>
      <c r="G170" s="97" t="e">
        <f>SUM(G171:G172)</f>
        <v>#REF!</v>
      </c>
    </row>
    <row r="171" spans="2:7">
      <c r="B171" s="212"/>
      <c r="C171" s="27" t="str">
        <f>C28</f>
        <v>Oficial GG</v>
      </c>
      <c r="D171" s="20">
        <v>1</v>
      </c>
      <c r="E171" s="34" t="e">
        <f>VLOOKUP(C171,$C$8:$G$30,3,FALSE)*D171</f>
        <v>#REF!</v>
      </c>
      <c r="F171" s="34" t="e">
        <f>(VLOOKUP(C171,$C$8:$G$30,5,FALSE)-VLOOKUP(C171,$C$8:$G$30,3,FALSE))*D171</f>
        <v>#REF!</v>
      </c>
      <c r="G171" s="35" t="e">
        <f>(E171+F171)</f>
        <v>#REF!</v>
      </c>
    </row>
    <row r="172" spans="2:7">
      <c r="B172" s="212"/>
      <c r="C172" s="27" t="str">
        <f>C29</f>
        <v>Ayudante GG</v>
      </c>
      <c r="D172" s="20">
        <v>5</v>
      </c>
      <c r="E172" s="34" t="e">
        <f>VLOOKUP(C172,$C$8:$G$30,3,FALSE)*D172</f>
        <v>#REF!</v>
      </c>
      <c r="F172" s="34" t="e">
        <f>(VLOOKUP(C172,$C$8:$G$30,5,FALSE)-VLOOKUP(C172,$C$8:$G$30,3,FALSE))*D172</f>
        <v>#REF!</v>
      </c>
      <c r="G172" s="35" t="e">
        <f>(E172+F172)</f>
        <v>#REF!</v>
      </c>
    </row>
    <row r="173" spans="2:7">
      <c r="B173" s="211" t="s">
        <v>3686</v>
      </c>
      <c r="C173" s="94" t="s">
        <v>3630</v>
      </c>
      <c r="D173" s="95">
        <f>SUM(D174:D175)</f>
        <v>7</v>
      </c>
      <c r="E173" s="96" t="e">
        <f>SUM(E174:E175)</f>
        <v>#REF!</v>
      </c>
      <c r="F173" s="96" t="e">
        <f>SUM(F174:F175)</f>
        <v>#REF!</v>
      </c>
      <c r="G173" s="97" t="e">
        <f>SUM(G174:G175)</f>
        <v>#REF!</v>
      </c>
    </row>
    <row r="174" spans="2:7">
      <c r="B174" s="212"/>
      <c r="C174" s="27" t="str">
        <f>C10</f>
        <v>Oficial AA</v>
      </c>
      <c r="D174" s="20">
        <v>1</v>
      </c>
      <c r="E174" s="34" t="e">
        <f>VLOOKUP(C174,$C$8:$G$30,3,FALSE)*D174</f>
        <v>#REF!</v>
      </c>
      <c r="F174" s="34" t="e">
        <f>(VLOOKUP(C174,$C$8:$G$30,5,FALSE)-VLOOKUP(C174,$C$8:$G$30,3,FALSE))*D174</f>
        <v>#REF!</v>
      </c>
      <c r="G174" s="35" t="e">
        <f>(E174+F174)</f>
        <v>#REF!</v>
      </c>
    </row>
    <row r="175" spans="2:7">
      <c r="B175" s="212"/>
      <c r="C175" s="27" t="str">
        <f>C11</f>
        <v>Ayudante AA</v>
      </c>
      <c r="D175" s="20">
        <v>6</v>
      </c>
      <c r="E175" s="34" t="e">
        <f>VLOOKUP(C175,$C$8:$G$30,3,FALSE)*D175</f>
        <v>#REF!</v>
      </c>
      <c r="F175" s="34" t="e">
        <f>(VLOOKUP(C175,$C$8:$G$30,5,FALSE)-VLOOKUP(C175,$C$8:$G$30,3,FALSE))*D175</f>
        <v>#REF!</v>
      </c>
      <c r="G175" s="35" t="e">
        <f>(E175+F175)</f>
        <v>#REF!</v>
      </c>
    </row>
    <row r="176" spans="2:7">
      <c r="B176" s="211" t="s">
        <v>3687</v>
      </c>
      <c r="C176" s="94" t="s">
        <v>3631</v>
      </c>
      <c r="D176" s="95">
        <f>SUM(D177:D178)</f>
        <v>7</v>
      </c>
      <c r="E176" s="96" t="e">
        <f>SUM(E177:E178)</f>
        <v>#REF!</v>
      </c>
      <c r="F176" s="96" t="e">
        <f>SUM(F177:F178)</f>
        <v>#REF!</v>
      </c>
      <c r="G176" s="97" t="e">
        <f>SUM(G177:G178)</f>
        <v>#REF!</v>
      </c>
    </row>
    <row r="177" spans="2:7">
      <c r="B177" s="212"/>
      <c r="C177" s="27" t="str">
        <f>C13</f>
        <v>Oficial BB</v>
      </c>
      <c r="D177" s="20">
        <v>1</v>
      </c>
      <c r="E177" s="34" t="e">
        <f>VLOOKUP(C177,$C$8:$G$30,3,FALSE)*D177</f>
        <v>#REF!</v>
      </c>
      <c r="F177" s="34" t="e">
        <f>(VLOOKUP(C177,$C$8:$G$30,5,FALSE)-VLOOKUP(C177,$C$8:$G$30,3,FALSE))*D177</f>
        <v>#REF!</v>
      </c>
      <c r="G177" s="35" t="e">
        <f>(E177+F177)</f>
        <v>#REF!</v>
      </c>
    </row>
    <row r="178" spans="2:7">
      <c r="B178" s="212"/>
      <c r="C178" s="27" t="str">
        <f>C14</f>
        <v>Ayudante BB</v>
      </c>
      <c r="D178" s="20">
        <v>6</v>
      </c>
      <c r="E178" s="34" t="e">
        <f>VLOOKUP(C178,$C$8:$G$30,3,FALSE)*D178</f>
        <v>#REF!</v>
      </c>
      <c r="F178" s="34" t="e">
        <f>(VLOOKUP(C178,$C$8:$G$30,5,FALSE)-VLOOKUP(C178,$C$8:$G$30,3,FALSE))*D178</f>
        <v>#REF!</v>
      </c>
      <c r="G178" s="35" t="e">
        <f>(E178+F178)</f>
        <v>#REF!</v>
      </c>
    </row>
    <row r="179" spans="2:7">
      <c r="B179" s="211" t="s">
        <v>3688</v>
      </c>
      <c r="C179" s="94" t="s">
        <v>3632</v>
      </c>
      <c r="D179" s="95">
        <f>SUM(D180:D181)</f>
        <v>7</v>
      </c>
      <c r="E179" s="96" t="e">
        <f>SUM(E180:E181)</f>
        <v>#REF!</v>
      </c>
      <c r="F179" s="96" t="e">
        <f>SUM(F180:F181)</f>
        <v>#REF!</v>
      </c>
      <c r="G179" s="97" t="e">
        <f>SUM(G180:G181)</f>
        <v>#REF!</v>
      </c>
    </row>
    <row r="180" spans="2:7">
      <c r="B180" s="212"/>
      <c r="C180" s="27" t="str">
        <f>C16</f>
        <v>Oficial CC</v>
      </c>
      <c r="D180" s="20">
        <v>1</v>
      </c>
      <c r="E180" s="34" t="e">
        <f>VLOOKUP(C180,$C$8:$G$30,3,FALSE)*D180</f>
        <v>#REF!</v>
      </c>
      <c r="F180" s="34" t="e">
        <f>(VLOOKUP(C180,$C$8:$G$30,5,FALSE)-VLOOKUP(C180,$C$8:$G$30,3,FALSE))*D180</f>
        <v>#REF!</v>
      </c>
      <c r="G180" s="35" t="e">
        <f>(E180+F180)</f>
        <v>#REF!</v>
      </c>
    </row>
    <row r="181" spans="2:7">
      <c r="B181" s="212"/>
      <c r="C181" s="27" t="str">
        <f>C17</f>
        <v>Ayudante CC</v>
      </c>
      <c r="D181" s="20">
        <v>6</v>
      </c>
      <c r="E181" s="34" t="e">
        <f>VLOOKUP(C181,$C$8:$G$30,3,FALSE)*D181</f>
        <v>#REF!</v>
      </c>
      <c r="F181" s="34" t="e">
        <f>(VLOOKUP(C181,$C$8:$G$30,5,FALSE)-VLOOKUP(C181,$C$8:$G$30,3,FALSE))*D181</f>
        <v>#REF!</v>
      </c>
      <c r="G181" s="35" t="e">
        <f>(E181+F181)</f>
        <v>#REF!</v>
      </c>
    </row>
    <row r="182" spans="2:7">
      <c r="B182" s="211" t="s">
        <v>3689</v>
      </c>
      <c r="C182" s="94" t="s">
        <v>3633</v>
      </c>
      <c r="D182" s="95">
        <f>SUM(D183:D184)</f>
        <v>7</v>
      </c>
      <c r="E182" s="96" t="e">
        <f>SUM(E183:E184)</f>
        <v>#REF!</v>
      </c>
      <c r="F182" s="96" t="e">
        <f>SUM(F183:F184)</f>
        <v>#REF!</v>
      </c>
      <c r="G182" s="97" t="e">
        <f>SUM(G183:G184)</f>
        <v>#REF!</v>
      </c>
    </row>
    <row r="183" spans="2:7">
      <c r="B183" s="212"/>
      <c r="C183" s="27" t="str">
        <f>C19</f>
        <v>Oficial DD</v>
      </c>
      <c r="D183" s="20">
        <v>1</v>
      </c>
      <c r="E183" s="34" t="e">
        <f>VLOOKUP(C183,$C$8:$G$30,3,FALSE)*D183</f>
        <v>#REF!</v>
      </c>
      <c r="F183" s="34" t="e">
        <f>(VLOOKUP(C183,$C$8:$G$30,5,FALSE)-VLOOKUP(C183,$C$8:$G$30,3,FALSE))*D183</f>
        <v>#REF!</v>
      </c>
      <c r="G183" s="35" t="e">
        <f>(E183+F183)</f>
        <v>#REF!</v>
      </c>
    </row>
    <row r="184" spans="2:7">
      <c r="B184" s="212"/>
      <c r="C184" s="27" t="str">
        <f>C20</f>
        <v>Ayudante DD</v>
      </c>
      <c r="D184" s="20">
        <v>6</v>
      </c>
      <c r="E184" s="34" t="e">
        <f>VLOOKUP(C184,$C$8:$G$30,3,FALSE)*D184</f>
        <v>#REF!</v>
      </c>
      <c r="F184" s="34" t="e">
        <f>(VLOOKUP(C184,$C$8:$G$30,5,FALSE)-VLOOKUP(C184,$C$8:$G$30,3,FALSE))*D184</f>
        <v>#REF!</v>
      </c>
      <c r="G184" s="35" t="e">
        <f>(E184+F184)</f>
        <v>#REF!</v>
      </c>
    </row>
    <row r="185" spans="2:7">
      <c r="B185" s="211" t="s">
        <v>3690</v>
      </c>
      <c r="C185" s="94" t="s">
        <v>3634</v>
      </c>
      <c r="D185" s="95">
        <f>SUM(D186:D187)</f>
        <v>7</v>
      </c>
      <c r="E185" s="96" t="e">
        <f>SUM(E186:E187)</f>
        <v>#REF!</v>
      </c>
      <c r="F185" s="96" t="e">
        <f>SUM(F186:F187)</f>
        <v>#REF!</v>
      </c>
      <c r="G185" s="97" t="e">
        <f>SUM(G186:G187)</f>
        <v>#REF!</v>
      </c>
    </row>
    <row r="186" spans="2:7">
      <c r="B186" s="212"/>
      <c r="C186" s="27" t="str">
        <f>C22</f>
        <v>Oficial EE</v>
      </c>
      <c r="D186" s="20">
        <v>1</v>
      </c>
      <c r="E186" s="34" t="e">
        <f>VLOOKUP(C186,$C$8:$G$30,3,FALSE)*D186</f>
        <v>#REF!</v>
      </c>
      <c r="F186" s="34" t="e">
        <f>(VLOOKUP(C186,$C$8:$G$30,5,FALSE)-VLOOKUP(C186,$C$8:$G$30,3,FALSE))*D186</f>
        <v>#REF!</v>
      </c>
      <c r="G186" s="35" t="e">
        <f>(E186+F186)</f>
        <v>#REF!</v>
      </c>
    </row>
    <row r="187" spans="2:7">
      <c r="B187" s="212"/>
      <c r="C187" s="27" t="str">
        <f>C23</f>
        <v>Ayudante EE</v>
      </c>
      <c r="D187" s="20">
        <v>6</v>
      </c>
      <c r="E187" s="34" t="e">
        <f>VLOOKUP(C187,$C$8:$G$30,3,FALSE)*D187</f>
        <v>#REF!</v>
      </c>
      <c r="F187" s="34" t="e">
        <f>(VLOOKUP(C187,$C$8:$G$30,5,FALSE)-VLOOKUP(C187,$C$8:$G$30,3,FALSE))*D187</f>
        <v>#REF!</v>
      </c>
      <c r="G187" s="35" t="e">
        <f>(E187+F187)</f>
        <v>#REF!</v>
      </c>
    </row>
    <row r="188" spans="2:7">
      <c r="B188" s="211" t="s">
        <v>3691</v>
      </c>
      <c r="C188" s="94" t="s">
        <v>3635</v>
      </c>
      <c r="D188" s="95">
        <f>SUM(D189:D190)</f>
        <v>7</v>
      </c>
      <c r="E188" s="96" t="e">
        <f>SUM(E189:E190)</f>
        <v>#REF!</v>
      </c>
      <c r="F188" s="96" t="e">
        <f>SUM(F189:F190)</f>
        <v>#REF!</v>
      </c>
      <c r="G188" s="97" t="e">
        <f>SUM(G189:G190)</f>
        <v>#REF!</v>
      </c>
    </row>
    <row r="189" spans="2:7">
      <c r="B189" s="212"/>
      <c r="C189" s="27" t="str">
        <f>C25</f>
        <v>Oficial FF</v>
      </c>
      <c r="D189" s="20">
        <v>1</v>
      </c>
      <c r="E189" s="34" t="e">
        <f>VLOOKUP(C189,$C$8:$G$30,3,FALSE)*D189</f>
        <v>#REF!</v>
      </c>
      <c r="F189" s="34" t="e">
        <f>(VLOOKUP(C189,$C$8:$G$30,5,FALSE)-VLOOKUP(C189,$C$8:$G$30,3,FALSE))*D189</f>
        <v>#REF!</v>
      </c>
      <c r="G189" s="35" t="e">
        <f>(E189+F189)</f>
        <v>#REF!</v>
      </c>
    </row>
    <row r="190" spans="2:7">
      <c r="B190" s="212"/>
      <c r="C190" s="27" t="str">
        <f>C26</f>
        <v>Ayudante FF</v>
      </c>
      <c r="D190" s="20">
        <v>6</v>
      </c>
      <c r="E190" s="34" t="e">
        <f>VLOOKUP(C190,$C$8:$G$30,3,FALSE)*D190</f>
        <v>#REF!</v>
      </c>
      <c r="F190" s="34" t="e">
        <f>(VLOOKUP(C190,$C$8:$G$30,5,FALSE)-VLOOKUP(C190,$C$8:$G$30,3,FALSE))*D190</f>
        <v>#REF!</v>
      </c>
      <c r="G190" s="35" t="e">
        <f>(E190+F190)</f>
        <v>#REF!</v>
      </c>
    </row>
    <row r="191" spans="2:7">
      <c r="B191" s="211" t="s">
        <v>3692</v>
      </c>
      <c r="C191" s="94" t="s">
        <v>3636</v>
      </c>
      <c r="D191" s="95">
        <f>SUM(D192:D193)</f>
        <v>7</v>
      </c>
      <c r="E191" s="96" t="e">
        <f>SUM(E192:E193)</f>
        <v>#REF!</v>
      </c>
      <c r="F191" s="96" t="e">
        <f>SUM(F192:F193)</f>
        <v>#REF!</v>
      </c>
      <c r="G191" s="97" t="e">
        <f>SUM(G192:G193)</f>
        <v>#REF!</v>
      </c>
    </row>
    <row r="192" spans="2:7">
      <c r="B192" s="212"/>
      <c r="C192" s="27" t="str">
        <f>C28</f>
        <v>Oficial GG</v>
      </c>
      <c r="D192" s="20">
        <v>1</v>
      </c>
      <c r="E192" s="34" t="e">
        <f>VLOOKUP(C192,$C$8:$G$30,3,FALSE)*D192</f>
        <v>#REF!</v>
      </c>
      <c r="F192" s="34" t="e">
        <f>(VLOOKUP(C192,$C$8:$G$30,5,FALSE)-VLOOKUP(C192,$C$8:$G$30,3,FALSE))*D192</f>
        <v>#REF!</v>
      </c>
      <c r="G192" s="35" t="e">
        <f>(E192+F192)</f>
        <v>#REF!</v>
      </c>
    </row>
    <row r="193" spans="2:7" ht="15.75" thickBot="1">
      <c r="B193" s="212"/>
      <c r="C193" s="199" t="str">
        <f>C29</f>
        <v>Ayudante GG</v>
      </c>
      <c r="D193" s="200">
        <v>6</v>
      </c>
      <c r="E193" s="201" t="e">
        <f>VLOOKUP(C193,$C$8:$G$30,3,FALSE)*D193</f>
        <v>#REF!</v>
      </c>
      <c r="F193" s="201" t="e">
        <f>(VLOOKUP(C193,$C$8:$G$30,5,FALSE)-VLOOKUP(C193,$C$8:$G$30,3,FALSE))*D193</f>
        <v>#REF!</v>
      </c>
      <c r="G193" s="202" t="e">
        <f>(E193+F193)</f>
        <v>#REF!</v>
      </c>
    </row>
    <row r="194" spans="2:7">
      <c r="C194" s="230"/>
      <c r="D194" s="231"/>
      <c r="E194" s="231"/>
      <c r="F194" s="231"/>
      <c r="G194" s="232"/>
    </row>
    <row r="195" spans="2:7">
      <c r="C195" s="233"/>
      <c r="D195" s="234"/>
      <c r="E195" s="234"/>
      <c r="F195" s="234"/>
      <c r="G195" s="235"/>
    </row>
    <row r="196" spans="2:7">
      <c r="C196" s="233"/>
      <c r="D196" s="234"/>
      <c r="E196" s="234"/>
      <c r="F196" s="234"/>
      <c r="G196" s="235"/>
    </row>
    <row r="197" spans="2:7">
      <c r="C197" s="233"/>
      <c r="D197" s="234"/>
      <c r="E197" s="234"/>
      <c r="F197" s="234"/>
      <c r="G197" s="235"/>
    </row>
    <row r="198" spans="2:7">
      <c r="C198" s="233"/>
      <c r="D198" s="234"/>
      <c r="E198" s="234"/>
      <c r="F198" s="234"/>
      <c r="G198" s="235"/>
    </row>
    <row r="199" spans="2:7">
      <c r="C199" s="233"/>
      <c r="D199" s="234"/>
      <c r="E199" s="234"/>
      <c r="F199" s="234"/>
      <c r="G199" s="235"/>
    </row>
    <row r="200" spans="2:7">
      <c r="C200" s="233"/>
      <c r="D200" s="234"/>
      <c r="E200" s="234"/>
      <c r="F200" s="234"/>
      <c r="G200" s="235"/>
    </row>
    <row r="201" spans="2:7">
      <c r="C201" s="233"/>
      <c r="D201" s="234"/>
      <c r="E201" s="234"/>
      <c r="F201" s="234"/>
      <c r="G201" s="235"/>
    </row>
    <row r="202" spans="2:7">
      <c r="C202" s="233"/>
      <c r="D202" s="234"/>
      <c r="E202" s="234"/>
      <c r="F202" s="234"/>
      <c r="G202" s="235"/>
    </row>
    <row r="203" spans="2:7">
      <c r="C203" s="233"/>
      <c r="D203" s="234"/>
      <c r="E203" s="234"/>
      <c r="F203" s="234"/>
      <c r="G203" s="235"/>
    </row>
    <row r="204" spans="2:7">
      <c r="C204" s="233"/>
      <c r="D204" s="234"/>
      <c r="E204" s="234"/>
      <c r="F204" s="234"/>
      <c r="G204" s="235"/>
    </row>
    <row r="205" spans="2:7">
      <c r="C205" s="233"/>
      <c r="D205" s="234"/>
      <c r="E205" s="234"/>
      <c r="F205" s="234"/>
      <c r="G205" s="235"/>
    </row>
    <row r="206" spans="2:7" ht="15.75" thickBot="1">
      <c r="C206" s="236"/>
      <c r="D206" s="237"/>
      <c r="E206" s="237"/>
      <c r="F206" s="237"/>
      <c r="G206" s="238"/>
    </row>
  </sheetData>
  <mergeCells count="14">
    <mergeCell ref="C1:G1"/>
    <mergeCell ref="C2:G2"/>
    <mergeCell ref="C3:G3"/>
    <mergeCell ref="C7:G7"/>
    <mergeCell ref="C31:G31"/>
    <mergeCell ref="C4:G4"/>
    <mergeCell ref="C5:G5"/>
    <mergeCell ref="C9:G9"/>
    <mergeCell ref="C12:G12"/>
    <mergeCell ref="C15:G15"/>
    <mergeCell ref="C18:G18"/>
    <mergeCell ref="C21:G21"/>
    <mergeCell ref="C24:G24"/>
    <mergeCell ref="C27:G27"/>
  </mergeCells>
  <pageMargins left="0.7" right="0.7" top="0.75" bottom="0.75" header="0.3" footer="0.3"/>
  <pageSetup scale="22" orientation="portrait" horizontalDpi="1200" verticalDpi="1200" r:id="rId1"/>
  <drawing r:id="rId2"/>
</worksheet>
</file>

<file path=docProps/app.xml><?xml version="1.0" encoding="utf-8"?>
<Properties xmlns="http://schemas.openxmlformats.org/officeDocument/2006/extended-properties" xmlns:vt="http://schemas.openxmlformats.org/officeDocument/2006/docPropsVTypes">
  <Application>Excel Android</Application>
  <DocSecurity>0</DocSecurity>
  <ScaleCrop>false</ScaleCrop>
  <HeadingPairs>
    <vt:vector size="4" baseType="variant">
      <vt:variant>
        <vt:lpstr>Hojas de cálculo</vt:lpstr>
      </vt:variant>
      <vt:variant>
        <vt:i4>7</vt:i4>
      </vt:variant>
      <vt:variant>
        <vt:lpstr>Rangos con nombre</vt:lpstr>
      </vt:variant>
      <vt:variant>
        <vt:i4>5</vt:i4>
      </vt:variant>
    </vt:vector>
  </HeadingPairs>
  <TitlesOfParts>
    <vt:vector size="12" baseType="lpstr">
      <vt:lpstr>CANTIDADES OBRA</vt:lpstr>
      <vt:lpstr>PPTO GRAL</vt:lpstr>
      <vt:lpstr>APU</vt:lpstr>
      <vt:lpstr>AUI</vt:lpstr>
      <vt:lpstr>EQ</vt:lpstr>
      <vt:lpstr>MAT</vt:lpstr>
      <vt:lpstr>MO</vt:lpstr>
      <vt:lpstr>AUI!Área_de_impresión</vt:lpstr>
      <vt:lpstr>CANTIDADES OBRA!Área_de_impresión</vt:lpstr>
      <vt:lpstr>EQ!Área_de_impresión</vt:lpstr>
      <vt:lpstr>MAT!Área_de_impresión</vt:lpstr>
      <vt:lpstr>MO!Área_de_impresión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Carlos Andrés López Jiménez</dc:creator>
  <cp:lastModifiedBy>emanuel londoño yepes</cp:lastModifiedBy>
  <cp:lastPrinted>2019-12-05T15:36:48Z</cp:lastPrinted>
  <dcterms:created xsi:type="dcterms:W3CDTF">2018-09-26T18:24:00Z</dcterms:created>
  <dcterms:modified xsi:type="dcterms:W3CDTF">2026-01-29T00:35:53Z</dcterms:modified>
</cp:coreProperties>
</file>