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D:\DOCUMENTOS CONTRATOS PIC 2026\PIC 2026\ANEXOS Y APU\PRESUPUESTOS\MORALES\"/>
    </mc:Choice>
  </mc:AlternateContent>
  <xr:revisionPtr revIDLastSave="0" documentId="13_ncr:1_{75A7FB66-0D3E-4D61-ACE5-088730C8D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U" sheetId="4" r:id="rId1"/>
    <sheet name="PORCENTAJE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jv+o0PMMgdI/AIlmI2Zf8lKdRJ8g=="/>
    </ext>
  </extLst>
</workbook>
</file>

<file path=xl/calcChain.xml><?xml version="1.0" encoding="utf-8"?>
<calcChain xmlns="http://schemas.openxmlformats.org/spreadsheetml/2006/main">
  <c r="F52" i="4" l="1"/>
  <c r="F44" i="4"/>
  <c r="F23" i="4"/>
  <c r="F42" i="4"/>
  <c r="F47" i="4"/>
  <c r="F51" i="4"/>
  <c r="F24" i="4"/>
  <c r="F25" i="4"/>
  <c r="F26" i="4"/>
  <c r="F27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3" i="4"/>
  <c r="F45" i="4"/>
  <c r="F46" i="4"/>
  <c r="F48" i="4"/>
  <c r="F49" i="4"/>
  <c r="F50" i="4"/>
  <c r="F22" i="4"/>
  <c r="F16" i="4"/>
  <c r="F18" i="4" s="1"/>
  <c r="F9" i="4"/>
  <c r="F10" i="4"/>
  <c r="F8" i="4"/>
  <c r="F61" i="4"/>
  <c r="F28" i="4" l="1"/>
  <c r="F56" i="4"/>
  <c r="F13" i="4"/>
  <c r="F19" i="4" s="1"/>
  <c r="F63" i="4" l="1"/>
  <c r="G63" i="4" s="1"/>
  <c r="G24" i="2"/>
  <c r="C24" i="2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E12" i="2"/>
  <c r="D12" i="2"/>
  <c r="D6" i="2" s="1"/>
  <c r="D8" i="2" l="1"/>
  <c r="D7" i="2"/>
  <c r="H25" i="2"/>
  <c r="D4" i="2"/>
  <c r="I17" i="2"/>
  <c r="D9" i="2"/>
  <c r="D11" i="2"/>
  <c r="D10" i="2"/>
  <c r="D5" i="2"/>
</calcChain>
</file>

<file path=xl/sharedStrings.xml><?xml version="1.0" encoding="utf-8"?>
<sst xmlns="http://schemas.openxmlformats.org/spreadsheetml/2006/main" count="89" uniqueCount="74">
  <si>
    <t>1.  COSTOS DIRECTOS</t>
  </si>
  <si>
    <t>Perfiles</t>
  </si>
  <si>
    <t>Cantidad</t>
  </si>
  <si>
    <t>Meses</t>
  </si>
  <si>
    <t>Valor Unitario</t>
  </si>
  <si>
    <t>Valor Total</t>
  </si>
  <si>
    <t>TOTAL TALENTO HUMANO</t>
  </si>
  <si>
    <t>Descripción</t>
  </si>
  <si>
    <t xml:space="preserve">1.4  Herramientas tecnologicas </t>
  </si>
  <si>
    <t>TOTAL DE COSTO DIRECTOS</t>
  </si>
  <si>
    <t xml:space="preserve">VALOR TOTAL DE LA ACCIÓN </t>
  </si>
  <si>
    <t>ACTIVIDAD</t>
  </si>
  <si>
    <t xml:space="preserve">VALOR </t>
  </si>
  <si>
    <t>PORCENTAJE</t>
  </si>
  <si>
    <t>Transporte, Viaticos e Identificación</t>
  </si>
  <si>
    <t>Alquiler y adecuación de Salones</t>
  </si>
  <si>
    <t>Refrigerio, Hidratación , Alimentación</t>
  </si>
  <si>
    <t>Ejecución de la Actividad</t>
  </si>
  <si>
    <t xml:space="preserve">Valoración y Análisis de Datos </t>
  </si>
  <si>
    <t>Papeleria, Oficina y Comunicaciones</t>
  </si>
  <si>
    <t>Insumos</t>
  </si>
  <si>
    <t xml:space="preserve">Administración, Polizas  e Impuestos </t>
  </si>
  <si>
    <t>Total general</t>
  </si>
  <si>
    <t>PersonaL  (Planeación y Ejecución )</t>
  </si>
  <si>
    <t>Sensibilización a los equipos de salud y entidades Municipales.</t>
  </si>
  <si>
    <t>Preparación de la logística y material de apoyo y caracterización en campo.</t>
  </si>
  <si>
    <t xml:space="preserve">Realización de los talleres teóricos - prácticos en los barrios priorizados. </t>
  </si>
  <si>
    <t>Organización de resultados, datos, evidencias y realización de informe final</t>
  </si>
  <si>
    <t>Entrega de informe final con todos sus soportes y recomendaciones</t>
  </si>
  <si>
    <t xml:space="preserve">Administración, Impuestos </t>
  </si>
  <si>
    <t xml:space="preserve">TOTAL </t>
  </si>
  <si>
    <t>1.1 Talento Humano EBS</t>
  </si>
  <si>
    <t>1.2 Talento Humano COMPLEMENTARIO</t>
  </si>
  <si>
    <t>TOTAL aspectos logísticos</t>
  </si>
  <si>
    <t>PROGRAMA: Salud Publica</t>
  </si>
  <si>
    <t xml:space="preserve">Actividad: Conformar, fortalecer Redes Sociales y comunitarias sectoriales e intersectoriales para la identificación y seguimiento de casos de niños, niñas con desnutrición de 0 a 5 años, signos de malnutrición en gestantes y generar capacidades, habilidades para el apoyo en la lactancia materna en municipios priorizados
</t>
  </si>
  <si>
    <t>SUBPROGRAMA: Consumo y aprovechamiento biológico de los alimentos</t>
  </si>
  <si>
    <t xml:space="preserve">Espacios adecuados que permitan la realizacion de actividades,que cuenten con  ambientación agradable, sonido,  ayudas audiovisuales, atención a los participantes </t>
  </si>
  <si>
    <t>Refrigerios Saludables</t>
  </si>
  <si>
    <t>Almuerzos</t>
  </si>
  <si>
    <t>Profesional social y /o salud</t>
  </si>
  <si>
    <t>Nutricionista con experiencia en trabajo comunitario</t>
  </si>
  <si>
    <t>Enfermera con certificación de habilidades en Consejería de lactancia materna/IAMII</t>
  </si>
  <si>
    <t>Comunicador social</t>
  </si>
  <si>
    <t>Certificados en formación de Redes de Apoyo Comunitario</t>
  </si>
  <si>
    <t>Cartilla temática: Ayuda de trabajo de observación de la lactancia materna-2016 , Res 3280 de 2018: ANEXO 9. Evaluación de la técnica de lactancia, ANEXO 10. Recomendaciones de salida para madres, padres y familiares de recién nacidos, se debe incluir Gráfica evaluación nutricional de la embarazada Atalah – Índice de Masa Corporal para Edad Gestacional. laminada</t>
  </si>
  <si>
    <t>Cartilla con recetas (con pasos) para alimentación gestantes y niños de 0-6 meses, 3-6 años (preescolares), 6-12 años (escolares) y gestantes soportada en Guías Alimentarias Basadas en Alimentos para Mujeres Gestantes, Madres en Período de Lactancia, Niños y Niñas Menores de 2 Años para Colombia.- Tarjetas de vocabulario (Con términos culinarios ), Tablas de equivalencias(Medidas (tazas a gramos), tipos de harina, cortes de verduras etc).</t>
  </si>
  <si>
    <t>Rotafolio tamaño carta sobre el contenido temático de lactancia materna 1 c/participante (Municipio san Martín de Loba), y 20 sec de salud departamental</t>
  </si>
  <si>
    <t>Rotafolio alusivo a redes sociales comunitarias -Bolivar</t>
  </si>
  <si>
    <t>Bolsa ecológica color a concertar. Con imagen de la estrategia</t>
  </si>
  <si>
    <t>Escarapelas con nombre de la estrategia, nombre participante, municipio, fecha.</t>
  </si>
  <si>
    <t>Módulos mamarios (san Martin de loba y hatillo de loba)</t>
  </si>
  <si>
    <t>Cintas métricas de circunferencia media del brazo MUAC. gestantes</t>
  </si>
  <si>
    <t>Chalecos para facilitadores</t>
  </si>
  <si>
    <t>Octavos de cartulina de colores fuertes por paquete</t>
  </si>
  <si>
    <t>Octavos de cartulinas colores pastel</t>
  </si>
  <si>
    <t>Cinta de papel gruesa</t>
  </si>
  <si>
    <t>Marcadores permanentes de color negro, rojo y azul</t>
  </si>
  <si>
    <t>Caja de marcadores delgados</t>
  </si>
  <si>
    <t>Block de hojas de colores</t>
  </si>
  <si>
    <t>Pelucas de colores</t>
  </si>
  <si>
    <t>Gafas plásticas de colores</t>
  </si>
  <si>
    <t>Corbatas plásticas</t>
  </si>
  <si>
    <t>Sombreros plásticos</t>
  </si>
  <si>
    <t>Perforadora</t>
  </si>
  <si>
    <t>Cinta de papel de colores</t>
  </si>
  <si>
    <t>Cintas métricas de circunferencia media del brazo MUAC. Niños (San Martín y Hatillo de loba)</t>
  </si>
  <si>
    <t>Muñecos bebes para cada participante para enseñanza LM (Municipio san Martín y hatillo de loba- 5 cada red)</t>
  </si>
  <si>
    <t>Caja de Pumply MUMT1 x 10 sobres (entregar un sobre por participante en el kit (200 sobres))</t>
  </si>
  <si>
    <t>Modulo de alimentos (canastas) (sec de salud-red)</t>
  </si>
  <si>
    <t>Transporte a Territorios Intervenidos</t>
  </si>
  <si>
    <t xml:space="preserve">1.3 aspectos logísticos. RES  1597 DE 2025 (Los insumos incluidos en el presente APU corresponden exclusivamente a herramientas pedagógicas para el desarrollo de la actividad, sin finalidad publicitaria ni institucional, y se ajustan a lo dispuesto en el artículo 21 de la Resolución 1597 de 2025Capitulo II - Art: 12.15 ) </t>
  </si>
  <si>
    <t>Material Didactico de Seguimiento</t>
  </si>
  <si>
    <t xml:space="preserve"> ANEXO N°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</si>
</sst>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"/>
    <numFmt numFmtId="166" formatCode="#,##0.0"/>
    <numFmt numFmtId="167" formatCode="_(&quot;$&quot;\ * #,##0_);_(&quot;$&quot;\ * \(#,##0\);_(&quot;$&quot;\ * &quot;-&quot;??_);_(@_)"/>
    <numFmt numFmtId="168" formatCode="[$$-240A]#,##0.00"/>
    <numFmt numFmtId="169" formatCode="_-&quot;$&quot;* #,##0.00_-;\-&quot;$&quot;* #,##0.00_-;_-&quot;$&quot;* &quot;-&quot;_-;_-@"/>
    <numFmt numFmtId="170" formatCode="_(&quot;$&quot;\ * #,##0.0000_);_(&quot;$&quot;\ * \(#,##0.0000\);_(&quot;$&quot;\ * &quot;-&quot;??_);_(@_)"/>
    <numFmt numFmtId="171" formatCode="_(&quot;$&quot;\ * #,##0.000_);_(&quot;$&quot;\ * \(#,##0.000\);_(&quot;$&quot;\ * &quot;-&quot;??_);_(@_)"/>
  </numFmts>
  <fonts count="20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0"/>
      <name val="Arial"/>
      <family val="2"/>
      <scheme val="minor"/>
    </font>
    <font>
      <b/>
      <sz val="9"/>
      <color theme="1"/>
      <name val="Arial"/>
      <family val="2"/>
    </font>
    <font>
      <b/>
      <sz val="10"/>
      <color rgb="FFFF0000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125">
    <xf numFmtId="0" fontId="0" fillId="0" borderId="0" xfId="0"/>
    <xf numFmtId="165" fontId="2" fillId="0" borderId="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168" fontId="7" fillId="0" borderId="0" xfId="0" applyNumberFormat="1" applyFont="1"/>
    <xf numFmtId="9" fontId="7" fillId="0" borderId="0" xfId="0" applyNumberFormat="1" applyFont="1"/>
    <xf numFmtId="168" fontId="7" fillId="4" borderId="12" xfId="0" applyNumberFormat="1" applyFont="1" applyFill="1" applyBorder="1"/>
    <xf numFmtId="0" fontId="6" fillId="0" borderId="7" xfId="0" applyFont="1" applyBorder="1" applyAlignment="1">
      <alignment horizontal="left" vertical="center" wrapText="1"/>
    </xf>
    <xf numFmtId="165" fontId="2" fillId="2" borderId="13" xfId="0" applyNumberFormat="1" applyFont="1" applyFill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165" fontId="2" fillId="0" borderId="17" xfId="0" applyNumberFormat="1" applyFont="1" applyBorder="1" applyAlignment="1">
      <alignment horizontal="center" vertical="center"/>
    </xf>
    <xf numFmtId="167" fontId="8" fillId="0" borderId="16" xfId="0" applyNumberFormat="1" applyFont="1" applyBorder="1"/>
    <xf numFmtId="0" fontId="12" fillId="0" borderId="16" xfId="0" applyFont="1" applyBorder="1" applyAlignment="1">
      <alignment wrapText="1"/>
    </xf>
    <xf numFmtId="0" fontId="12" fillId="0" borderId="16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167" fontId="13" fillId="0" borderId="7" xfId="0" applyNumberFormat="1" applyFont="1" applyBorder="1" applyAlignment="1">
      <alignment horizontal="center" vertical="center"/>
    </xf>
    <xf numFmtId="165" fontId="13" fillId="3" borderId="7" xfId="0" applyNumberFormat="1" applyFont="1" applyFill="1" applyBorder="1" applyAlignment="1">
      <alignment horizontal="center" vertical="center"/>
    </xf>
    <xf numFmtId="167" fontId="13" fillId="3" borderId="7" xfId="0" applyNumberFormat="1" applyFont="1" applyFill="1" applyBorder="1" applyAlignment="1">
      <alignment horizontal="center" vertical="center"/>
    </xf>
    <xf numFmtId="165" fontId="0" fillId="0" borderId="0" xfId="0" applyNumberFormat="1"/>
    <xf numFmtId="3" fontId="5" fillId="0" borderId="16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5" borderId="1" xfId="0" applyNumberFormat="1" applyFont="1" applyFill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165" fontId="5" fillId="0" borderId="22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wrapText="1"/>
    </xf>
    <xf numFmtId="3" fontId="5" fillId="0" borderId="24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top" wrapText="1"/>
    </xf>
    <xf numFmtId="0" fontId="3" fillId="0" borderId="3" xfId="0" applyFont="1" applyBorder="1"/>
    <xf numFmtId="0" fontId="3" fillId="6" borderId="3" xfId="0" applyFont="1" applyFill="1" applyBorder="1"/>
    <xf numFmtId="0" fontId="2" fillId="0" borderId="3" xfId="0" applyFont="1" applyBorder="1" applyAlignment="1">
      <alignment horizontal="center" vertical="center"/>
    </xf>
    <xf numFmtId="43" fontId="0" fillId="0" borderId="0" xfId="1" applyFont="1"/>
    <xf numFmtId="165" fontId="2" fillId="0" borderId="3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" fillId="0" borderId="16" xfId="0" applyFont="1" applyBorder="1"/>
    <xf numFmtId="0" fontId="1" fillId="0" borderId="16" xfId="0" applyFont="1" applyBorder="1" applyAlignment="1">
      <alignment vertical="center"/>
    </xf>
    <xf numFmtId="3" fontId="2" fillId="0" borderId="26" xfId="0" applyNumberFormat="1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17" fillId="0" borderId="16" xfId="0" applyFont="1" applyBorder="1" applyAlignment="1">
      <alignment horizontal="center" vertical="center" wrapText="1"/>
    </xf>
    <xf numFmtId="167" fontId="5" fillId="3" borderId="11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9" fillId="5" borderId="16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 wrapText="1"/>
    </xf>
    <xf numFmtId="0" fontId="9" fillId="5" borderId="1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167" fontId="0" fillId="0" borderId="0" xfId="0" applyNumberFormat="1"/>
    <xf numFmtId="164" fontId="0" fillId="0" borderId="0" xfId="0" applyNumberFormat="1"/>
    <xf numFmtId="43" fontId="18" fillId="0" borderId="12" xfId="1" applyFont="1" applyBorder="1"/>
    <xf numFmtId="0" fontId="18" fillId="0" borderId="12" xfId="0" applyFont="1" applyBorder="1"/>
    <xf numFmtId="10" fontId="18" fillId="0" borderId="12" xfId="0" applyNumberFormat="1" applyFont="1" applyBorder="1"/>
    <xf numFmtId="167" fontId="19" fillId="3" borderId="12" xfId="0" applyNumberFormat="1" applyFont="1" applyFill="1" applyBorder="1" applyAlignment="1">
      <alignment horizontal="center" vertical="center"/>
    </xf>
    <xf numFmtId="167" fontId="19" fillId="0" borderId="12" xfId="0" applyNumberFormat="1" applyFont="1" applyBorder="1" applyAlignment="1">
      <alignment horizontal="center" vertical="center"/>
    </xf>
    <xf numFmtId="170" fontId="0" fillId="0" borderId="0" xfId="0" applyNumberFormat="1"/>
    <xf numFmtId="171" fontId="0" fillId="0" borderId="0" xfId="0" applyNumberFormat="1"/>
    <xf numFmtId="3" fontId="5" fillId="5" borderId="16" xfId="0" applyNumberFormat="1" applyFont="1" applyFill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 wrapText="1"/>
    </xf>
    <xf numFmtId="166" fontId="5" fillId="0" borderId="16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0" fillId="0" borderId="16" xfId="0" applyBorder="1" applyAlignment="1">
      <alignment horizontal="left"/>
    </xf>
    <xf numFmtId="0" fontId="17" fillId="0" borderId="2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wrapText="1"/>
    </xf>
    <xf numFmtId="0" fontId="3" fillId="0" borderId="19" xfId="0" applyFont="1" applyBorder="1" applyAlignment="1">
      <alignment wrapText="1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/>
    <xf numFmtId="0" fontId="3" fillId="0" borderId="6" xfId="0" applyFont="1" applyBorder="1"/>
    <xf numFmtId="0" fontId="9" fillId="5" borderId="16" xfId="0" applyFont="1" applyFill="1" applyBorder="1" applyAlignment="1">
      <alignment horizontal="left" vertical="center" wrapText="1"/>
    </xf>
    <xf numFmtId="0" fontId="9" fillId="5" borderId="16" xfId="0" applyFont="1" applyFill="1" applyBorder="1"/>
    <xf numFmtId="0" fontId="9" fillId="5" borderId="18" xfId="0" applyFont="1" applyFill="1" applyBorder="1"/>
    <xf numFmtId="169" fontId="11" fillId="0" borderId="14" xfId="0" applyNumberFormat="1" applyFont="1" applyBorder="1" applyAlignment="1">
      <alignment horizontal="center" vertical="center"/>
    </xf>
    <xf numFmtId="169" fontId="11" fillId="0" borderId="15" xfId="0" applyNumberFormat="1" applyFont="1" applyBorder="1" applyAlignment="1">
      <alignment horizontal="center" vertical="center"/>
    </xf>
    <xf numFmtId="9" fontId="2" fillId="6" borderId="8" xfId="0" applyNumberFormat="1" applyFont="1" applyFill="1" applyBorder="1" applyAlignment="1">
      <alignment horizontal="left" vertical="center" wrapText="1"/>
    </xf>
    <xf numFmtId="0" fontId="3" fillId="6" borderId="9" xfId="0" applyFont="1" applyFill="1" applyBorder="1"/>
    <xf numFmtId="0" fontId="3" fillId="6" borderId="11" xfId="0" applyFont="1" applyFill="1" applyBorder="1"/>
    <xf numFmtId="0" fontId="3" fillId="6" borderId="3" xfId="0" applyFont="1" applyFill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/>
    <xf numFmtId="0" fontId="3" fillId="0" borderId="11" xfId="0" applyFont="1" applyBorder="1"/>
    <xf numFmtId="0" fontId="3" fillId="0" borderId="3" xfId="0" applyFont="1" applyBorder="1"/>
    <xf numFmtId="0" fontId="2" fillId="0" borderId="1" xfId="0" applyFont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 wrapText="1"/>
    </xf>
    <xf numFmtId="0" fontId="3" fillId="6" borderId="2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top" wrapText="1"/>
    </xf>
    <xf numFmtId="0" fontId="9" fillId="0" borderId="16" xfId="0" applyFont="1" applyBorder="1" applyAlignment="1">
      <alignment vertical="top" wrapText="1"/>
    </xf>
    <xf numFmtId="0" fontId="2" fillId="2" borderId="1" xfId="0" applyFont="1" applyFill="1" applyBorder="1" applyAlignment="1">
      <alignment horizontal="right" vertical="center"/>
    </xf>
    <xf numFmtId="0" fontId="9" fillId="5" borderId="16" xfId="0" applyFont="1" applyFill="1" applyBorder="1" applyAlignment="1">
      <alignment wrapText="1"/>
    </xf>
    <xf numFmtId="0" fontId="9" fillId="5" borderId="18" xfId="0" applyFont="1" applyFill="1" applyBorder="1" applyAlignment="1">
      <alignment wrapText="1"/>
    </xf>
    <xf numFmtId="0" fontId="9" fillId="5" borderId="16" xfId="0" applyFont="1" applyFill="1" applyBorder="1" applyAlignment="1">
      <alignment horizontal="left" vertical="top" wrapText="1"/>
    </xf>
    <xf numFmtId="0" fontId="9" fillId="5" borderId="16" xfId="0" applyFont="1" applyFill="1" applyBorder="1" applyAlignment="1">
      <alignment vertical="top" wrapText="1"/>
    </xf>
    <xf numFmtId="0" fontId="9" fillId="5" borderId="18" xfId="0" applyFont="1" applyFill="1" applyBorder="1" applyAlignment="1">
      <alignment vertical="top" wrapText="1"/>
    </xf>
    <xf numFmtId="0" fontId="0" fillId="0" borderId="16" xfId="0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3" fillId="0" borderId="19" xfId="0" applyFont="1" applyBorder="1"/>
    <xf numFmtId="0" fontId="2" fillId="5" borderId="21" xfId="0" applyFont="1" applyFill="1" applyBorder="1" applyAlignment="1">
      <alignment horizontal="center" vertical="top" wrapText="1"/>
    </xf>
    <xf numFmtId="0" fontId="2" fillId="5" borderId="9" xfId="0" applyFont="1" applyFill="1" applyBorder="1" applyAlignment="1">
      <alignment horizontal="center" vertical="top" wrapText="1"/>
    </xf>
    <xf numFmtId="0" fontId="2" fillId="5" borderId="23" xfId="0" applyFont="1" applyFill="1" applyBorder="1" applyAlignment="1">
      <alignment horizontal="center" vertical="top" wrapText="1"/>
    </xf>
    <xf numFmtId="0" fontId="3" fillId="6" borderId="10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DA2F6-8201-451F-A146-881E906FAD62}">
  <dimension ref="A1:J267"/>
  <sheetViews>
    <sheetView tabSelected="1" zoomScale="85" zoomScaleNormal="85" workbookViewId="0">
      <selection sqref="A1:F1"/>
    </sheetView>
  </sheetViews>
  <sheetFormatPr baseColWidth="10" defaultColWidth="12.625" defaultRowHeight="14.25" x14ac:dyDescent="0.2"/>
  <cols>
    <col min="1" max="1" width="72.875" customWidth="1"/>
    <col min="2" max="2" width="14.375" customWidth="1"/>
    <col min="3" max="4" width="13.75" customWidth="1"/>
    <col min="5" max="5" width="15" customWidth="1"/>
    <col min="6" max="6" width="17.375" customWidth="1"/>
    <col min="7" max="8" width="14.25" bestFit="1" customWidth="1"/>
    <col min="9" max="9" width="15.25" style="40" bestFit="1" customWidth="1"/>
  </cols>
  <sheetData>
    <row r="1" spans="1:6" ht="17.25" customHeight="1" x14ac:dyDescent="0.2">
      <c r="A1" s="112" t="s">
        <v>73</v>
      </c>
      <c r="B1" s="98"/>
      <c r="C1" s="98"/>
      <c r="D1" s="90"/>
      <c r="E1" s="98"/>
      <c r="F1" s="91"/>
    </row>
    <row r="2" spans="1:6" ht="16.5" customHeight="1" x14ac:dyDescent="0.2">
      <c r="A2" s="102" t="s">
        <v>34</v>
      </c>
      <c r="B2" s="93"/>
      <c r="C2" s="93"/>
      <c r="D2" s="94"/>
      <c r="E2" s="93"/>
      <c r="F2" s="95"/>
    </row>
    <row r="3" spans="1:6" ht="16.5" customHeight="1" x14ac:dyDescent="0.2">
      <c r="A3" s="102" t="s">
        <v>36</v>
      </c>
      <c r="B3" s="116"/>
      <c r="C3" s="116"/>
      <c r="D3" s="116"/>
      <c r="E3" s="116"/>
      <c r="F3" s="117"/>
    </row>
    <row r="4" spans="1:6" ht="55.5" customHeight="1" x14ac:dyDescent="0.2">
      <c r="A4" s="113" t="s">
        <v>35</v>
      </c>
      <c r="B4" s="93"/>
      <c r="C4" s="93"/>
      <c r="D4" s="94"/>
      <c r="E4" s="93"/>
      <c r="F4" s="95"/>
    </row>
    <row r="5" spans="1:6" ht="18.75" customHeight="1" x14ac:dyDescent="0.2">
      <c r="A5" s="114" t="s">
        <v>0</v>
      </c>
      <c r="B5" s="93"/>
      <c r="C5" s="93"/>
      <c r="D5" s="94"/>
      <c r="E5" s="93"/>
      <c r="F5" s="95"/>
    </row>
    <row r="6" spans="1:6" ht="12.75" customHeight="1" x14ac:dyDescent="0.2">
      <c r="A6" s="115" t="s">
        <v>31</v>
      </c>
      <c r="B6" s="81"/>
      <c r="C6" s="81"/>
      <c r="D6" s="81"/>
      <c r="E6" s="81"/>
      <c r="F6" s="82"/>
    </row>
    <row r="7" spans="1:6" ht="12.75" customHeight="1" x14ac:dyDescent="0.2">
      <c r="A7" s="15" t="s">
        <v>1</v>
      </c>
      <c r="B7" s="31" t="s">
        <v>2</v>
      </c>
      <c r="C7" s="30" t="s">
        <v>3</v>
      </c>
      <c r="D7" s="70" t="s">
        <v>4</v>
      </c>
      <c r="E7" s="70"/>
      <c r="F7" s="41" t="s">
        <v>5</v>
      </c>
    </row>
    <row r="8" spans="1:6" ht="12.75" customHeight="1" x14ac:dyDescent="0.2">
      <c r="A8" s="45" t="s">
        <v>40</v>
      </c>
      <c r="B8" s="26">
        <v>1</v>
      </c>
      <c r="C8" s="28">
        <v>5</v>
      </c>
      <c r="D8" s="69">
        <v>5300000</v>
      </c>
      <c r="E8" s="69"/>
      <c r="F8" s="42">
        <f>D8*B8*C8</f>
        <v>26500000</v>
      </c>
    </row>
    <row r="9" spans="1:6" ht="12.75" customHeight="1" x14ac:dyDescent="0.2">
      <c r="A9" s="46" t="s">
        <v>41</v>
      </c>
      <c r="B9" s="29">
        <v>2</v>
      </c>
      <c r="C9" s="27">
        <v>4</v>
      </c>
      <c r="D9" s="72">
        <v>5300000</v>
      </c>
      <c r="E9" s="72"/>
      <c r="F9" s="42">
        <f t="shared" ref="F9:F10" si="0">D9*B9*C9</f>
        <v>42400000</v>
      </c>
    </row>
    <row r="10" spans="1:6" ht="12.75" customHeight="1" x14ac:dyDescent="0.2">
      <c r="A10" s="45" t="s">
        <v>42</v>
      </c>
      <c r="B10" s="26">
        <v>1</v>
      </c>
      <c r="C10" s="27">
        <v>4</v>
      </c>
      <c r="D10" s="72">
        <v>5300000</v>
      </c>
      <c r="E10" s="72"/>
      <c r="F10" s="42">
        <f t="shared" si="0"/>
        <v>21200000</v>
      </c>
    </row>
    <row r="11" spans="1:6" ht="12.75" customHeight="1" x14ac:dyDescent="0.2">
      <c r="A11" s="18"/>
      <c r="B11" s="26"/>
      <c r="C11" s="27"/>
      <c r="D11" s="71"/>
      <c r="E11" s="71"/>
      <c r="F11" s="42"/>
    </row>
    <row r="12" spans="1:6" ht="18.75" customHeight="1" thickBot="1" x14ac:dyDescent="0.25">
      <c r="A12" s="19"/>
      <c r="B12" s="26"/>
      <c r="C12" s="27"/>
      <c r="D12" s="71"/>
      <c r="E12" s="71"/>
      <c r="F12" s="43"/>
    </row>
    <row r="13" spans="1:6" ht="16.5" customHeight="1" thickBot="1" x14ac:dyDescent="0.25">
      <c r="A13" s="121" t="s">
        <v>30</v>
      </c>
      <c r="B13" s="122"/>
      <c r="C13" s="122"/>
      <c r="D13" s="122"/>
      <c r="E13" s="123"/>
      <c r="F13" s="32">
        <f>SUM(F8:F12)</f>
        <v>90100000</v>
      </c>
    </row>
    <row r="14" spans="1:6" x14ac:dyDescent="0.2">
      <c r="A14" s="115" t="s">
        <v>32</v>
      </c>
      <c r="B14" s="81"/>
      <c r="C14" s="81"/>
      <c r="D14" s="81"/>
      <c r="E14" s="81"/>
      <c r="F14" s="120"/>
    </row>
    <row r="15" spans="1:6" ht="14.25" customHeight="1" x14ac:dyDescent="0.2">
      <c r="A15" s="49" t="s">
        <v>1</v>
      </c>
      <c r="B15" s="47" t="s">
        <v>2</v>
      </c>
      <c r="C15" s="30" t="s">
        <v>3</v>
      </c>
      <c r="D15" s="70" t="s">
        <v>4</v>
      </c>
      <c r="E15" s="70"/>
      <c r="F15" s="41" t="s">
        <v>5</v>
      </c>
    </row>
    <row r="16" spans="1:6" ht="14.25" customHeight="1" x14ac:dyDescent="0.2">
      <c r="A16" s="45" t="s">
        <v>43</v>
      </c>
      <c r="B16" s="48">
        <v>1</v>
      </c>
      <c r="C16" s="27">
        <v>4</v>
      </c>
      <c r="D16" s="72">
        <v>5300000</v>
      </c>
      <c r="E16" s="72"/>
      <c r="F16" s="42">
        <f>D16*B16*C16</f>
        <v>21200000</v>
      </c>
    </row>
    <row r="17" spans="1:10" ht="14.25" customHeight="1" thickBot="1" x14ac:dyDescent="0.25">
      <c r="A17" s="33"/>
      <c r="B17" s="34"/>
      <c r="C17" s="35"/>
      <c r="D17" s="71"/>
      <c r="E17" s="71"/>
      <c r="F17" s="43"/>
    </row>
    <row r="18" spans="1:10" ht="17.25" customHeight="1" thickBot="1" x14ac:dyDescent="0.25">
      <c r="A18" s="118" t="s">
        <v>30</v>
      </c>
      <c r="B18" s="118"/>
      <c r="C18" s="118"/>
      <c r="D18" s="119"/>
      <c r="E18" s="119"/>
      <c r="F18" s="32">
        <f>SUM(F16:F17)</f>
        <v>21200000</v>
      </c>
    </row>
    <row r="19" spans="1:10" ht="18" customHeight="1" x14ac:dyDescent="0.2">
      <c r="A19" s="88" t="s">
        <v>6</v>
      </c>
      <c r="B19" s="89"/>
      <c r="C19" s="89"/>
      <c r="D19" s="89"/>
      <c r="E19" s="124"/>
      <c r="F19" s="16">
        <f>F18+F13</f>
        <v>111300000</v>
      </c>
      <c r="I19" s="62"/>
      <c r="J19" s="63"/>
    </row>
    <row r="20" spans="1:10" ht="27" customHeight="1" x14ac:dyDescent="0.2">
      <c r="A20" s="77" t="s">
        <v>71</v>
      </c>
      <c r="B20" s="78"/>
      <c r="C20" s="78"/>
      <c r="D20" s="78"/>
      <c r="E20" s="78"/>
      <c r="F20" s="79"/>
      <c r="I20" s="62"/>
      <c r="J20" s="64">
        <v>5.0999999999999997E-2</v>
      </c>
    </row>
    <row r="21" spans="1:10" ht="18" customHeight="1" x14ac:dyDescent="0.2">
      <c r="A21" s="80" t="s">
        <v>7</v>
      </c>
      <c r="B21" s="81"/>
      <c r="C21" s="82"/>
      <c r="D21" s="52" t="s">
        <v>2</v>
      </c>
      <c r="E21" s="20" t="s">
        <v>4</v>
      </c>
      <c r="F21" s="21" t="s">
        <v>5</v>
      </c>
      <c r="I21" s="62"/>
      <c r="J21" s="63"/>
    </row>
    <row r="22" spans="1:10" ht="27.6" customHeight="1" x14ac:dyDescent="0.2">
      <c r="A22" s="83" t="s">
        <v>37</v>
      </c>
      <c r="B22" s="84"/>
      <c r="C22" s="85"/>
      <c r="D22" s="53">
        <v>30</v>
      </c>
      <c r="E22" s="51">
        <v>739000</v>
      </c>
      <c r="F22" s="17">
        <f>E22*D22</f>
        <v>22170000</v>
      </c>
      <c r="I22" s="62"/>
      <c r="J22" s="65"/>
    </row>
    <row r="23" spans="1:10" ht="15" customHeight="1" x14ac:dyDescent="0.2">
      <c r="A23" s="83" t="s">
        <v>38</v>
      </c>
      <c r="B23" s="106"/>
      <c r="C23" s="107"/>
      <c r="D23" s="54">
        <v>200</v>
      </c>
      <c r="E23" s="51">
        <v>15000</v>
      </c>
      <c r="F23" s="17">
        <f t="shared" ref="F23:F51" si="1">E23*D23</f>
        <v>3000000</v>
      </c>
      <c r="I23" s="62"/>
      <c r="J23" s="65"/>
    </row>
    <row r="24" spans="1:10" ht="17.25" customHeight="1" x14ac:dyDescent="0.2">
      <c r="A24" s="108" t="s">
        <v>39</v>
      </c>
      <c r="B24" s="109"/>
      <c r="C24" s="110"/>
      <c r="D24" s="55">
        <v>200</v>
      </c>
      <c r="E24" s="51">
        <v>32000</v>
      </c>
      <c r="F24" s="17">
        <f t="shared" si="1"/>
        <v>6400000</v>
      </c>
      <c r="I24" s="62"/>
      <c r="J24" s="66"/>
    </row>
    <row r="25" spans="1:10" x14ac:dyDescent="0.2">
      <c r="A25" s="74" t="s">
        <v>44</v>
      </c>
      <c r="B25" s="76"/>
      <c r="C25" s="76"/>
      <c r="D25" s="56">
        <v>200</v>
      </c>
      <c r="E25" s="51">
        <v>5800</v>
      </c>
      <c r="F25" s="17">
        <f t="shared" si="1"/>
        <v>1160000</v>
      </c>
      <c r="I25" s="62"/>
      <c r="J25" s="66"/>
    </row>
    <row r="26" spans="1:10" ht="55.15" customHeight="1" x14ac:dyDescent="0.2">
      <c r="A26" s="73" t="s">
        <v>45</v>
      </c>
      <c r="B26" s="73"/>
      <c r="C26" s="74"/>
      <c r="D26" s="57">
        <v>250</v>
      </c>
      <c r="E26" s="51">
        <v>49000</v>
      </c>
      <c r="F26" s="17">
        <f t="shared" si="1"/>
        <v>12250000</v>
      </c>
      <c r="I26" s="62"/>
      <c r="J26" s="66"/>
    </row>
    <row r="27" spans="1:10" ht="61.9" customHeight="1" x14ac:dyDescent="0.2">
      <c r="A27" s="73" t="s">
        <v>46</v>
      </c>
      <c r="B27" s="73"/>
      <c r="C27" s="74"/>
      <c r="D27" s="57">
        <v>250</v>
      </c>
      <c r="E27" s="51">
        <v>49000</v>
      </c>
      <c r="F27" s="17">
        <f t="shared" si="1"/>
        <v>12250000</v>
      </c>
      <c r="I27" s="62"/>
      <c r="J27" s="66"/>
    </row>
    <row r="28" spans="1:10" ht="27.6" customHeight="1" x14ac:dyDescent="0.2">
      <c r="A28" s="73" t="s">
        <v>47</v>
      </c>
      <c r="B28" s="73"/>
      <c r="C28" s="74"/>
      <c r="D28" s="57">
        <v>41</v>
      </c>
      <c r="E28" s="51">
        <v>88000</v>
      </c>
      <c r="F28" s="17">
        <f t="shared" si="1"/>
        <v>3608000</v>
      </c>
      <c r="I28" s="62"/>
      <c r="J28" s="66"/>
    </row>
    <row r="29" spans="1:10" ht="27.6" customHeight="1" x14ac:dyDescent="0.2">
      <c r="A29" s="73" t="s">
        <v>72</v>
      </c>
      <c r="B29" s="73"/>
      <c r="C29" s="74"/>
      <c r="D29" s="50">
        <v>250</v>
      </c>
      <c r="E29" s="51">
        <v>48000</v>
      </c>
      <c r="F29" s="17">
        <f t="shared" si="1"/>
        <v>12000000</v>
      </c>
      <c r="H29" s="60"/>
      <c r="I29" s="62"/>
      <c r="J29" s="66"/>
    </row>
    <row r="30" spans="1:10" x14ac:dyDescent="0.2">
      <c r="A30" s="73" t="s">
        <v>48</v>
      </c>
      <c r="B30" s="73"/>
      <c r="C30" s="74"/>
      <c r="D30" s="50">
        <v>2</v>
      </c>
      <c r="E30" s="51">
        <v>88000</v>
      </c>
      <c r="F30" s="17">
        <f t="shared" si="1"/>
        <v>176000</v>
      </c>
      <c r="G30" s="60"/>
      <c r="H30" s="67"/>
      <c r="I30" s="62"/>
      <c r="J30" s="66"/>
    </row>
    <row r="31" spans="1:10" x14ac:dyDescent="0.2">
      <c r="A31" s="73" t="s">
        <v>49</v>
      </c>
      <c r="B31" s="73"/>
      <c r="C31" s="74"/>
      <c r="D31" s="50">
        <v>200</v>
      </c>
      <c r="E31" s="51">
        <v>7527</v>
      </c>
      <c r="F31" s="17">
        <f t="shared" si="1"/>
        <v>1505400</v>
      </c>
      <c r="I31" s="62"/>
      <c r="J31" s="66"/>
    </row>
    <row r="32" spans="1:10" x14ac:dyDescent="0.2">
      <c r="A32" s="73" t="s">
        <v>50</v>
      </c>
      <c r="B32" s="73"/>
      <c r="C32" s="74"/>
      <c r="D32" s="58">
        <v>199</v>
      </c>
      <c r="E32" s="51">
        <v>5781</v>
      </c>
      <c r="F32" s="17">
        <f t="shared" si="1"/>
        <v>1150419</v>
      </c>
      <c r="G32" s="60"/>
      <c r="I32" s="62"/>
      <c r="J32" s="66"/>
    </row>
    <row r="33" spans="1:10" x14ac:dyDescent="0.2">
      <c r="A33" s="74" t="s">
        <v>51</v>
      </c>
      <c r="B33" s="76"/>
      <c r="C33" s="76"/>
      <c r="D33" s="50">
        <v>40</v>
      </c>
      <c r="E33" s="51">
        <v>84080</v>
      </c>
      <c r="F33" s="17">
        <f t="shared" si="1"/>
        <v>3363200</v>
      </c>
      <c r="I33" s="62"/>
      <c r="J33" s="66"/>
    </row>
    <row r="34" spans="1:10" x14ac:dyDescent="0.2">
      <c r="A34" s="74" t="s">
        <v>68</v>
      </c>
      <c r="B34" s="76"/>
      <c r="C34" s="76"/>
      <c r="D34" s="50">
        <v>25</v>
      </c>
      <c r="E34" s="51">
        <v>88000</v>
      </c>
      <c r="F34" s="17">
        <f t="shared" si="1"/>
        <v>2200000</v>
      </c>
      <c r="G34" s="60"/>
      <c r="I34" s="62"/>
      <c r="J34" s="66"/>
    </row>
    <row r="35" spans="1:10" x14ac:dyDescent="0.2">
      <c r="A35" s="74" t="s">
        <v>52</v>
      </c>
      <c r="B35" s="76"/>
      <c r="C35" s="76"/>
      <c r="D35" s="50">
        <v>200</v>
      </c>
      <c r="E35" s="51">
        <v>28377</v>
      </c>
      <c r="F35" s="17">
        <f t="shared" si="1"/>
        <v>5675400</v>
      </c>
      <c r="G35" s="60"/>
      <c r="I35" s="62"/>
      <c r="J35" s="66"/>
    </row>
    <row r="36" spans="1:10" x14ac:dyDescent="0.2">
      <c r="A36" s="74" t="s">
        <v>66</v>
      </c>
      <c r="B36" s="76"/>
      <c r="C36" s="76"/>
      <c r="D36" s="50">
        <v>40</v>
      </c>
      <c r="E36" s="51">
        <v>28377</v>
      </c>
      <c r="F36" s="17">
        <f t="shared" si="1"/>
        <v>1135080</v>
      </c>
      <c r="G36" s="60"/>
      <c r="I36" s="62"/>
      <c r="J36" s="66"/>
    </row>
    <row r="37" spans="1:10" x14ac:dyDescent="0.2">
      <c r="A37" s="74" t="s">
        <v>53</v>
      </c>
      <c r="B37" s="76"/>
      <c r="C37" s="76"/>
      <c r="D37" s="50">
        <v>5</v>
      </c>
      <c r="E37" s="51">
        <v>133000</v>
      </c>
      <c r="F37" s="17">
        <f t="shared" si="1"/>
        <v>665000</v>
      </c>
      <c r="I37" s="62"/>
      <c r="J37" s="66"/>
    </row>
    <row r="38" spans="1:10" x14ac:dyDescent="0.2">
      <c r="A38" s="74" t="s">
        <v>54</v>
      </c>
      <c r="B38" s="76"/>
      <c r="C38" s="76"/>
      <c r="D38" s="50">
        <v>120</v>
      </c>
      <c r="E38" s="51">
        <v>12000</v>
      </c>
      <c r="F38" s="17">
        <f t="shared" si="1"/>
        <v>1440000</v>
      </c>
      <c r="I38" s="62"/>
      <c r="J38" s="66"/>
    </row>
    <row r="39" spans="1:10" x14ac:dyDescent="0.2">
      <c r="A39" s="74" t="s">
        <v>55</v>
      </c>
      <c r="B39" s="76"/>
      <c r="C39" s="76"/>
      <c r="D39" s="50">
        <v>120</v>
      </c>
      <c r="E39" s="51">
        <v>12000</v>
      </c>
      <c r="F39" s="17">
        <f t="shared" si="1"/>
        <v>1440000</v>
      </c>
      <c r="I39" s="62"/>
      <c r="J39" s="66"/>
    </row>
    <row r="40" spans="1:10" x14ac:dyDescent="0.2">
      <c r="A40" s="74" t="s">
        <v>56</v>
      </c>
      <c r="B40" s="76"/>
      <c r="C40" s="76"/>
      <c r="D40" s="50">
        <v>25</v>
      </c>
      <c r="E40" s="51">
        <v>13000</v>
      </c>
      <c r="F40" s="17">
        <f t="shared" si="1"/>
        <v>325000</v>
      </c>
      <c r="I40" s="62"/>
      <c r="J40" s="66"/>
    </row>
    <row r="41" spans="1:10" x14ac:dyDescent="0.2">
      <c r="A41" s="74" t="s">
        <v>57</v>
      </c>
      <c r="B41" s="76"/>
      <c r="C41" s="76"/>
      <c r="D41" s="50">
        <v>25</v>
      </c>
      <c r="E41" s="51">
        <v>2000</v>
      </c>
      <c r="F41" s="17">
        <f t="shared" si="1"/>
        <v>50000</v>
      </c>
      <c r="I41" s="62"/>
      <c r="J41" s="66"/>
    </row>
    <row r="42" spans="1:10" x14ac:dyDescent="0.2">
      <c r="A42" s="74" t="s">
        <v>58</v>
      </c>
      <c r="B42" s="76"/>
      <c r="C42" s="76"/>
      <c r="D42" s="50">
        <v>34</v>
      </c>
      <c r="E42" s="51">
        <v>32000</v>
      </c>
      <c r="F42" s="17">
        <f t="shared" si="1"/>
        <v>1088000</v>
      </c>
      <c r="I42" s="62"/>
      <c r="J42" s="66"/>
    </row>
    <row r="43" spans="1:10" x14ac:dyDescent="0.2">
      <c r="A43" s="74" t="s">
        <v>59</v>
      </c>
      <c r="B43" s="76"/>
      <c r="C43" s="76"/>
      <c r="D43" s="50">
        <v>40</v>
      </c>
      <c r="E43" s="51">
        <v>7000</v>
      </c>
      <c r="F43" s="17">
        <f t="shared" si="1"/>
        <v>280000</v>
      </c>
      <c r="I43" s="62"/>
      <c r="J43" s="66"/>
    </row>
    <row r="44" spans="1:10" x14ac:dyDescent="0.2">
      <c r="A44" s="74" t="s">
        <v>67</v>
      </c>
      <c r="B44" s="76"/>
      <c r="C44" s="76"/>
      <c r="D44" s="50">
        <v>10</v>
      </c>
      <c r="E44" s="51">
        <v>201750.1</v>
      </c>
      <c r="F44" s="17">
        <f t="shared" si="1"/>
        <v>2017501</v>
      </c>
      <c r="G44" s="60"/>
      <c r="I44" s="62"/>
      <c r="J44" s="66"/>
    </row>
    <row r="45" spans="1:10" x14ac:dyDescent="0.2">
      <c r="A45" s="74" t="s">
        <v>69</v>
      </c>
      <c r="B45" s="76"/>
      <c r="C45" s="76"/>
      <c r="D45" s="50">
        <v>10</v>
      </c>
      <c r="E45" s="51">
        <v>115000</v>
      </c>
      <c r="F45" s="17">
        <f t="shared" si="1"/>
        <v>1150000</v>
      </c>
      <c r="G45" s="68"/>
      <c r="I45" s="62"/>
      <c r="J45" s="66"/>
    </row>
    <row r="46" spans="1:10" x14ac:dyDescent="0.2">
      <c r="A46" s="74" t="s">
        <v>60</v>
      </c>
      <c r="B46" s="76"/>
      <c r="C46" s="76"/>
      <c r="D46" s="50">
        <v>50</v>
      </c>
      <c r="E46" s="51">
        <v>18000</v>
      </c>
      <c r="F46" s="17">
        <f t="shared" si="1"/>
        <v>900000</v>
      </c>
      <c r="I46" s="62"/>
      <c r="J46" s="66"/>
    </row>
    <row r="47" spans="1:10" x14ac:dyDescent="0.2">
      <c r="A47" s="74" t="s">
        <v>61</v>
      </c>
      <c r="B47" s="76"/>
      <c r="C47" s="76"/>
      <c r="D47" s="50">
        <v>50</v>
      </c>
      <c r="E47" s="51">
        <v>5000</v>
      </c>
      <c r="F47" s="17">
        <f t="shared" si="1"/>
        <v>250000</v>
      </c>
      <c r="I47" s="62"/>
      <c r="J47" s="66"/>
    </row>
    <row r="48" spans="1:10" x14ac:dyDescent="0.2">
      <c r="A48" s="74" t="s">
        <v>62</v>
      </c>
      <c r="B48" s="76"/>
      <c r="C48" s="76"/>
      <c r="D48" s="50">
        <v>50</v>
      </c>
      <c r="E48" s="51">
        <v>14000</v>
      </c>
      <c r="F48" s="17">
        <f t="shared" si="1"/>
        <v>700000</v>
      </c>
      <c r="I48" s="62"/>
      <c r="J48" s="66"/>
    </row>
    <row r="49" spans="1:10" x14ac:dyDescent="0.2">
      <c r="A49" s="74" t="s">
        <v>63</v>
      </c>
      <c r="B49" s="76"/>
      <c r="C49" s="76"/>
      <c r="D49" s="50">
        <v>50</v>
      </c>
      <c r="E49" s="51">
        <v>3000</v>
      </c>
      <c r="F49" s="17">
        <f t="shared" si="1"/>
        <v>150000</v>
      </c>
      <c r="I49" s="62"/>
      <c r="J49" s="66"/>
    </row>
    <row r="50" spans="1:10" x14ac:dyDescent="0.2">
      <c r="A50" s="74" t="s">
        <v>64</v>
      </c>
      <c r="B50" s="76"/>
      <c r="C50" s="76"/>
      <c r="D50" s="50">
        <v>20</v>
      </c>
      <c r="E50" s="51">
        <v>24000</v>
      </c>
      <c r="F50" s="17">
        <f t="shared" si="1"/>
        <v>480000</v>
      </c>
      <c r="I50" s="62"/>
      <c r="J50" s="66"/>
    </row>
    <row r="51" spans="1:10" x14ac:dyDescent="0.2">
      <c r="A51" s="73" t="s">
        <v>65</v>
      </c>
      <c r="B51" s="73"/>
      <c r="C51" s="74"/>
      <c r="D51" s="50">
        <v>31</v>
      </c>
      <c r="E51" s="51">
        <v>6000</v>
      </c>
      <c r="F51" s="17">
        <f t="shared" si="1"/>
        <v>186000</v>
      </c>
      <c r="I51" s="62"/>
      <c r="J51" s="66"/>
    </row>
    <row r="52" spans="1:10" x14ac:dyDescent="0.2">
      <c r="A52" s="75" t="s">
        <v>70</v>
      </c>
      <c r="B52" s="75"/>
      <c r="C52" s="75"/>
      <c r="D52" s="59">
        <v>59</v>
      </c>
      <c r="E52" s="22">
        <v>2365000</v>
      </c>
      <c r="F52" s="23">
        <f>D52*E52</f>
        <v>139535000</v>
      </c>
      <c r="H52" s="60"/>
      <c r="I52" s="62"/>
      <c r="J52" s="63"/>
    </row>
    <row r="53" spans="1:10" x14ac:dyDescent="0.2">
      <c r="A53" s="111"/>
      <c r="B53" s="111"/>
      <c r="C53" s="111"/>
      <c r="D53" s="36"/>
      <c r="E53" s="22"/>
      <c r="F53" s="23"/>
      <c r="I53" s="62"/>
      <c r="J53" s="63"/>
    </row>
    <row r="54" spans="1:10" x14ac:dyDescent="0.2">
      <c r="A54" s="103"/>
      <c r="B54" s="104"/>
      <c r="C54" s="104"/>
      <c r="D54" s="36"/>
      <c r="E54" s="24"/>
      <c r="F54" s="23"/>
      <c r="I54" s="62"/>
      <c r="J54" s="63"/>
    </row>
    <row r="55" spans="1:10" x14ac:dyDescent="0.2">
      <c r="A55" s="103"/>
      <c r="B55" s="104"/>
      <c r="C55" s="104"/>
      <c r="D55" s="36"/>
      <c r="E55" s="24"/>
      <c r="F55" s="23"/>
      <c r="I55" s="62"/>
      <c r="J55" s="63"/>
    </row>
    <row r="56" spans="1:10" ht="12.75" customHeight="1" x14ac:dyDescent="0.2">
      <c r="A56" s="88" t="s">
        <v>33</v>
      </c>
      <c r="B56" s="89"/>
      <c r="C56" s="89"/>
      <c r="D56" s="90"/>
      <c r="E56" s="91"/>
      <c r="F56" s="1">
        <f>SUM(F22:F55)</f>
        <v>238700000</v>
      </c>
      <c r="I56" s="62"/>
      <c r="J56" s="63"/>
    </row>
    <row r="57" spans="1:10" ht="12.75" customHeight="1" x14ac:dyDescent="0.2">
      <c r="A57" s="92" t="s">
        <v>8</v>
      </c>
      <c r="B57" s="93"/>
      <c r="C57" s="93"/>
      <c r="D57" s="94"/>
      <c r="E57" s="93"/>
      <c r="F57" s="95"/>
      <c r="I57" s="62"/>
      <c r="J57" s="63"/>
    </row>
    <row r="58" spans="1:10" ht="12.75" customHeight="1" x14ac:dyDescent="0.25">
      <c r="A58" s="96" t="s">
        <v>7</v>
      </c>
      <c r="B58" s="93"/>
      <c r="C58" s="95"/>
      <c r="D58" s="44" t="s">
        <v>2</v>
      </c>
      <c r="E58" s="2" t="s">
        <v>4</v>
      </c>
      <c r="F58" s="1" t="s">
        <v>5</v>
      </c>
    </row>
    <row r="59" spans="1:10" ht="12.75" customHeight="1" x14ac:dyDescent="0.2">
      <c r="A59" s="99"/>
      <c r="B59" s="100"/>
      <c r="C59" s="101"/>
      <c r="D59" s="39"/>
      <c r="E59" s="3"/>
      <c r="F59" s="1"/>
      <c r="G59" s="25"/>
    </row>
    <row r="60" spans="1:10" ht="12.75" customHeight="1" x14ac:dyDescent="0.2">
      <c r="A60" s="99"/>
      <c r="B60" s="100"/>
      <c r="C60" s="101"/>
      <c r="D60" s="39"/>
      <c r="E60" s="3"/>
      <c r="F60" s="1"/>
    </row>
    <row r="61" spans="1:10" ht="12.75" customHeight="1" x14ac:dyDescent="0.2">
      <c r="A61" s="102" t="s">
        <v>30</v>
      </c>
      <c r="B61" s="93"/>
      <c r="C61" s="95"/>
      <c r="D61" s="37"/>
      <c r="E61" s="3"/>
      <c r="F61" s="1">
        <f>SUM(F59:F60)</f>
        <v>0</v>
      </c>
    </row>
    <row r="62" spans="1:10" ht="12.75" customHeight="1" x14ac:dyDescent="0.2">
      <c r="A62" s="97" t="s">
        <v>9</v>
      </c>
      <c r="B62" s="98"/>
      <c r="C62" s="91"/>
      <c r="D62" s="38"/>
      <c r="E62" s="3"/>
      <c r="F62" s="4"/>
    </row>
    <row r="63" spans="1:10" ht="24.75" customHeight="1" x14ac:dyDescent="0.2">
      <c r="A63" s="105" t="s">
        <v>10</v>
      </c>
      <c r="B63" s="93"/>
      <c r="C63" s="93"/>
      <c r="D63" s="94"/>
      <c r="E63" s="95"/>
      <c r="F63" s="14">
        <f>F62+F19+F56</f>
        <v>350000000</v>
      </c>
      <c r="G63" s="25">
        <f>F63-F66</f>
        <v>0</v>
      </c>
      <c r="H63" s="25"/>
    </row>
    <row r="64" spans="1:10" ht="12.75" customHeight="1" x14ac:dyDescent="0.2">
      <c r="A64" s="5"/>
      <c r="B64" s="8"/>
      <c r="C64" s="8"/>
      <c r="D64" s="8"/>
      <c r="E64" s="6"/>
      <c r="F64" s="86"/>
      <c r="H64" s="60"/>
    </row>
    <row r="65" spans="1:8" ht="12.75" customHeight="1" x14ac:dyDescent="0.2">
      <c r="A65" s="5"/>
      <c r="B65" s="8"/>
      <c r="C65" s="8"/>
      <c r="D65" s="8"/>
      <c r="E65" s="6"/>
      <c r="F65" s="87"/>
      <c r="H65" s="60"/>
    </row>
    <row r="66" spans="1:8" ht="12.75" customHeight="1" x14ac:dyDescent="0.2">
      <c r="A66" s="5"/>
      <c r="B66" s="8"/>
      <c r="C66" s="8"/>
      <c r="D66" s="8"/>
      <c r="E66" s="6"/>
      <c r="F66" s="14">
        <v>350000000</v>
      </c>
      <c r="H66" s="61"/>
    </row>
    <row r="67" spans="1:8" ht="12.75" customHeight="1" x14ac:dyDescent="0.2">
      <c r="A67" s="5"/>
      <c r="B67" s="8"/>
      <c r="C67" s="8"/>
      <c r="D67" s="8"/>
      <c r="E67" s="6"/>
      <c r="F67" s="7"/>
    </row>
    <row r="68" spans="1:8" ht="12.75" customHeight="1" x14ac:dyDescent="0.2">
      <c r="A68" s="5"/>
      <c r="B68" s="8"/>
      <c r="C68" s="8"/>
      <c r="D68" s="8"/>
      <c r="E68" s="6"/>
      <c r="F68" s="7"/>
    </row>
    <row r="69" spans="1:8" ht="12.75" customHeight="1" x14ac:dyDescent="0.2">
      <c r="A69" s="5"/>
      <c r="B69" s="8"/>
      <c r="C69" s="8"/>
      <c r="D69" s="8"/>
      <c r="E69" s="6"/>
      <c r="F69" s="7"/>
    </row>
    <row r="70" spans="1:8" ht="12.75" customHeight="1" x14ac:dyDescent="0.2">
      <c r="A70" s="5"/>
      <c r="B70" s="8"/>
      <c r="C70" s="8"/>
      <c r="D70" s="8"/>
      <c r="E70" s="6"/>
      <c r="F70" s="7"/>
    </row>
    <row r="71" spans="1:8" ht="12.75" customHeight="1" x14ac:dyDescent="0.2">
      <c r="A71" s="5"/>
      <c r="B71" s="8"/>
      <c r="C71" s="8"/>
      <c r="D71" s="8"/>
      <c r="E71" s="6"/>
      <c r="F71" s="7"/>
    </row>
    <row r="72" spans="1:8" ht="12.75" customHeight="1" x14ac:dyDescent="0.2">
      <c r="A72" s="5"/>
      <c r="B72" s="8"/>
      <c r="C72" s="8"/>
      <c r="D72" s="8"/>
      <c r="E72" s="6"/>
      <c r="F72" s="7"/>
    </row>
    <row r="73" spans="1:8" ht="12.75" customHeight="1" x14ac:dyDescent="0.2">
      <c r="A73" s="5"/>
      <c r="B73" s="8"/>
      <c r="C73" s="8"/>
      <c r="D73" s="8"/>
      <c r="E73" s="6"/>
      <c r="F73" s="7"/>
    </row>
    <row r="74" spans="1:8" ht="12.75" customHeight="1" x14ac:dyDescent="0.2">
      <c r="A74" s="5"/>
      <c r="B74" s="8"/>
      <c r="C74" s="8"/>
      <c r="D74" s="8"/>
      <c r="E74" s="6"/>
      <c r="F74" s="7"/>
    </row>
    <row r="75" spans="1:8" ht="12.75" customHeight="1" x14ac:dyDescent="0.2">
      <c r="A75" s="5"/>
      <c r="B75" s="8"/>
      <c r="C75" s="8"/>
      <c r="D75" s="8"/>
      <c r="E75" s="6"/>
      <c r="F75" s="7"/>
    </row>
    <row r="76" spans="1:8" ht="12.75" customHeight="1" x14ac:dyDescent="0.2">
      <c r="A76" s="5"/>
      <c r="B76" s="8"/>
      <c r="C76" s="8"/>
      <c r="D76" s="8"/>
      <c r="E76" s="6"/>
      <c r="F76" s="7"/>
    </row>
    <row r="77" spans="1:8" ht="12.75" customHeight="1" x14ac:dyDescent="0.2">
      <c r="A77" s="5"/>
      <c r="B77" s="8"/>
      <c r="C77" s="8"/>
      <c r="D77" s="8"/>
      <c r="E77" s="6"/>
      <c r="F77" s="7"/>
    </row>
    <row r="78" spans="1:8" ht="12.75" customHeight="1" x14ac:dyDescent="0.2">
      <c r="A78" s="5"/>
      <c r="B78" s="8"/>
      <c r="C78" s="8"/>
      <c r="D78" s="8"/>
      <c r="E78" s="6"/>
      <c r="F78" s="7"/>
    </row>
    <row r="79" spans="1:8" ht="12.75" customHeight="1" x14ac:dyDescent="0.2">
      <c r="A79" s="5"/>
      <c r="B79" s="8"/>
      <c r="C79" s="8"/>
      <c r="D79" s="8"/>
      <c r="E79" s="6"/>
      <c r="F79" s="7"/>
    </row>
    <row r="80" spans="1:8" ht="12.75" customHeight="1" x14ac:dyDescent="0.2">
      <c r="A80" s="5"/>
      <c r="B80" s="8"/>
      <c r="C80" s="8"/>
      <c r="D80" s="8"/>
      <c r="E80" s="6"/>
      <c r="F80" s="7"/>
    </row>
    <row r="81" spans="1:6" ht="12.75" customHeight="1" x14ac:dyDescent="0.2">
      <c r="A81" s="5"/>
      <c r="B81" s="8"/>
      <c r="C81" s="8"/>
      <c r="D81" s="8"/>
      <c r="E81" s="6"/>
      <c r="F81" s="7"/>
    </row>
    <row r="82" spans="1:6" ht="12.75" customHeight="1" x14ac:dyDescent="0.2">
      <c r="A82" s="5"/>
      <c r="B82" s="8"/>
      <c r="C82" s="8"/>
      <c r="D82" s="8"/>
      <c r="E82" s="6"/>
      <c r="F82" s="7"/>
    </row>
    <row r="83" spans="1:6" ht="12.75" customHeight="1" x14ac:dyDescent="0.2">
      <c r="A83" s="5"/>
      <c r="B83" s="8"/>
      <c r="C83" s="8"/>
      <c r="D83" s="8"/>
      <c r="E83" s="6"/>
      <c r="F83" s="7"/>
    </row>
    <row r="84" spans="1:6" ht="12.75" customHeight="1" x14ac:dyDescent="0.2">
      <c r="A84" s="5"/>
      <c r="B84" s="8"/>
      <c r="C84" s="8"/>
      <c r="D84" s="8"/>
      <c r="E84" s="6"/>
      <c r="F84" s="7"/>
    </row>
    <row r="85" spans="1:6" ht="12.75" customHeight="1" x14ac:dyDescent="0.2">
      <c r="A85" s="5"/>
      <c r="B85" s="8"/>
      <c r="C85" s="8"/>
      <c r="D85" s="8"/>
      <c r="E85" s="6"/>
      <c r="F85" s="7"/>
    </row>
    <row r="86" spans="1:6" ht="12.75" customHeight="1" x14ac:dyDescent="0.2">
      <c r="A86" s="5"/>
      <c r="B86" s="8"/>
      <c r="C86" s="8"/>
      <c r="D86" s="8"/>
      <c r="E86" s="6"/>
      <c r="F86" s="7"/>
    </row>
    <row r="87" spans="1:6" ht="12.75" customHeight="1" x14ac:dyDescent="0.2">
      <c r="A87" s="5"/>
      <c r="B87" s="8"/>
      <c r="C87" s="8"/>
      <c r="D87" s="8"/>
      <c r="E87" s="6"/>
      <c r="F87" s="7"/>
    </row>
    <row r="88" spans="1:6" ht="12.75" customHeight="1" x14ac:dyDescent="0.2">
      <c r="A88" s="5"/>
      <c r="B88" s="8"/>
      <c r="C88" s="8"/>
      <c r="D88" s="8"/>
      <c r="E88" s="6"/>
      <c r="F88" s="7"/>
    </row>
    <row r="89" spans="1:6" ht="12.75" customHeight="1" x14ac:dyDescent="0.2">
      <c r="A89" s="5"/>
      <c r="B89" s="8"/>
      <c r="C89" s="8"/>
      <c r="D89" s="8"/>
      <c r="E89" s="6"/>
      <c r="F89" s="7"/>
    </row>
    <row r="90" spans="1:6" ht="12.75" customHeight="1" x14ac:dyDescent="0.2">
      <c r="A90" s="5"/>
      <c r="B90" s="8"/>
      <c r="C90" s="8"/>
      <c r="D90" s="8"/>
      <c r="E90" s="6"/>
      <c r="F90" s="7"/>
    </row>
    <row r="91" spans="1:6" ht="12.75" customHeight="1" x14ac:dyDescent="0.2">
      <c r="A91" s="5"/>
      <c r="B91" s="8"/>
      <c r="C91" s="8"/>
      <c r="D91" s="8"/>
      <c r="E91" s="6"/>
      <c r="F91" s="7"/>
    </row>
    <row r="92" spans="1:6" ht="12.75" customHeight="1" x14ac:dyDescent="0.2">
      <c r="A92" s="5"/>
      <c r="B92" s="8"/>
      <c r="C92" s="8"/>
      <c r="D92" s="8"/>
      <c r="E92" s="6"/>
      <c r="F92" s="7"/>
    </row>
    <row r="93" spans="1:6" ht="12.75" customHeight="1" x14ac:dyDescent="0.2">
      <c r="A93" s="5"/>
      <c r="B93" s="8"/>
      <c r="C93" s="8"/>
      <c r="D93" s="8"/>
      <c r="E93" s="6"/>
      <c r="F93" s="7"/>
    </row>
    <row r="94" spans="1:6" ht="12.75" customHeight="1" x14ac:dyDescent="0.2">
      <c r="A94" s="5"/>
      <c r="B94" s="8"/>
      <c r="C94" s="8"/>
      <c r="D94" s="8"/>
      <c r="E94" s="6"/>
      <c r="F94" s="7"/>
    </row>
    <row r="95" spans="1:6" ht="12.75" customHeight="1" x14ac:dyDescent="0.2">
      <c r="A95" s="5"/>
      <c r="B95" s="8"/>
      <c r="C95" s="8"/>
      <c r="D95" s="8"/>
      <c r="E95" s="6"/>
      <c r="F95" s="7"/>
    </row>
    <row r="96" spans="1:6" ht="12.75" customHeight="1" x14ac:dyDescent="0.2">
      <c r="A96" s="5"/>
      <c r="B96" s="8"/>
      <c r="C96" s="8"/>
      <c r="D96" s="8"/>
      <c r="E96" s="6"/>
      <c r="F96" s="7"/>
    </row>
    <row r="97" spans="1:6" ht="12.75" customHeight="1" x14ac:dyDescent="0.2">
      <c r="A97" s="5"/>
      <c r="B97" s="8"/>
      <c r="C97" s="8"/>
      <c r="D97" s="8"/>
      <c r="E97" s="6"/>
      <c r="F97" s="7"/>
    </row>
    <row r="98" spans="1:6" ht="12.75" customHeight="1" x14ac:dyDescent="0.2">
      <c r="A98" s="5"/>
      <c r="B98" s="8"/>
      <c r="C98" s="8"/>
      <c r="D98" s="8"/>
      <c r="E98" s="6"/>
      <c r="F98" s="7"/>
    </row>
    <row r="99" spans="1:6" ht="12.75" customHeight="1" x14ac:dyDescent="0.2">
      <c r="A99" s="5"/>
      <c r="B99" s="8"/>
      <c r="C99" s="8"/>
      <c r="D99" s="8"/>
      <c r="E99" s="6"/>
      <c r="F99" s="7"/>
    </row>
    <row r="100" spans="1:6" ht="12.75" customHeight="1" x14ac:dyDescent="0.2">
      <c r="A100" s="5"/>
      <c r="B100" s="8"/>
      <c r="C100" s="8"/>
      <c r="D100" s="8"/>
      <c r="E100" s="6"/>
      <c r="F100" s="7"/>
    </row>
    <row r="101" spans="1:6" ht="12.75" customHeight="1" x14ac:dyDescent="0.2">
      <c r="A101" s="5"/>
      <c r="B101" s="8"/>
      <c r="C101" s="8"/>
      <c r="D101" s="8"/>
      <c r="E101" s="6"/>
      <c r="F101" s="7"/>
    </row>
    <row r="102" spans="1:6" ht="12.75" customHeight="1" x14ac:dyDescent="0.2">
      <c r="A102" s="5"/>
      <c r="B102" s="8"/>
      <c r="C102" s="8"/>
      <c r="D102" s="8"/>
      <c r="E102" s="6"/>
      <c r="F102" s="7"/>
    </row>
    <row r="103" spans="1:6" ht="12.75" customHeight="1" x14ac:dyDescent="0.2">
      <c r="A103" s="5"/>
      <c r="B103" s="8"/>
      <c r="C103" s="8"/>
      <c r="D103" s="8"/>
      <c r="E103" s="6"/>
      <c r="F103" s="7"/>
    </row>
    <row r="104" spans="1:6" ht="12.75" customHeight="1" x14ac:dyDescent="0.2">
      <c r="A104" s="5"/>
      <c r="B104" s="8"/>
      <c r="C104" s="8"/>
      <c r="D104" s="8"/>
      <c r="E104" s="6"/>
      <c r="F104" s="7"/>
    </row>
    <row r="105" spans="1:6" ht="12.75" customHeight="1" x14ac:dyDescent="0.2">
      <c r="A105" s="5"/>
      <c r="B105" s="8"/>
      <c r="C105" s="8"/>
      <c r="D105" s="8"/>
      <c r="E105" s="6"/>
      <c r="F105" s="7"/>
    </row>
    <row r="106" spans="1:6" ht="12.75" customHeight="1" x14ac:dyDescent="0.2">
      <c r="A106" s="5"/>
      <c r="B106" s="8"/>
      <c r="C106" s="8"/>
      <c r="D106" s="8"/>
      <c r="E106" s="6"/>
      <c r="F106" s="7"/>
    </row>
    <row r="107" spans="1:6" ht="12.75" customHeight="1" x14ac:dyDescent="0.2">
      <c r="A107" s="5"/>
      <c r="B107" s="8"/>
      <c r="C107" s="8"/>
      <c r="D107" s="8"/>
      <c r="E107" s="6"/>
      <c r="F107" s="7"/>
    </row>
    <row r="108" spans="1:6" ht="12.75" customHeight="1" x14ac:dyDescent="0.2">
      <c r="A108" s="5"/>
      <c r="B108" s="8"/>
      <c r="C108" s="8"/>
      <c r="D108" s="8"/>
      <c r="E108" s="6"/>
      <c r="F108" s="7"/>
    </row>
    <row r="109" spans="1:6" ht="12.75" customHeight="1" x14ac:dyDescent="0.2">
      <c r="A109" s="5"/>
      <c r="B109" s="8"/>
      <c r="C109" s="8"/>
      <c r="D109" s="8"/>
      <c r="E109" s="6"/>
      <c r="F109" s="7"/>
    </row>
    <row r="110" spans="1:6" ht="12.75" customHeight="1" x14ac:dyDescent="0.2">
      <c r="A110" s="5"/>
      <c r="B110" s="8"/>
      <c r="C110" s="8"/>
      <c r="D110" s="8"/>
      <c r="E110" s="6"/>
      <c r="F110" s="7"/>
    </row>
    <row r="111" spans="1:6" ht="12.75" customHeight="1" x14ac:dyDescent="0.2">
      <c r="A111" s="5"/>
      <c r="B111" s="8"/>
      <c r="C111" s="8"/>
      <c r="D111" s="8"/>
      <c r="E111" s="6"/>
      <c r="F111" s="7"/>
    </row>
    <row r="112" spans="1:6" ht="12.75" customHeight="1" x14ac:dyDescent="0.2">
      <c r="A112" s="5"/>
      <c r="B112" s="8"/>
      <c r="C112" s="8"/>
      <c r="D112" s="8"/>
      <c r="E112" s="6"/>
      <c r="F112" s="7"/>
    </row>
    <row r="113" spans="1:6" ht="12.75" customHeight="1" x14ac:dyDescent="0.2">
      <c r="A113" s="5"/>
      <c r="B113" s="8"/>
      <c r="C113" s="8"/>
      <c r="D113" s="8"/>
      <c r="E113" s="6"/>
      <c r="F113" s="7"/>
    </row>
    <row r="114" spans="1:6" ht="12.75" customHeight="1" x14ac:dyDescent="0.2">
      <c r="A114" s="5"/>
      <c r="B114" s="8"/>
      <c r="C114" s="8"/>
      <c r="D114" s="8"/>
      <c r="E114" s="6"/>
      <c r="F114" s="7"/>
    </row>
    <row r="115" spans="1:6" ht="12.75" customHeight="1" x14ac:dyDescent="0.2">
      <c r="A115" s="5"/>
      <c r="B115" s="8"/>
      <c r="C115" s="8"/>
      <c r="D115" s="8"/>
      <c r="E115" s="6"/>
      <c r="F115" s="7"/>
    </row>
    <row r="116" spans="1:6" ht="12.75" customHeight="1" x14ac:dyDescent="0.2">
      <c r="A116" s="5"/>
      <c r="B116" s="8"/>
      <c r="C116" s="8"/>
      <c r="D116" s="8"/>
      <c r="E116" s="6"/>
      <c r="F116" s="7"/>
    </row>
    <row r="117" spans="1:6" ht="12.75" customHeight="1" x14ac:dyDescent="0.2">
      <c r="A117" s="5"/>
      <c r="B117" s="8"/>
      <c r="C117" s="8"/>
      <c r="D117" s="8"/>
      <c r="E117" s="6"/>
      <c r="F117" s="7"/>
    </row>
    <row r="118" spans="1:6" ht="12.75" customHeight="1" x14ac:dyDescent="0.2">
      <c r="A118" s="5"/>
      <c r="B118" s="8"/>
      <c r="C118" s="8"/>
      <c r="D118" s="8"/>
      <c r="E118" s="6"/>
      <c r="F118" s="7"/>
    </row>
    <row r="119" spans="1:6" ht="12.75" customHeight="1" x14ac:dyDescent="0.2">
      <c r="A119" s="5"/>
      <c r="B119" s="8"/>
      <c r="C119" s="8"/>
      <c r="D119" s="8"/>
      <c r="E119" s="6"/>
      <c r="F119" s="7"/>
    </row>
    <row r="120" spans="1:6" ht="12.75" customHeight="1" x14ac:dyDescent="0.2">
      <c r="A120" s="5"/>
      <c r="B120" s="8"/>
      <c r="C120" s="8"/>
      <c r="D120" s="8"/>
      <c r="E120" s="6"/>
      <c r="F120" s="7"/>
    </row>
    <row r="121" spans="1:6" ht="12.75" customHeight="1" x14ac:dyDescent="0.2">
      <c r="A121" s="5"/>
      <c r="B121" s="8"/>
      <c r="C121" s="8"/>
      <c r="D121" s="8"/>
      <c r="E121" s="6"/>
      <c r="F121" s="7"/>
    </row>
    <row r="122" spans="1:6" ht="12.75" customHeight="1" x14ac:dyDescent="0.2">
      <c r="A122" s="5"/>
      <c r="B122" s="8"/>
      <c r="C122" s="8"/>
      <c r="D122" s="8"/>
      <c r="E122" s="6"/>
      <c r="F122" s="7"/>
    </row>
    <row r="123" spans="1:6" ht="12.75" customHeight="1" x14ac:dyDescent="0.2">
      <c r="A123" s="5"/>
      <c r="B123" s="8"/>
      <c r="C123" s="8"/>
      <c r="D123" s="8"/>
      <c r="E123" s="6"/>
      <c r="F123" s="7"/>
    </row>
    <row r="124" spans="1:6" ht="12.75" customHeight="1" x14ac:dyDescent="0.2">
      <c r="A124" s="5"/>
      <c r="B124" s="8"/>
      <c r="C124" s="8"/>
      <c r="D124" s="8"/>
      <c r="E124" s="6"/>
      <c r="F124" s="7"/>
    </row>
    <row r="125" spans="1:6" ht="12.75" customHeight="1" x14ac:dyDescent="0.2">
      <c r="A125" s="5"/>
      <c r="B125" s="8"/>
      <c r="C125" s="8"/>
      <c r="D125" s="8"/>
      <c r="E125" s="6"/>
      <c r="F125" s="7"/>
    </row>
    <row r="126" spans="1:6" ht="12.75" customHeight="1" x14ac:dyDescent="0.2">
      <c r="A126" s="5"/>
      <c r="B126" s="8"/>
      <c r="C126" s="8"/>
      <c r="D126" s="8"/>
      <c r="E126" s="6"/>
      <c r="F126" s="7"/>
    </row>
    <row r="127" spans="1:6" ht="12.75" customHeight="1" x14ac:dyDescent="0.2">
      <c r="A127" s="5"/>
      <c r="B127" s="8"/>
      <c r="C127" s="8"/>
      <c r="D127" s="8"/>
      <c r="E127" s="6"/>
      <c r="F127" s="7"/>
    </row>
    <row r="128" spans="1:6" ht="12.75" customHeight="1" x14ac:dyDescent="0.2">
      <c r="A128" s="5"/>
      <c r="B128" s="8"/>
      <c r="C128" s="8"/>
      <c r="D128" s="8"/>
      <c r="E128" s="6"/>
      <c r="F128" s="7"/>
    </row>
    <row r="129" spans="1:6" ht="12.75" customHeight="1" x14ac:dyDescent="0.2">
      <c r="A129" s="5"/>
      <c r="B129" s="8"/>
      <c r="C129" s="8"/>
      <c r="D129" s="8"/>
      <c r="E129" s="6"/>
      <c r="F129" s="7"/>
    </row>
    <row r="130" spans="1:6" ht="12.75" customHeight="1" x14ac:dyDescent="0.2">
      <c r="A130" s="5"/>
      <c r="B130" s="8"/>
      <c r="C130" s="8"/>
      <c r="D130" s="8"/>
      <c r="E130" s="6"/>
      <c r="F130" s="7"/>
    </row>
    <row r="131" spans="1:6" ht="12.75" customHeight="1" x14ac:dyDescent="0.2">
      <c r="A131" s="5"/>
      <c r="B131" s="8"/>
      <c r="C131" s="8"/>
      <c r="D131" s="8"/>
      <c r="E131" s="6"/>
      <c r="F131" s="7"/>
    </row>
    <row r="132" spans="1:6" ht="12.75" customHeight="1" x14ac:dyDescent="0.2">
      <c r="A132" s="5"/>
      <c r="B132" s="8"/>
      <c r="C132" s="8"/>
      <c r="D132" s="8"/>
      <c r="E132" s="6"/>
      <c r="F132" s="7"/>
    </row>
    <row r="133" spans="1:6" ht="12.75" customHeight="1" x14ac:dyDescent="0.2">
      <c r="A133" s="5"/>
      <c r="B133" s="8"/>
      <c r="C133" s="8"/>
      <c r="D133" s="8"/>
      <c r="E133" s="6"/>
      <c r="F133" s="7"/>
    </row>
    <row r="134" spans="1:6" ht="12.75" customHeight="1" x14ac:dyDescent="0.2">
      <c r="A134" s="5"/>
      <c r="B134" s="8"/>
      <c r="C134" s="8"/>
      <c r="D134" s="8"/>
      <c r="E134" s="6"/>
      <c r="F134" s="7"/>
    </row>
    <row r="135" spans="1:6" ht="12.75" customHeight="1" x14ac:dyDescent="0.2">
      <c r="A135" s="5"/>
      <c r="B135" s="8"/>
      <c r="C135" s="8"/>
      <c r="D135" s="8"/>
      <c r="E135" s="6"/>
      <c r="F135" s="7"/>
    </row>
    <row r="136" spans="1:6" ht="12.75" customHeight="1" x14ac:dyDescent="0.2">
      <c r="A136" s="5"/>
      <c r="B136" s="8"/>
      <c r="C136" s="8"/>
      <c r="D136" s="8"/>
      <c r="E136" s="6"/>
      <c r="F136" s="7"/>
    </row>
    <row r="137" spans="1:6" ht="12.75" customHeight="1" x14ac:dyDescent="0.2">
      <c r="A137" s="5"/>
      <c r="B137" s="8"/>
      <c r="C137" s="8"/>
      <c r="D137" s="8"/>
      <c r="E137" s="6"/>
      <c r="F137" s="7"/>
    </row>
    <row r="138" spans="1:6" ht="12.75" customHeight="1" x14ac:dyDescent="0.2">
      <c r="A138" s="5"/>
      <c r="B138" s="8"/>
      <c r="C138" s="8"/>
      <c r="D138" s="8"/>
      <c r="E138" s="6"/>
      <c r="F138" s="7"/>
    </row>
    <row r="139" spans="1:6" ht="12.75" customHeight="1" x14ac:dyDescent="0.2">
      <c r="A139" s="5"/>
      <c r="B139" s="8"/>
      <c r="C139" s="8"/>
      <c r="D139" s="8"/>
      <c r="E139" s="6"/>
      <c r="F139" s="7"/>
    </row>
    <row r="140" spans="1:6" ht="12.75" customHeight="1" x14ac:dyDescent="0.2">
      <c r="A140" s="5"/>
      <c r="B140" s="8"/>
      <c r="C140" s="8"/>
      <c r="D140" s="8"/>
      <c r="E140" s="6"/>
      <c r="F140" s="7"/>
    </row>
    <row r="141" spans="1:6" ht="12.75" customHeight="1" x14ac:dyDescent="0.2">
      <c r="A141" s="5"/>
      <c r="B141" s="8"/>
      <c r="C141" s="8"/>
      <c r="D141" s="8"/>
      <c r="E141" s="6"/>
      <c r="F141" s="7"/>
    </row>
    <row r="142" spans="1:6" ht="12.75" customHeight="1" x14ac:dyDescent="0.2">
      <c r="A142" s="5"/>
      <c r="B142" s="8"/>
      <c r="C142" s="8"/>
      <c r="D142" s="8"/>
      <c r="E142" s="6"/>
      <c r="F142" s="7"/>
    </row>
    <row r="143" spans="1:6" ht="12.75" customHeight="1" x14ac:dyDescent="0.2">
      <c r="A143" s="5"/>
      <c r="B143" s="8"/>
      <c r="C143" s="8"/>
      <c r="D143" s="8"/>
      <c r="E143" s="6"/>
      <c r="F143" s="7"/>
    </row>
    <row r="144" spans="1:6" ht="12.75" customHeight="1" x14ac:dyDescent="0.2">
      <c r="A144" s="5"/>
      <c r="B144" s="8"/>
      <c r="C144" s="8"/>
      <c r="D144" s="8"/>
      <c r="E144" s="6"/>
      <c r="F144" s="7"/>
    </row>
    <row r="145" spans="1:6" ht="12.75" customHeight="1" x14ac:dyDescent="0.2">
      <c r="A145" s="5"/>
      <c r="B145" s="8"/>
      <c r="C145" s="8"/>
      <c r="D145" s="8"/>
      <c r="E145" s="6"/>
      <c r="F145" s="7"/>
    </row>
    <row r="146" spans="1:6" ht="12.75" customHeight="1" x14ac:dyDescent="0.2">
      <c r="A146" s="5"/>
      <c r="B146" s="8"/>
      <c r="C146" s="8"/>
      <c r="D146" s="8"/>
      <c r="E146" s="6"/>
      <c r="F146" s="7"/>
    </row>
    <row r="147" spans="1:6" ht="12.75" customHeight="1" x14ac:dyDescent="0.2">
      <c r="A147" s="5"/>
      <c r="B147" s="8"/>
      <c r="C147" s="8"/>
      <c r="D147" s="8"/>
      <c r="E147" s="6"/>
      <c r="F147" s="7"/>
    </row>
    <row r="148" spans="1:6" ht="12.75" customHeight="1" x14ac:dyDescent="0.2">
      <c r="A148" s="5"/>
      <c r="B148" s="8"/>
      <c r="C148" s="8"/>
      <c r="D148" s="8"/>
      <c r="E148" s="6"/>
      <c r="F148" s="7"/>
    </row>
    <row r="149" spans="1:6" ht="12.75" customHeight="1" x14ac:dyDescent="0.2">
      <c r="A149" s="5"/>
      <c r="B149" s="8"/>
      <c r="C149" s="8"/>
      <c r="D149" s="8"/>
      <c r="E149" s="6"/>
      <c r="F149" s="7"/>
    </row>
    <row r="150" spans="1:6" ht="12.75" customHeight="1" x14ac:dyDescent="0.2">
      <c r="A150" s="5"/>
      <c r="B150" s="8"/>
      <c r="C150" s="8"/>
      <c r="D150" s="8"/>
      <c r="E150" s="6"/>
      <c r="F150" s="7"/>
    </row>
    <row r="151" spans="1:6" ht="12.75" customHeight="1" x14ac:dyDescent="0.2">
      <c r="A151" s="5"/>
      <c r="B151" s="8"/>
      <c r="C151" s="8"/>
      <c r="D151" s="8"/>
      <c r="E151" s="6"/>
      <c r="F151" s="7"/>
    </row>
    <row r="152" spans="1:6" ht="12.75" customHeight="1" x14ac:dyDescent="0.2">
      <c r="A152" s="5"/>
      <c r="B152" s="8"/>
      <c r="C152" s="8"/>
      <c r="D152" s="8"/>
      <c r="E152" s="6"/>
      <c r="F152" s="7"/>
    </row>
    <row r="153" spans="1:6" ht="12.75" customHeight="1" x14ac:dyDescent="0.2">
      <c r="A153" s="5"/>
      <c r="B153" s="8"/>
      <c r="C153" s="8"/>
      <c r="D153" s="8"/>
      <c r="E153" s="6"/>
      <c r="F153" s="7"/>
    </row>
    <row r="154" spans="1:6" ht="12.75" customHeight="1" x14ac:dyDescent="0.2">
      <c r="A154" s="5"/>
      <c r="B154" s="8"/>
      <c r="C154" s="8"/>
      <c r="D154" s="8"/>
      <c r="E154" s="6"/>
      <c r="F154" s="7"/>
    </row>
    <row r="155" spans="1:6" ht="12.75" customHeight="1" x14ac:dyDescent="0.2">
      <c r="A155" s="5"/>
      <c r="B155" s="8"/>
      <c r="C155" s="8"/>
      <c r="D155" s="8"/>
      <c r="E155" s="6"/>
      <c r="F155" s="7"/>
    </row>
    <row r="156" spans="1:6" ht="12.75" customHeight="1" x14ac:dyDescent="0.2">
      <c r="A156" s="5"/>
      <c r="B156" s="8"/>
      <c r="C156" s="8"/>
      <c r="D156" s="8"/>
      <c r="E156" s="6"/>
      <c r="F156" s="7"/>
    </row>
    <row r="157" spans="1:6" ht="12.75" customHeight="1" x14ac:dyDescent="0.2">
      <c r="A157" s="5"/>
      <c r="B157" s="8"/>
      <c r="C157" s="8"/>
      <c r="D157" s="8"/>
      <c r="E157" s="6"/>
      <c r="F157" s="7"/>
    </row>
    <row r="158" spans="1:6" ht="12.75" customHeight="1" x14ac:dyDescent="0.2">
      <c r="A158" s="5"/>
      <c r="B158" s="8"/>
      <c r="C158" s="8"/>
      <c r="D158" s="8"/>
      <c r="E158" s="6"/>
      <c r="F158" s="7"/>
    </row>
    <row r="159" spans="1:6" ht="12.75" customHeight="1" x14ac:dyDescent="0.2">
      <c r="A159" s="5"/>
      <c r="B159" s="8"/>
      <c r="C159" s="8"/>
      <c r="D159" s="8"/>
      <c r="E159" s="6"/>
      <c r="F159" s="7"/>
    </row>
    <row r="160" spans="1:6" ht="12.75" customHeight="1" x14ac:dyDescent="0.2">
      <c r="A160" s="5"/>
      <c r="B160" s="8"/>
      <c r="C160" s="8"/>
      <c r="D160" s="8"/>
      <c r="E160" s="6"/>
      <c r="F160" s="7"/>
    </row>
    <row r="161" spans="1:6" ht="12.75" customHeight="1" x14ac:dyDescent="0.2">
      <c r="A161" s="5"/>
      <c r="B161" s="8"/>
      <c r="C161" s="8"/>
      <c r="D161" s="8"/>
      <c r="E161" s="6"/>
      <c r="F161" s="7"/>
    </row>
    <row r="162" spans="1:6" ht="12.75" customHeight="1" x14ac:dyDescent="0.2">
      <c r="A162" s="5"/>
      <c r="B162" s="8"/>
      <c r="C162" s="8"/>
      <c r="D162" s="8"/>
      <c r="E162" s="6"/>
      <c r="F162" s="7"/>
    </row>
    <row r="163" spans="1:6" ht="12.75" customHeight="1" x14ac:dyDescent="0.2">
      <c r="A163" s="5"/>
      <c r="B163" s="8"/>
      <c r="C163" s="8"/>
      <c r="D163" s="8"/>
      <c r="E163" s="6"/>
      <c r="F163" s="7"/>
    </row>
    <row r="164" spans="1:6" ht="12.75" customHeight="1" x14ac:dyDescent="0.2">
      <c r="A164" s="5"/>
      <c r="B164" s="8"/>
      <c r="C164" s="8"/>
      <c r="D164" s="8"/>
      <c r="E164" s="6"/>
      <c r="F164" s="7"/>
    </row>
    <row r="165" spans="1:6" ht="12.75" customHeight="1" x14ac:dyDescent="0.2">
      <c r="A165" s="5"/>
      <c r="B165" s="8"/>
      <c r="C165" s="8"/>
      <c r="D165" s="8"/>
      <c r="E165" s="6"/>
      <c r="F165" s="7"/>
    </row>
    <row r="166" spans="1:6" ht="12.75" customHeight="1" x14ac:dyDescent="0.2">
      <c r="A166" s="5"/>
      <c r="B166" s="8"/>
      <c r="C166" s="8"/>
      <c r="D166" s="8"/>
      <c r="E166" s="6"/>
      <c r="F166" s="7"/>
    </row>
    <row r="167" spans="1:6" ht="12.75" customHeight="1" x14ac:dyDescent="0.2">
      <c r="A167" s="5"/>
      <c r="B167" s="8"/>
      <c r="C167" s="8"/>
      <c r="D167" s="8"/>
      <c r="E167" s="6"/>
      <c r="F167" s="7"/>
    </row>
    <row r="168" spans="1:6" ht="12.75" customHeight="1" x14ac:dyDescent="0.2">
      <c r="A168" s="5"/>
      <c r="B168" s="8"/>
      <c r="C168" s="8"/>
      <c r="D168" s="8"/>
      <c r="E168" s="6"/>
      <c r="F168" s="7"/>
    </row>
    <row r="169" spans="1:6" ht="12.75" customHeight="1" x14ac:dyDescent="0.2">
      <c r="A169" s="5"/>
      <c r="B169" s="8"/>
      <c r="C169" s="8"/>
      <c r="D169" s="8"/>
      <c r="E169" s="6"/>
      <c r="F169" s="7"/>
    </row>
    <row r="170" spans="1:6" ht="12.75" customHeight="1" x14ac:dyDescent="0.2">
      <c r="A170" s="5"/>
      <c r="B170" s="8"/>
      <c r="C170" s="8"/>
      <c r="D170" s="8"/>
      <c r="E170" s="6"/>
      <c r="F170" s="7"/>
    </row>
    <row r="171" spans="1:6" ht="12.75" customHeight="1" x14ac:dyDescent="0.2">
      <c r="A171" s="5"/>
      <c r="B171" s="8"/>
      <c r="C171" s="8"/>
      <c r="D171" s="8"/>
      <c r="E171" s="6"/>
      <c r="F171" s="7"/>
    </row>
    <row r="172" spans="1:6" ht="12.75" customHeight="1" x14ac:dyDescent="0.2">
      <c r="A172" s="5"/>
      <c r="B172" s="8"/>
      <c r="C172" s="8"/>
      <c r="D172" s="8"/>
      <c r="E172" s="6"/>
      <c r="F172" s="7"/>
    </row>
    <row r="173" spans="1:6" ht="12.75" customHeight="1" x14ac:dyDescent="0.2">
      <c r="A173" s="5"/>
      <c r="B173" s="8"/>
      <c r="C173" s="8"/>
      <c r="D173" s="8"/>
      <c r="E173" s="6"/>
      <c r="F173" s="7"/>
    </row>
    <row r="174" spans="1:6" ht="12.75" customHeight="1" x14ac:dyDescent="0.2">
      <c r="A174" s="5"/>
      <c r="B174" s="8"/>
      <c r="C174" s="8"/>
      <c r="D174" s="8"/>
      <c r="E174" s="6"/>
      <c r="F174" s="7"/>
    </row>
    <row r="175" spans="1:6" ht="12.75" customHeight="1" x14ac:dyDescent="0.2">
      <c r="A175" s="5"/>
      <c r="B175" s="8"/>
      <c r="C175" s="8"/>
      <c r="D175" s="8"/>
      <c r="E175" s="6"/>
      <c r="F175" s="7"/>
    </row>
    <row r="176" spans="1:6" ht="12.75" customHeight="1" x14ac:dyDescent="0.2">
      <c r="A176" s="5"/>
      <c r="B176" s="8"/>
      <c r="C176" s="8"/>
      <c r="D176" s="8"/>
      <c r="E176" s="6"/>
      <c r="F176" s="7"/>
    </row>
    <row r="177" spans="1:6" ht="12.75" customHeight="1" x14ac:dyDescent="0.2">
      <c r="A177" s="5"/>
      <c r="B177" s="8"/>
      <c r="C177" s="8"/>
      <c r="D177" s="8"/>
      <c r="E177" s="6"/>
      <c r="F177" s="7"/>
    </row>
    <row r="178" spans="1:6" ht="12.75" customHeight="1" x14ac:dyDescent="0.2">
      <c r="A178" s="5"/>
      <c r="B178" s="8"/>
      <c r="C178" s="8"/>
      <c r="D178" s="8"/>
      <c r="E178" s="6"/>
      <c r="F178" s="7"/>
    </row>
    <row r="179" spans="1:6" ht="12.75" customHeight="1" x14ac:dyDescent="0.2">
      <c r="A179" s="5"/>
      <c r="B179" s="8"/>
      <c r="C179" s="8"/>
      <c r="D179" s="8"/>
      <c r="E179" s="6"/>
      <c r="F179" s="7"/>
    </row>
    <row r="180" spans="1:6" ht="12.75" customHeight="1" x14ac:dyDescent="0.2">
      <c r="A180" s="5"/>
      <c r="B180" s="8"/>
      <c r="C180" s="8"/>
      <c r="D180" s="8"/>
      <c r="E180" s="6"/>
      <c r="F180" s="7"/>
    </row>
    <row r="181" spans="1:6" ht="12.75" customHeight="1" x14ac:dyDescent="0.2">
      <c r="A181" s="5"/>
      <c r="B181" s="8"/>
      <c r="C181" s="8"/>
      <c r="D181" s="8"/>
      <c r="E181" s="6"/>
      <c r="F181" s="7"/>
    </row>
    <row r="182" spans="1:6" ht="12.75" customHeight="1" x14ac:dyDescent="0.2">
      <c r="A182" s="5"/>
      <c r="B182" s="8"/>
      <c r="C182" s="8"/>
      <c r="D182" s="8"/>
      <c r="E182" s="6"/>
      <c r="F182" s="7"/>
    </row>
    <row r="183" spans="1:6" ht="12.75" customHeight="1" x14ac:dyDescent="0.2">
      <c r="A183" s="5"/>
      <c r="B183" s="8"/>
      <c r="C183" s="8"/>
      <c r="D183" s="8"/>
      <c r="E183" s="6"/>
      <c r="F183" s="7"/>
    </row>
    <row r="184" spans="1:6" ht="12.75" customHeight="1" x14ac:dyDescent="0.2">
      <c r="A184" s="5"/>
      <c r="B184" s="8"/>
      <c r="C184" s="8"/>
      <c r="D184" s="8"/>
      <c r="E184" s="6"/>
      <c r="F184" s="7"/>
    </row>
    <row r="185" spans="1:6" ht="12.75" customHeight="1" x14ac:dyDescent="0.2">
      <c r="A185" s="5"/>
      <c r="B185" s="8"/>
      <c r="C185" s="8"/>
      <c r="D185" s="8"/>
      <c r="E185" s="6"/>
      <c r="F185" s="7"/>
    </row>
    <row r="186" spans="1:6" ht="12.75" customHeight="1" x14ac:dyDescent="0.2">
      <c r="A186" s="5"/>
      <c r="B186" s="8"/>
      <c r="C186" s="8"/>
      <c r="D186" s="8"/>
      <c r="E186" s="6"/>
      <c r="F186" s="7"/>
    </row>
    <row r="187" spans="1:6" ht="12.75" customHeight="1" x14ac:dyDescent="0.2">
      <c r="A187" s="5"/>
      <c r="B187" s="8"/>
      <c r="C187" s="8"/>
      <c r="D187" s="8"/>
      <c r="E187" s="6"/>
      <c r="F187" s="7"/>
    </row>
    <row r="188" spans="1:6" ht="12.75" customHeight="1" x14ac:dyDescent="0.2">
      <c r="A188" s="5"/>
      <c r="B188" s="8"/>
      <c r="C188" s="8"/>
      <c r="D188" s="8"/>
      <c r="E188" s="6"/>
      <c r="F188" s="7"/>
    </row>
    <row r="189" spans="1:6" ht="12.75" customHeight="1" x14ac:dyDescent="0.2">
      <c r="A189" s="5"/>
      <c r="B189" s="8"/>
      <c r="C189" s="8"/>
      <c r="D189" s="8"/>
      <c r="E189" s="6"/>
      <c r="F189" s="7"/>
    </row>
    <row r="190" spans="1:6" ht="12.75" customHeight="1" x14ac:dyDescent="0.2">
      <c r="A190" s="5"/>
      <c r="B190" s="8"/>
      <c r="C190" s="8"/>
      <c r="D190" s="8"/>
      <c r="E190" s="6"/>
      <c r="F190" s="7"/>
    </row>
    <row r="191" spans="1:6" ht="12.75" customHeight="1" x14ac:dyDescent="0.2">
      <c r="A191" s="5"/>
      <c r="B191" s="8"/>
      <c r="C191" s="8"/>
      <c r="D191" s="8"/>
      <c r="E191" s="6"/>
      <c r="F191" s="7"/>
    </row>
    <row r="192" spans="1:6" ht="12.75" customHeight="1" x14ac:dyDescent="0.2">
      <c r="A192" s="5"/>
      <c r="B192" s="8"/>
      <c r="C192" s="8"/>
      <c r="D192" s="8"/>
      <c r="E192" s="6"/>
      <c r="F192" s="7"/>
    </row>
    <row r="193" spans="1:6" ht="12.75" customHeight="1" x14ac:dyDescent="0.2">
      <c r="A193" s="5"/>
      <c r="B193" s="8"/>
      <c r="C193" s="8"/>
      <c r="D193" s="8"/>
      <c r="E193" s="6"/>
      <c r="F193" s="7"/>
    </row>
    <row r="194" spans="1:6" ht="12.75" customHeight="1" x14ac:dyDescent="0.2">
      <c r="A194" s="5"/>
      <c r="B194" s="8"/>
      <c r="C194" s="8"/>
      <c r="D194" s="8"/>
      <c r="E194" s="6"/>
      <c r="F194" s="7"/>
    </row>
    <row r="195" spans="1:6" ht="12.75" customHeight="1" x14ac:dyDescent="0.2">
      <c r="A195" s="5"/>
      <c r="B195" s="8"/>
      <c r="C195" s="8"/>
      <c r="D195" s="8"/>
      <c r="E195" s="6"/>
      <c r="F195" s="7"/>
    </row>
    <row r="196" spans="1:6" ht="12.75" customHeight="1" x14ac:dyDescent="0.2">
      <c r="A196" s="5"/>
      <c r="B196" s="8"/>
      <c r="C196" s="8"/>
      <c r="D196" s="8"/>
      <c r="E196" s="6"/>
      <c r="F196" s="7"/>
    </row>
    <row r="197" spans="1:6" ht="12.75" customHeight="1" x14ac:dyDescent="0.2">
      <c r="A197" s="5"/>
      <c r="B197" s="8"/>
      <c r="C197" s="8"/>
      <c r="D197" s="8"/>
      <c r="E197" s="6"/>
      <c r="F197" s="7"/>
    </row>
    <row r="198" spans="1:6" ht="12.75" customHeight="1" x14ac:dyDescent="0.2">
      <c r="A198" s="5"/>
      <c r="B198" s="8"/>
      <c r="C198" s="8"/>
      <c r="D198" s="8"/>
      <c r="E198" s="6"/>
      <c r="F198" s="7"/>
    </row>
    <row r="199" spans="1:6" ht="12.75" customHeight="1" x14ac:dyDescent="0.2">
      <c r="A199" s="5"/>
      <c r="B199" s="8"/>
      <c r="C199" s="8"/>
      <c r="D199" s="8"/>
      <c r="E199" s="6"/>
      <c r="F199" s="7"/>
    </row>
    <row r="200" spans="1:6" ht="12.75" customHeight="1" x14ac:dyDescent="0.2">
      <c r="A200" s="5"/>
      <c r="B200" s="8"/>
      <c r="C200" s="8"/>
      <c r="D200" s="8"/>
      <c r="E200" s="6"/>
      <c r="F200" s="7"/>
    </row>
    <row r="201" spans="1:6" ht="12.75" customHeight="1" x14ac:dyDescent="0.2">
      <c r="A201" s="5"/>
      <c r="B201" s="8"/>
      <c r="C201" s="8"/>
      <c r="D201" s="8"/>
      <c r="E201" s="6"/>
      <c r="F201" s="7"/>
    </row>
    <row r="202" spans="1:6" ht="12.75" customHeight="1" x14ac:dyDescent="0.2">
      <c r="A202" s="5"/>
      <c r="B202" s="8"/>
      <c r="C202" s="8"/>
      <c r="D202" s="8"/>
      <c r="E202" s="6"/>
      <c r="F202" s="7"/>
    </row>
    <row r="203" spans="1:6" ht="12.75" customHeight="1" x14ac:dyDescent="0.2">
      <c r="A203" s="5"/>
      <c r="B203" s="8"/>
      <c r="C203" s="8"/>
      <c r="D203" s="8"/>
      <c r="E203" s="6"/>
      <c r="F203" s="7"/>
    </row>
    <row r="204" spans="1:6" ht="12.75" customHeight="1" x14ac:dyDescent="0.2">
      <c r="A204" s="5"/>
      <c r="B204" s="8"/>
      <c r="C204" s="8"/>
      <c r="D204" s="8"/>
      <c r="E204" s="6"/>
      <c r="F204" s="7"/>
    </row>
    <row r="205" spans="1:6" ht="12.75" customHeight="1" x14ac:dyDescent="0.2">
      <c r="A205" s="5"/>
      <c r="B205" s="8"/>
      <c r="C205" s="8"/>
      <c r="D205" s="8"/>
      <c r="E205" s="6"/>
      <c r="F205" s="7"/>
    </row>
    <row r="206" spans="1:6" ht="12.75" customHeight="1" x14ac:dyDescent="0.2">
      <c r="A206" s="5"/>
      <c r="B206" s="8"/>
      <c r="C206" s="8"/>
      <c r="D206" s="8"/>
      <c r="E206" s="6"/>
      <c r="F206" s="7"/>
    </row>
    <row r="207" spans="1:6" ht="12.75" customHeight="1" x14ac:dyDescent="0.2">
      <c r="A207" s="5"/>
      <c r="B207" s="8"/>
      <c r="C207" s="8"/>
      <c r="D207" s="8"/>
      <c r="E207" s="6"/>
      <c r="F207" s="7"/>
    </row>
    <row r="208" spans="1:6" ht="12.75" customHeight="1" x14ac:dyDescent="0.2">
      <c r="A208" s="5"/>
      <c r="B208" s="8"/>
      <c r="C208" s="8"/>
      <c r="D208" s="8"/>
      <c r="E208" s="6"/>
      <c r="F208" s="7"/>
    </row>
    <row r="209" spans="1:6" ht="12.75" customHeight="1" x14ac:dyDescent="0.2">
      <c r="A209" s="5"/>
      <c r="B209" s="8"/>
      <c r="C209" s="8"/>
      <c r="D209" s="8"/>
      <c r="E209" s="6"/>
      <c r="F209" s="7"/>
    </row>
    <row r="210" spans="1:6" ht="12.75" customHeight="1" x14ac:dyDescent="0.2">
      <c r="A210" s="5"/>
      <c r="B210" s="8"/>
      <c r="C210" s="8"/>
      <c r="D210" s="8"/>
      <c r="E210" s="6"/>
      <c r="F210" s="7"/>
    </row>
    <row r="211" spans="1:6" ht="12.75" customHeight="1" x14ac:dyDescent="0.2">
      <c r="A211" s="5"/>
      <c r="B211" s="8"/>
      <c r="C211" s="8"/>
      <c r="D211" s="8"/>
      <c r="E211" s="6"/>
      <c r="F211" s="7"/>
    </row>
    <row r="212" spans="1:6" ht="12.75" customHeight="1" x14ac:dyDescent="0.2">
      <c r="A212" s="5"/>
      <c r="B212" s="8"/>
      <c r="C212" s="8"/>
      <c r="D212" s="8"/>
      <c r="E212" s="6"/>
      <c r="F212" s="7"/>
    </row>
    <row r="213" spans="1:6" ht="12.75" customHeight="1" x14ac:dyDescent="0.2">
      <c r="A213" s="5"/>
      <c r="B213" s="8"/>
      <c r="C213" s="8"/>
      <c r="D213" s="8"/>
      <c r="E213" s="6"/>
      <c r="F213" s="7"/>
    </row>
    <row r="214" spans="1:6" ht="12.75" customHeight="1" x14ac:dyDescent="0.2">
      <c r="A214" s="5"/>
      <c r="B214" s="8"/>
      <c r="C214" s="8"/>
      <c r="D214" s="8"/>
      <c r="E214" s="6"/>
      <c r="F214" s="7"/>
    </row>
    <row r="215" spans="1:6" ht="12.75" customHeight="1" x14ac:dyDescent="0.2">
      <c r="A215" s="5"/>
      <c r="B215" s="8"/>
      <c r="C215" s="8"/>
      <c r="D215" s="8"/>
      <c r="E215" s="6"/>
      <c r="F215" s="7"/>
    </row>
    <row r="216" spans="1:6" ht="12.75" customHeight="1" x14ac:dyDescent="0.2">
      <c r="A216" s="5"/>
      <c r="B216" s="8"/>
      <c r="C216" s="8"/>
      <c r="D216" s="8"/>
      <c r="E216" s="6"/>
      <c r="F216" s="7"/>
    </row>
    <row r="217" spans="1:6" ht="12.75" customHeight="1" x14ac:dyDescent="0.2">
      <c r="A217" s="5"/>
      <c r="B217" s="8"/>
      <c r="C217" s="8"/>
      <c r="D217" s="8"/>
      <c r="E217" s="6"/>
      <c r="F217" s="7"/>
    </row>
    <row r="218" spans="1:6" ht="12.75" customHeight="1" x14ac:dyDescent="0.2">
      <c r="A218" s="5"/>
      <c r="B218" s="8"/>
      <c r="C218" s="8"/>
      <c r="D218" s="8"/>
      <c r="E218" s="6"/>
      <c r="F218" s="7"/>
    </row>
    <row r="219" spans="1:6" ht="12.75" customHeight="1" x14ac:dyDescent="0.2">
      <c r="A219" s="5"/>
      <c r="B219" s="8"/>
      <c r="C219" s="8"/>
      <c r="D219" s="8"/>
      <c r="E219" s="6"/>
      <c r="F219" s="7"/>
    </row>
    <row r="220" spans="1:6" ht="12.75" customHeight="1" x14ac:dyDescent="0.2">
      <c r="A220" s="5"/>
      <c r="B220" s="8"/>
      <c r="C220" s="8"/>
      <c r="D220" s="8"/>
      <c r="E220" s="6"/>
      <c r="F220" s="7"/>
    </row>
    <row r="221" spans="1:6" ht="12.75" customHeight="1" x14ac:dyDescent="0.2">
      <c r="A221" s="5"/>
      <c r="B221" s="8"/>
      <c r="C221" s="8"/>
      <c r="D221" s="8"/>
      <c r="E221" s="6"/>
      <c r="F221" s="7"/>
    </row>
    <row r="222" spans="1:6" ht="12.75" customHeight="1" x14ac:dyDescent="0.2">
      <c r="A222" s="5"/>
      <c r="B222" s="8"/>
      <c r="C222" s="8"/>
      <c r="D222" s="8"/>
      <c r="E222" s="6"/>
      <c r="F222" s="7"/>
    </row>
    <row r="223" spans="1:6" ht="12.75" customHeight="1" x14ac:dyDescent="0.2">
      <c r="A223" s="5"/>
      <c r="B223" s="8"/>
      <c r="C223" s="8"/>
      <c r="D223" s="8"/>
      <c r="E223" s="6"/>
      <c r="F223" s="7"/>
    </row>
    <row r="224" spans="1:6" ht="12.75" customHeight="1" x14ac:dyDescent="0.2">
      <c r="A224" s="5"/>
      <c r="B224" s="8"/>
      <c r="C224" s="8"/>
      <c r="D224" s="8"/>
      <c r="E224" s="6"/>
      <c r="F224" s="7"/>
    </row>
    <row r="225" spans="1:6" ht="12.75" customHeight="1" x14ac:dyDescent="0.2">
      <c r="A225" s="5"/>
      <c r="B225" s="8"/>
      <c r="C225" s="8"/>
      <c r="D225" s="8"/>
      <c r="E225" s="6"/>
      <c r="F225" s="7"/>
    </row>
    <row r="226" spans="1:6" ht="12.75" customHeight="1" x14ac:dyDescent="0.2">
      <c r="A226" s="5"/>
      <c r="B226" s="8"/>
      <c r="C226" s="8"/>
      <c r="D226" s="8"/>
      <c r="E226" s="6"/>
      <c r="F226" s="7"/>
    </row>
    <row r="227" spans="1:6" ht="12.75" customHeight="1" x14ac:dyDescent="0.2">
      <c r="A227" s="5"/>
      <c r="B227" s="8"/>
      <c r="C227" s="8"/>
      <c r="D227" s="8"/>
      <c r="E227" s="6"/>
      <c r="F227" s="7"/>
    </row>
    <row r="228" spans="1:6" ht="12.75" customHeight="1" x14ac:dyDescent="0.2">
      <c r="A228" s="5"/>
      <c r="B228" s="8"/>
      <c r="C228" s="8"/>
      <c r="D228" s="8"/>
      <c r="E228" s="6"/>
      <c r="F228" s="7"/>
    </row>
    <row r="229" spans="1:6" ht="12.75" customHeight="1" x14ac:dyDescent="0.2">
      <c r="A229" s="5"/>
      <c r="B229" s="8"/>
      <c r="C229" s="8"/>
      <c r="D229" s="8"/>
      <c r="E229" s="6"/>
      <c r="F229" s="7"/>
    </row>
    <row r="230" spans="1:6" ht="12.75" customHeight="1" x14ac:dyDescent="0.2">
      <c r="A230" s="5"/>
      <c r="B230" s="8"/>
      <c r="C230" s="8"/>
      <c r="D230" s="8"/>
      <c r="E230" s="6"/>
      <c r="F230" s="7"/>
    </row>
    <row r="231" spans="1:6" ht="12.75" customHeight="1" x14ac:dyDescent="0.2">
      <c r="A231" s="5"/>
      <c r="B231" s="8"/>
      <c r="C231" s="8"/>
      <c r="D231" s="8"/>
      <c r="E231" s="6"/>
      <c r="F231" s="7"/>
    </row>
    <row r="232" spans="1:6" ht="12.75" customHeight="1" x14ac:dyDescent="0.2">
      <c r="A232" s="5"/>
      <c r="B232" s="8"/>
      <c r="C232" s="8"/>
      <c r="D232" s="8"/>
      <c r="E232" s="6"/>
      <c r="F232" s="7"/>
    </row>
    <row r="233" spans="1:6" ht="12.75" customHeight="1" x14ac:dyDescent="0.2">
      <c r="A233" s="5"/>
      <c r="B233" s="8"/>
      <c r="C233" s="8"/>
      <c r="D233" s="8"/>
      <c r="E233" s="6"/>
      <c r="F233" s="7"/>
    </row>
    <row r="234" spans="1:6" ht="12.75" customHeight="1" x14ac:dyDescent="0.2">
      <c r="A234" s="5"/>
      <c r="B234" s="8"/>
      <c r="C234" s="8"/>
      <c r="D234" s="8"/>
      <c r="E234" s="6"/>
      <c r="F234" s="7"/>
    </row>
    <row r="235" spans="1:6" ht="12.75" customHeight="1" x14ac:dyDescent="0.2">
      <c r="A235" s="5"/>
      <c r="B235" s="8"/>
      <c r="C235" s="8"/>
      <c r="D235" s="8"/>
      <c r="E235" s="6"/>
      <c r="F235" s="7"/>
    </row>
    <row r="236" spans="1:6" ht="12.75" customHeight="1" x14ac:dyDescent="0.2">
      <c r="A236" s="5"/>
      <c r="B236" s="8"/>
      <c r="C236" s="8"/>
      <c r="D236" s="8"/>
      <c r="E236" s="6"/>
      <c r="F236" s="7"/>
    </row>
    <row r="237" spans="1:6" ht="12.75" customHeight="1" x14ac:dyDescent="0.2">
      <c r="A237" s="5"/>
      <c r="B237" s="8"/>
      <c r="C237" s="8"/>
      <c r="D237" s="8"/>
      <c r="E237" s="6"/>
      <c r="F237" s="7"/>
    </row>
    <row r="238" spans="1:6" ht="12.75" customHeight="1" x14ac:dyDescent="0.2">
      <c r="A238" s="5"/>
      <c r="B238" s="8"/>
      <c r="C238" s="8"/>
      <c r="D238" s="8"/>
      <c r="E238" s="6"/>
      <c r="F238" s="7"/>
    </row>
    <row r="239" spans="1:6" ht="12.75" customHeight="1" x14ac:dyDescent="0.2">
      <c r="A239" s="5"/>
      <c r="B239" s="8"/>
      <c r="C239" s="8"/>
      <c r="D239" s="8"/>
      <c r="E239" s="6"/>
      <c r="F239" s="7"/>
    </row>
    <row r="240" spans="1:6" ht="12.75" customHeight="1" x14ac:dyDescent="0.2">
      <c r="A240" s="5"/>
      <c r="B240" s="8"/>
      <c r="C240" s="8"/>
      <c r="D240" s="8"/>
      <c r="E240" s="6"/>
      <c r="F240" s="7"/>
    </row>
    <row r="241" spans="1:6" ht="12.75" customHeight="1" x14ac:dyDescent="0.2">
      <c r="A241" s="5"/>
      <c r="B241" s="8"/>
      <c r="C241" s="8"/>
      <c r="D241" s="8"/>
      <c r="E241" s="6"/>
      <c r="F241" s="7"/>
    </row>
    <row r="242" spans="1:6" ht="12.75" customHeight="1" x14ac:dyDescent="0.2">
      <c r="A242" s="5"/>
      <c r="B242" s="8"/>
      <c r="C242" s="8"/>
      <c r="D242" s="8"/>
      <c r="E242" s="6"/>
      <c r="F242" s="7"/>
    </row>
    <row r="243" spans="1:6" ht="12.75" customHeight="1" x14ac:dyDescent="0.2">
      <c r="A243" s="5"/>
      <c r="B243" s="8"/>
      <c r="C243" s="8"/>
      <c r="D243" s="8"/>
      <c r="E243" s="6"/>
      <c r="F243" s="7"/>
    </row>
    <row r="244" spans="1:6" ht="12.75" customHeight="1" x14ac:dyDescent="0.2">
      <c r="A244" s="5"/>
      <c r="B244" s="8"/>
      <c r="C244" s="8"/>
      <c r="D244" s="8"/>
      <c r="E244" s="6"/>
      <c r="F244" s="7"/>
    </row>
    <row r="245" spans="1:6" ht="12.75" customHeight="1" x14ac:dyDescent="0.2">
      <c r="A245" s="5"/>
      <c r="B245" s="8"/>
      <c r="C245" s="8"/>
      <c r="D245" s="8"/>
      <c r="E245" s="6"/>
      <c r="F245" s="7"/>
    </row>
    <row r="246" spans="1:6" ht="12.75" customHeight="1" x14ac:dyDescent="0.2">
      <c r="A246" s="5"/>
      <c r="B246" s="8"/>
      <c r="C246" s="8"/>
      <c r="D246" s="8"/>
      <c r="E246" s="6"/>
      <c r="F246" s="7"/>
    </row>
    <row r="247" spans="1:6" ht="12.75" customHeight="1" x14ac:dyDescent="0.2">
      <c r="A247" s="5"/>
      <c r="B247" s="8"/>
      <c r="C247" s="8"/>
      <c r="D247" s="8"/>
      <c r="E247" s="6"/>
      <c r="F247" s="7"/>
    </row>
    <row r="248" spans="1:6" ht="12.75" customHeight="1" x14ac:dyDescent="0.2">
      <c r="A248" s="5"/>
      <c r="B248" s="8"/>
      <c r="C248" s="8"/>
      <c r="D248" s="8"/>
      <c r="E248" s="6"/>
      <c r="F248" s="7"/>
    </row>
    <row r="249" spans="1:6" ht="12.75" customHeight="1" x14ac:dyDescent="0.2">
      <c r="A249" s="5"/>
      <c r="B249" s="8"/>
      <c r="C249" s="8"/>
      <c r="D249" s="8"/>
      <c r="E249" s="6"/>
      <c r="F249" s="7"/>
    </row>
    <row r="250" spans="1:6" ht="12.75" customHeight="1" x14ac:dyDescent="0.2">
      <c r="A250" s="5"/>
      <c r="B250" s="8"/>
      <c r="C250" s="8"/>
      <c r="D250" s="8"/>
      <c r="E250" s="6"/>
      <c r="F250" s="7"/>
    </row>
    <row r="251" spans="1:6" ht="12.75" customHeight="1" x14ac:dyDescent="0.2">
      <c r="A251" s="5"/>
      <c r="B251" s="8"/>
      <c r="C251" s="8"/>
      <c r="D251" s="8"/>
      <c r="E251" s="6"/>
      <c r="F251" s="7"/>
    </row>
    <row r="252" spans="1:6" ht="12.75" customHeight="1" x14ac:dyDescent="0.2">
      <c r="A252" s="5"/>
      <c r="B252" s="8"/>
      <c r="C252" s="8"/>
      <c r="D252" s="8"/>
      <c r="E252" s="6"/>
      <c r="F252" s="7"/>
    </row>
    <row r="253" spans="1:6" ht="15.75" customHeight="1" x14ac:dyDescent="0.2"/>
    <row r="254" spans="1:6" ht="15.75" customHeight="1" x14ac:dyDescent="0.2"/>
    <row r="255" spans="1:6" ht="15.75" customHeight="1" x14ac:dyDescent="0.2"/>
    <row r="256" spans="1: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</sheetData>
  <mergeCells count="64">
    <mergeCell ref="A43:C43"/>
    <mergeCell ref="A42:C42"/>
    <mergeCell ref="A41:C41"/>
    <mergeCell ref="A48:C48"/>
    <mergeCell ref="A47:C47"/>
    <mergeCell ref="A46:C46"/>
    <mergeCell ref="A45:C45"/>
    <mergeCell ref="A18:E18"/>
    <mergeCell ref="A14:F14"/>
    <mergeCell ref="A13:E13"/>
    <mergeCell ref="A19:E19"/>
    <mergeCell ref="D12:E12"/>
    <mergeCell ref="A1:F1"/>
    <mergeCell ref="A2:F2"/>
    <mergeCell ref="A4:F4"/>
    <mergeCell ref="A5:F5"/>
    <mergeCell ref="A6:F6"/>
    <mergeCell ref="A3:F3"/>
    <mergeCell ref="A54:C54"/>
    <mergeCell ref="A63:E63"/>
    <mergeCell ref="A55:C55"/>
    <mergeCell ref="A26:C26"/>
    <mergeCell ref="A23:C23"/>
    <mergeCell ref="A24:C24"/>
    <mergeCell ref="A25:C25"/>
    <mergeCell ref="A35:C35"/>
    <mergeCell ref="A34:C34"/>
    <mergeCell ref="A53:C53"/>
    <mergeCell ref="A40:C40"/>
    <mergeCell ref="A39:C39"/>
    <mergeCell ref="A38:C38"/>
    <mergeCell ref="A37:C37"/>
    <mergeCell ref="A36:C36"/>
    <mergeCell ref="A44:C44"/>
    <mergeCell ref="F64:F65"/>
    <mergeCell ref="A56:E56"/>
    <mergeCell ref="A57:F57"/>
    <mergeCell ref="A58:C58"/>
    <mergeCell ref="A62:C62"/>
    <mergeCell ref="A59:C59"/>
    <mergeCell ref="A60:C60"/>
    <mergeCell ref="A61:C61"/>
    <mergeCell ref="A51:C51"/>
    <mergeCell ref="A52:C52"/>
    <mergeCell ref="A50:C50"/>
    <mergeCell ref="A49:C49"/>
    <mergeCell ref="D9:E9"/>
    <mergeCell ref="A27:C27"/>
    <mergeCell ref="A33:C33"/>
    <mergeCell ref="A32:C32"/>
    <mergeCell ref="A31:C31"/>
    <mergeCell ref="A30:C30"/>
    <mergeCell ref="A29:C29"/>
    <mergeCell ref="A28:C28"/>
    <mergeCell ref="D10:E10"/>
    <mergeCell ref="A20:F20"/>
    <mergeCell ref="A21:C21"/>
    <mergeCell ref="A22:C22"/>
    <mergeCell ref="D8:E8"/>
    <mergeCell ref="D7:E7"/>
    <mergeCell ref="D17:E17"/>
    <mergeCell ref="D16:E16"/>
    <mergeCell ref="D15:E15"/>
    <mergeCell ref="D11:E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000"/>
  <sheetViews>
    <sheetView workbookViewId="0"/>
  </sheetViews>
  <sheetFormatPr baseColWidth="10" defaultColWidth="12.625" defaultRowHeight="15" customHeight="1" x14ac:dyDescent="0.2"/>
  <cols>
    <col min="1" max="1" width="9.375" customWidth="1"/>
    <col min="2" max="2" width="17.5" customWidth="1"/>
    <col min="3" max="3" width="31.375" customWidth="1"/>
    <col min="4" max="4" width="16.75" customWidth="1"/>
    <col min="5" max="6" width="9.375" customWidth="1"/>
    <col min="7" max="7" width="14.375" customWidth="1"/>
    <col min="8" max="8" width="12.875" customWidth="1"/>
    <col min="9" max="10" width="9.375" customWidth="1"/>
  </cols>
  <sheetData>
    <row r="3" spans="2:6" x14ac:dyDescent="0.25">
      <c r="B3" s="9" t="s">
        <v>11</v>
      </c>
      <c r="D3" s="9" t="s">
        <v>12</v>
      </c>
      <c r="E3" s="9" t="s">
        <v>13</v>
      </c>
    </row>
    <row r="4" spans="2:6" x14ac:dyDescent="0.25">
      <c r="B4" s="9">
        <v>1</v>
      </c>
      <c r="C4" s="9" t="s">
        <v>14</v>
      </c>
      <c r="D4" s="10" t="e">
        <f t="shared" ref="D4:D11" si="0">+$D$12*E4</f>
        <v>#REF!</v>
      </c>
      <c r="E4" s="11">
        <v>0.30665712240515391</v>
      </c>
    </row>
    <row r="5" spans="2:6" x14ac:dyDescent="0.25">
      <c r="B5" s="9">
        <v>2</v>
      </c>
      <c r="C5" s="9" t="s">
        <v>15</v>
      </c>
      <c r="D5" s="10" t="e">
        <f t="shared" si="0"/>
        <v>#REF!</v>
      </c>
      <c r="E5" s="11">
        <v>3.1352899069434503E-2</v>
      </c>
    </row>
    <row r="6" spans="2:6" x14ac:dyDescent="0.25">
      <c r="B6" s="9">
        <v>3</v>
      </c>
      <c r="C6" s="9" t="s">
        <v>16</v>
      </c>
      <c r="D6" s="10" t="e">
        <f t="shared" si="0"/>
        <v>#REF!</v>
      </c>
      <c r="E6" s="11">
        <v>4.123120973514674E-2</v>
      </c>
    </row>
    <row r="7" spans="2:6" x14ac:dyDescent="0.25">
      <c r="B7" s="9">
        <v>4</v>
      </c>
      <c r="C7" s="9" t="s">
        <v>17</v>
      </c>
      <c r="D7" s="10" t="e">
        <f t="shared" si="0"/>
        <v>#REF!</v>
      </c>
      <c r="E7" s="11">
        <v>0.15175375805297064</v>
      </c>
      <c r="F7" s="11"/>
    </row>
    <row r="8" spans="2:6" x14ac:dyDescent="0.25">
      <c r="B8" s="9">
        <v>5</v>
      </c>
      <c r="C8" s="9" t="s">
        <v>18</v>
      </c>
      <c r="D8" s="10" t="e">
        <f t="shared" si="0"/>
        <v>#REF!</v>
      </c>
      <c r="E8" s="11">
        <v>0.10479599141016464</v>
      </c>
    </row>
    <row r="9" spans="2:6" x14ac:dyDescent="0.25">
      <c r="B9" s="9">
        <v>6</v>
      </c>
      <c r="C9" s="9" t="s">
        <v>19</v>
      </c>
      <c r="D9" s="10" t="e">
        <f t="shared" si="0"/>
        <v>#REF!</v>
      </c>
      <c r="E9" s="11">
        <v>6.0400143163922691E-2</v>
      </c>
    </row>
    <row r="10" spans="2:6" x14ac:dyDescent="0.25">
      <c r="B10" s="9">
        <v>7</v>
      </c>
      <c r="C10" s="9" t="s">
        <v>20</v>
      </c>
      <c r="D10" s="10" t="e">
        <f t="shared" si="0"/>
        <v>#REF!</v>
      </c>
      <c r="E10" s="11">
        <v>0.13153901216893343</v>
      </c>
    </row>
    <row r="11" spans="2:6" x14ac:dyDescent="0.25">
      <c r="B11" s="9">
        <v>8</v>
      </c>
      <c r="C11" s="9" t="s">
        <v>21</v>
      </c>
      <c r="D11" s="10" t="e">
        <f t="shared" si="0"/>
        <v>#REF!</v>
      </c>
      <c r="E11" s="11">
        <v>0.17226986399427352</v>
      </c>
    </row>
    <row r="12" spans="2:6" x14ac:dyDescent="0.25">
      <c r="B12" s="9" t="s">
        <v>22</v>
      </c>
      <c r="D12" s="10" t="e">
        <f>+#REF!</f>
        <v>#REF!</v>
      </c>
      <c r="E12" s="11">
        <f>SUM(E4:E11)</f>
        <v>1</v>
      </c>
    </row>
    <row r="15" spans="2:6" x14ac:dyDescent="0.25">
      <c r="C15" s="12"/>
    </row>
    <row r="16" spans="2:6" ht="24" x14ac:dyDescent="0.25">
      <c r="B16" s="13" t="s">
        <v>23</v>
      </c>
      <c r="C16" s="12">
        <v>31000000</v>
      </c>
    </row>
    <row r="17" spans="2:10" ht="61.5" customHeight="1" x14ac:dyDescent="0.25">
      <c r="B17" s="13" t="s">
        <v>24</v>
      </c>
      <c r="C17" s="10">
        <v>42840000</v>
      </c>
      <c r="D17" s="9">
        <v>3</v>
      </c>
      <c r="E17" s="9">
        <v>14280000</v>
      </c>
      <c r="G17" s="11">
        <v>0.13801546391752578</v>
      </c>
      <c r="H17" s="9">
        <f t="shared" ref="H17:H23" si="1">+$G$25*G17</f>
        <v>39232136.929639176</v>
      </c>
      <c r="I17" s="9">
        <f t="shared" ref="I17:I23" si="2">+H17/D17</f>
        <v>13077378.976546392</v>
      </c>
    </row>
    <row r="18" spans="2:10" ht="69.75" customHeight="1" x14ac:dyDescent="0.25">
      <c r="B18" s="13" t="s">
        <v>25</v>
      </c>
      <c r="C18" s="10">
        <v>45512000</v>
      </c>
      <c r="D18" s="9">
        <v>6</v>
      </c>
      <c r="E18" s="9">
        <v>7585333.333333333</v>
      </c>
      <c r="G18" s="11">
        <v>0.14662371134020619</v>
      </c>
      <c r="H18" s="9">
        <f t="shared" si="1"/>
        <v>41679108.682113402</v>
      </c>
      <c r="I18" s="9">
        <f t="shared" si="2"/>
        <v>6946518.1136855669</v>
      </c>
    </row>
    <row r="19" spans="2:10" ht="61.5" customHeight="1" x14ac:dyDescent="0.25">
      <c r="B19" s="13" t="s">
        <v>26</v>
      </c>
      <c r="C19" s="10">
        <v>96760000</v>
      </c>
      <c r="D19" s="9">
        <v>6</v>
      </c>
      <c r="E19" s="9">
        <v>16126666.666666666</v>
      </c>
      <c r="G19" s="11">
        <v>0.31172680412371134</v>
      </c>
      <c r="H19" s="9">
        <f t="shared" si="1"/>
        <v>88611147.743041232</v>
      </c>
      <c r="I19" s="9">
        <f t="shared" si="2"/>
        <v>14768524.623840205</v>
      </c>
    </row>
    <row r="20" spans="2:10" ht="54" customHeight="1" x14ac:dyDescent="0.25">
      <c r="B20" s="13" t="s">
        <v>27</v>
      </c>
      <c r="C20" s="10">
        <v>29280000</v>
      </c>
      <c r="D20" s="9">
        <v>10</v>
      </c>
      <c r="E20" s="9">
        <v>4182857.1428571427</v>
      </c>
      <c r="G20" s="11">
        <v>9.4329896907216493E-2</v>
      </c>
      <c r="H20" s="9">
        <f t="shared" si="1"/>
        <v>26814121.598969072</v>
      </c>
      <c r="I20" s="9">
        <f t="shared" si="2"/>
        <v>2681412.1598969074</v>
      </c>
    </row>
    <row r="21" spans="2:10" ht="54" customHeight="1" x14ac:dyDescent="0.25">
      <c r="B21" s="13" t="s">
        <v>28</v>
      </c>
      <c r="D21" s="9">
        <v>2</v>
      </c>
      <c r="G21" s="11">
        <v>0.03</v>
      </c>
      <c r="H21" s="9">
        <f t="shared" si="1"/>
        <v>8527769.8200000003</v>
      </c>
      <c r="I21" s="9">
        <f t="shared" si="2"/>
        <v>4263884.91</v>
      </c>
      <c r="J21" s="9">
        <v>2028000</v>
      </c>
    </row>
    <row r="22" spans="2:10" ht="15.75" customHeight="1" x14ac:dyDescent="0.25">
      <c r="B22" s="9" t="s">
        <v>19</v>
      </c>
      <c r="C22" s="10">
        <v>16875800</v>
      </c>
      <c r="D22" s="9">
        <v>12</v>
      </c>
      <c r="E22" s="9">
        <v>1406316.6666666667</v>
      </c>
      <c r="G22" s="11">
        <v>9.5000000000000001E-2</v>
      </c>
      <c r="H22" s="9">
        <f t="shared" si="1"/>
        <v>27004604.43</v>
      </c>
      <c r="I22" s="9">
        <f t="shared" si="2"/>
        <v>2250383.7025000001</v>
      </c>
    </row>
    <row r="23" spans="2:10" ht="15.75" customHeight="1" x14ac:dyDescent="0.25">
      <c r="B23" s="9" t="s">
        <v>29</v>
      </c>
      <c r="C23" s="10">
        <v>48132200.000000022</v>
      </c>
      <c r="D23" s="9">
        <v>13</v>
      </c>
      <c r="E23" s="9">
        <v>4011016.6666666684</v>
      </c>
      <c r="G23" s="11">
        <v>0.18430412371134022</v>
      </c>
      <c r="H23" s="9">
        <f t="shared" si="1"/>
        <v>52390104.796237119</v>
      </c>
      <c r="I23" s="9">
        <f t="shared" si="2"/>
        <v>4030008.0612490093</v>
      </c>
    </row>
    <row r="24" spans="2:10" ht="15.75" customHeight="1" x14ac:dyDescent="0.25">
      <c r="C24" s="10">
        <f>SUM(C16:C23)</f>
        <v>310400000</v>
      </c>
      <c r="G24" s="11">
        <f>SUM(G17:G23)</f>
        <v>1</v>
      </c>
    </row>
    <row r="25" spans="2:10" ht="15.75" customHeight="1" x14ac:dyDescent="0.25">
      <c r="G25" s="10">
        <v>284258994</v>
      </c>
      <c r="H25" s="10">
        <f>SUM(H17:H23)</f>
        <v>284258994</v>
      </c>
    </row>
    <row r="26" spans="2:10" ht="15.75" customHeight="1" x14ac:dyDescent="0.2"/>
    <row r="27" spans="2:10" ht="15.75" customHeight="1" x14ac:dyDescent="0.2"/>
    <row r="28" spans="2:10" ht="15.75" customHeight="1" x14ac:dyDescent="0.2"/>
    <row r="29" spans="2:10" ht="15.75" customHeight="1" x14ac:dyDescent="0.2"/>
    <row r="30" spans="2:10" ht="15.75" customHeight="1" x14ac:dyDescent="0.2"/>
    <row r="31" spans="2:10" ht="15.75" customHeight="1" x14ac:dyDescent="0.2"/>
    <row r="32" spans="2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APU</vt:lpstr>
      <vt:lpstr>PORCENTAJE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DAVID ANTONIO RINCON BETTER</cp:lastModifiedBy>
  <cp:lastPrinted>2023-05-02T17:04:14Z</cp:lastPrinted>
  <dcterms:created xsi:type="dcterms:W3CDTF">2006-09-16T00:00:00Z</dcterms:created>
  <dcterms:modified xsi:type="dcterms:W3CDTF">2026-01-30T11:12:56Z</dcterms:modified>
</cp:coreProperties>
</file>