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cceficiente.sharepoint.com/sites/AMSoftware2019/Documentos compartidos/General/AM Software 2020/Evaluación/Informe definitivo - Audiencia/"/>
    </mc:Choice>
  </mc:AlternateContent>
  <xr:revisionPtr revIDLastSave="2165" documentId="13_ncr:1_{8849AE52-D878-48E8-9801-91537B9C646A}" xr6:coauthVersionLast="45" xr6:coauthVersionMax="45" xr10:uidLastSave="{B145C845-E175-46BB-9399-09DFB37C0A3A}"/>
  <bookViews>
    <workbookView xWindow="-120" yWindow="-120" windowWidth="20730" windowHeight="11160" tabRatio="813" activeTab="1" xr2:uid="{B2145B79-B777-489D-87DE-EF65B3C34D7F}"/>
  </bookViews>
  <sheets>
    <sheet name="InfoAdjudicados" sheetId="18" r:id="rId1"/>
    <sheet name="Puntajes" sheetId="17" r:id="rId2"/>
    <sheet name="Segmentos" sheetId="8" r:id="rId3"/>
    <sheet name="Segmento1" sheetId="7" r:id="rId4"/>
    <sheet name="Segmento4" sheetId="11" r:id="rId5"/>
    <sheet name="Segmento6" sheetId="13" r:id="rId6"/>
    <sheet name="Segmento7" sheetId="16" r:id="rId7"/>
    <sheet name="Segmento8" sheetId="14" r:id="rId8"/>
    <sheet name="Segmento9" sheetId="15" r:id="rId9"/>
  </sheets>
  <definedNames>
    <definedName name="_xlnm._FilterDatabase" localSheetId="1" hidden="1">Puntajes!$A$2:$P$68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P34" i="17" l="1"/>
  <c r="P21" i="17"/>
  <c r="P61" i="17"/>
  <c r="P38" i="17"/>
  <c r="P30" i="17"/>
  <c r="P20" i="17"/>
  <c r="P12" i="17"/>
  <c r="P8" i="17"/>
  <c r="P6" i="17"/>
  <c r="P63" i="17"/>
  <c r="P37" i="17"/>
  <c r="P33" i="17"/>
  <c r="P15" i="17"/>
  <c r="P65" i="17"/>
  <c r="P43" i="17"/>
  <c r="P36" i="17"/>
  <c r="P29" i="17"/>
  <c r="P19" i="17"/>
  <c r="P11" i="17"/>
  <c r="P7" i="17"/>
  <c r="P5" i="17"/>
  <c r="X97" i="13"/>
  <c r="P41" i="17"/>
  <c r="P32" i="17"/>
  <c r="P14" i="17"/>
  <c r="P66" i="17"/>
  <c r="P52" i="17"/>
  <c r="P40" i="17"/>
  <c r="P31" i="17"/>
  <c r="P13" i="17"/>
  <c r="U97" i="7"/>
  <c r="P97" i="15"/>
  <c r="O97" i="15"/>
  <c r="P15" i="15"/>
  <c r="P16" i="15"/>
  <c r="P17" i="15"/>
  <c r="P18" i="15"/>
  <c r="P19" i="15"/>
  <c r="P20" i="15"/>
  <c r="P21" i="15"/>
  <c r="P22" i="15"/>
  <c r="P23" i="15"/>
  <c r="P24" i="15"/>
  <c r="P25" i="15"/>
  <c r="P26" i="15"/>
  <c r="P27" i="15"/>
  <c r="P28" i="15"/>
  <c r="P29" i="15"/>
  <c r="P30" i="15"/>
  <c r="P31" i="15"/>
  <c r="P32" i="15"/>
  <c r="P33" i="15"/>
  <c r="P34" i="15"/>
  <c r="P35" i="15"/>
  <c r="P36" i="15"/>
  <c r="P37" i="15"/>
  <c r="P38" i="15"/>
  <c r="P39" i="15"/>
  <c r="P40" i="15"/>
  <c r="P41" i="15"/>
  <c r="P42" i="15"/>
  <c r="P43" i="15"/>
  <c r="P44" i="15"/>
  <c r="P45" i="15"/>
  <c r="P46" i="15"/>
  <c r="P47" i="15"/>
  <c r="P48" i="15"/>
  <c r="P49" i="15"/>
  <c r="P50" i="15"/>
  <c r="P51" i="15"/>
  <c r="P52" i="15"/>
  <c r="P53" i="15"/>
  <c r="P54" i="15"/>
  <c r="P55" i="15"/>
  <c r="P56" i="15"/>
  <c r="P57" i="15"/>
  <c r="P58" i="15"/>
  <c r="P59" i="15"/>
  <c r="P60" i="15"/>
  <c r="P61" i="15"/>
  <c r="P62" i="15"/>
  <c r="P63" i="15"/>
  <c r="P64" i="15"/>
  <c r="P65" i="15"/>
  <c r="P66" i="15"/>
  <c r="P67" i="15"/>
  <c r="P68" i="15"/>
  <c r="P69" i="15"/>
  <c r="P70" i="15"/>
  <c r="P71" i="15"/>
  <c r="P72" i="15"/>
  <c r="P73" i="15"/>
  <c r="P74" i="15"/>
  <c r="P75" i="15"/>
  <c r="P76" i="15"/>
  <c r="P77" i="15"/>
  <c r="P78" i="15"/>
  <c r="P79" i="15"/>
  <c r="P80" i="15"/>
  <c r="P81" i="15"/>
  <c r="P82" i="15"/>
  <c r="P83" i="15"/>
  <c r="P84" i="15"/>
  <c r="P85" i="15"/>
  <c r="P86" i="15"/>
  <c r="P87" i="15"/>
  <c r="P88" i="15"/>
  <c r="P89" i="15"/>
  <c r="P90" i="15"/>
  <c r="P91" i="15"/>
  <c r="P92" i="15"/>
  <c r="P93" i="15"/>
  <c r="P94" i="15"/>
  <c r="P95" i="15"/>
  <c r="P14" i="15"/>
  <c r="O15" i="15"/>
  <c r="O16" i="15"/>
  <c r="O17" i="15"/>
  <c r="O18" i="15"/>
  <c r="O19" i="15"/>
  <c r="O20" i="15"/>
  <c r="O21" i="15"/>
  <c r="O22" i="15"/>
  <c r="O23" i="15"/>
  <c r="O24" i="15"/>
  <c r="O25" i="15"/>
  <c r="O26" i="15"/>
  <c r="O27" i="15"/>
  <c r="O28" i="15"/>
  <c r="O29" i="15"/>
  <c r="O30" i="15"/>
  <c r="O31" i="15"/>
  <c r="O32" i="15"/>
  <c r="O33" i="15"/>
  <c r="O34" i="15"/>
  <c r="O35" i="15"/>
  <c r="O36" i="15"/>
  <c r="O37" i="15"/>
  <c r="O38" i="15"/>
  <c r="O39" i="15"/>
  <c r="O40" i="15"/>
  <c r="O41" i="15"/>
  <c r="O42" i="15"/>
  <c r="O43" i="15"/>
  <c r="O44" i="15"/>
  <c r="O45" i="15"/>
  <c r="O46" i="15"/>
  <c r="O47" i="15"/>
  <c r="O48" i="15"/>
  <c r="O49" i="15"/>
  <c r="O50" i="15"/>
  <c r="O51" i="15"/>
  <c r="O52" i="15"/>
  <c r="O53" i="15"/>
  <c r="O54" i="15"/>
  <c r="O55" i="15"/>
  <c r="O56" i="15"/>
  <c r="O57" i="15"/>
  <c r="O58" i="15"/>
  <c r="O59" i="15"/>
  <c r="O60" i="15"/>
  <c r="O61" i="15"/>
  <c r="O62" i="15"/>
  <c r="O63" i="15"/>
  <c r="O64" i="15"/>
  <c r="O65" i="15"/>
  <c r="O66" i="15"/>
  <c r="O67" i="15"/>
  <c r="O68" i="15"/>
  <c r="O69" i="15"/>
  <c r="O70" i="15"/>
  <c r="O71" i="15"/>
  <c r="O72" i="15"/>
  <c r="O73" i="15"/>
  <c r="O74" i="15"/>
  <c r="O75" i="15"/>
  <c r="O76" i="15"/>
  <c r="O77" i="15"/>
  <c r="O78" i="15"/>
  <c r="O79" i="15"/>
  <c r="O80" i="15"/>
  <c r="O81" i="15"/>
  <c r="O82" i="15"/>
  <c r="O83" i="15"/>
  <c r="O84" i="15"/>
  <c r="O85" i="15"/>
  <c r="O86" i="15"/>
  <c r="O87" i="15"/>
  <c r="O88" i="15"/>
  <c r="O89" i="15"/>
  <c r="O90" i="15"/>
  <c r="O91" i="15"/>
  <c r="O92" i="15"/>
  <c r="O93" i="15"/>
  <c r="O94" i="15"/>
  <c r="O95" i="15"/>
  <c r="O14" i="15"/>
  <c r="T14" i="14"/>
  <c r="T97" i="14" s="1"/>
  <c r="W90" i="14"/>
  <c r="W97" i="14" s="1"/>
  <c r="Z97" i="14"/>
  <c r="Y97" i="14"/>
  <c r="X97" i="14"/>
  <c r="V97" i="14"/>
  <c r="U97" i="14"/>
  <c r="Z15" i="14"/>
  <c r="Z16" i="14"/>
  <c r="Z17" i="14"/>
  <c r="Z18" i="14"/>
  <c r="Z19" i="14"/>
  <c r="Z20" i="14"/>
  <c r="Z21" i="14"/>
  <c r="Z22" i="14"/>
  <c r="Z23" i="14"/>
  <c r="Z24" i="14"/>
  <c r="Z25" i="14"/>
  <c r="Z26" i="14"/>
  <c r="Z27" i="14"/>
  <c r="Z28" i="14"/>
  <c r="Z29" i="14"/>
  <c r="Z30" i="14"/>
  <c r="Z31" i="14"/>
  <c r="Z32" i="14"/>
  <c r="Z33" i="14"/>
  <c r="Z34" i="14"/>
  <c r="Z35" i="14"/>
  <c r="Z36" i="14"/>
  <c r="Z37" i="14"/>
  <c r="Z38" i="14"/>
  <c r="Z39" i="14"/>
  <c r="Z40" i="14"/>
  <c r="Z41" i="14"/>
  <c r="Z42" i="14"/>
  <c r="Z43" i="14"/>
  <c r="Z44" i="14"/>
  <c r="Z45" i="14"/>
  <c r="Z46" i="14"/>
  <c r="Z47" i="14"/>
  <c r="Z48" i="14"/>
  <c r="Z49" i="14"/>
  <c r="Z50" i="14"/>
  <c r="Z51" i="14"/>
  <c r="Z52" i="14"/>
  <c r="Z53" i="14"/>
  <c r="Z54" i="14"/>
  <c r="Z55" i="14"/>
  <c r="Z56" i="14"/>
  <c r="Z57" i="14"/>
  <c r="Z58" i="14"/>
  <c r="Z59" i="14"/>
  <c r="Z60" i="14"/>
  <c r="Z61" i="14"/>
  <c r="Z62" i="14"/>
  <c r="Z63" i="14"/>
  <c r="Z64" i="14"/>
  <c r="Z65" i="14"/>
  <c r="Z66" i="14"/>
  <c r="Z67" i="14"/>
  <c r="Z68" i="14"/>
  <c r="Z69" i="14"/>
  <c r="Z70" i="14"/>
  <c r="Z71" i="14"/>
  <c r="Z72" i="14"/>
  <c r="Z73" i="14"/>
  <c r="Z74" i="14"/>
  <c r="Z75" i="14"/>
  <c r="Z76" i="14"/>
  <c r="Z77" i="14"/>
  <c r="Z78" i="14"/>
  <c r="Z79" i="14"/>
  <c r="Z80" i="14"/>
  <c r="Z81" i="14"/>
  <c r="Z82" i="14"/>
  <c r="Z83" i="14"/>
  <c r="Z84" i="14"/>
  <c r="Z85" i="14"/>
  <c r="Z86" i="14"/>
  <c r="Z87" i="14"/>
  <c r="Z88" i="14"/>
  <c r="Z89" i="14"/>
  <c r="Z90" i="14"/>
  <c r="Z91" i="14"/>
  <c r="Z92" i="14"/>
  <c r="Z93" i="14"/>
  <c r="Z94" i="14"/>
  <c r="Z95" i="14"/>
  <c r="Z14" i="14"/>
  <c r="Y15" i="14"/>
  <c r="Y16" i="14"/>
  <c r="Y17" i="14"/>
  <c r="Y18" i="14"/>
  <c r="Y19" i="14"/>
  <c r="Y20" i="14"/>
  <c r="Y21" i="14"/>
  <c r="Y22" i="14"/>
  <c r="Y23" i="14"/>
  <c r="Y24" i="14"/>
  <c r="Y25" i="14"/>
  <c r="Y26" i="14"/>
  <c r="Y27" i="14"/>
  <c r="Y28" i="14"/>
  <c r="Y29" i="14"/>
  <c r="Y30" i="14"/>
  <c r="Y31" i="14"/>
  <c r="Y32" i="14"/>
  <c r="Y33" i="14"/>
  <c r="Y34" i="14"/>
  <c r="Y35" i="14"/>
  <c r="Y36" i="14"/>
  <c r="Y37" i="14"/>
  <c r="Y38" i="14"/>
  <c r="Y39" i="14"/>
  <c r="Y40" i="14"/>
  <c r="Y41" i="14"/>
  <c r="Y42" i="14"/>
  <c r="Y43" i="14"/>
  <c r="Y44" i="14"/>
  <c r="Y45" i="14"/>
  <c r="Y46" i="14"/>
  <c r="Y47" i="14"/>
  <c r="Y48" i="14"/>
  <c r="Y49" i="14"/>
  <c r="Y50" i="14"/>
  <c r="Y51" i="14"/>
  <c r="Y52" i="14"/>
  <c r="Y53" i="14"/>
  <c r="Y54" i="14"/>
  <c r="Y55" i="14"/>
  <c r="Y56" i="14"/>
  <c r="Y57" i="14"/>
  <c r="Y58" i="14"/>
  <c r="Y59" i="14"/>
  <c r="Y60" i="14"/>
  <c r="Y61" i="14"/>
  <c r="Y62" i="14"/>
  <c r="Y63" i="14"/>
  <c r="Y64" i="14"/>
  <c r="Y65" i="14"/>
  <c r="Y66" i="14"/>
  <c r="Y67" i="14"/>
  <c r="Y68" i="14"/>
  <c r="Y69" i="14"/>
  <c r="Y70" i="14"/>
  <c r="Y71" i="14"/>
  <c r="Y72" i="14"/>
  <c r="Y73" i="14"/>
  <c r="Y74" i="14"/>
  <c r="Y75" i="14"/>
  <c r="Y76" i="14"/>
  <c r="Y77" i="14"/>
  <c r="Y78" i="14"/>
  <c r="Y79" i="14"/>
  <c r="Y80" i="14"/>
  <c r="Y81" i="14"/>
  <c r="Y82" i="14"/>
  <c r="Y83" i="14"/>
  <c r="Y84" i="14"/>
  <c r="Y85" i="14"/>
  <c r="Y86" i="14"/>
  <c r="Y87" i="14"/>
  <c r="Y88" i="14"/>
  <c r="Y89" i="14"/>
  <c r="Y90" i="14"/>
  <c r="Y91" i="14"/>
  <c r="Y92" i="14"/>
  <c r="Y93" i="14"/>
  <c r="Y94" i="14"/>
  <c r="Y95" i="14"/>
  <c r="Y14" i="14"/>
  <c r="X15" i="14"/>
  <c r="X16" i="14"/>
  <c r="X17" i="14"/>
  <c r="X18" i="14"/>
  <c r="X19" i="14"/>
  <c r="X20" i="14"/>
  <c r="X21" i="14"/>
  <c r="X22" i="14"/>
  <c r="X23" i="14"/>
  <c r="X24" i="14"/>
  <c r="X25" i="14"/>
  <c r="X26" i="14"/>
  <c r="X27" i="14"/>
  <c r="X28" i="14"/>
  <c r="X29" i="14"/>
  <c r="X30" i="14"/>
  <c r="X31" i="14"/>
  <c r="X32" i="14"/>
  <c r="X33" i="14"/>
  <c r="X34" i="14"/>
  <c r="X35" i="14"/>
  <c r="X36" i="14"/>
  <c r="X37" i="14"/>
  <c r="X38" i="14"/>
  <c r="X39" i="14"/>
  <c r="X40" i="14"/>
  <c r="X41" i="14"/>
  <c r="X42" i="14"/>
  <c r="X43" i="14"/>
  <c r="X44" i="14"/>
  <c r="X45" i="14"/>
  <c r="X46" i="14"/>
  <c r="X47" i="14"/>
  <c r="X48" i="14"/>
  <c r="X49" i="14"/>
  <c r="X50" i="14"/>
  <c r="X51" i="14"/>
  <c r="X52" i="14"/>
  <c r="X53" i="14"/>
  <c r="X54" i="14"/>
  <c r="X55" i="14"/>
  <c r="X56" i="14"/>
  <c r="X57" i="14"/>
  <c r="X58" i="14"/>
  <c r="X59" i="14"/>
  <c r="X60" i="14"/>
  <c r="X61" i="14"/>
  <c r="X62" i="14"/>
  <c r="X63" i="14"/>
  <c r="X64" i="14"/>
  <c r="X65" i="14"/>
  <c r="X66" i="14"/>
  <c r="X67" i="14"/>
  <c r="X68" i="14"/>
  <c r="X69" i="14"/>
  <c r="X70" i="14"/>
  <c r="X71" i="14"/>
  <c r="X72" i="14"/>
  <c r="X73" i="14"/>
  <c r="X74" i="14"/>
  <c r="X75" i="14"/>
  <c r="X76" i="14"/>
  <c r="X77" i="14"/>
  <c r="X78" i="14"/>
  <c r="X79" i="14"/>
  <c r="X80" i="14"/>
  <c r="X81" i="14"/>
  <c r="X82" i="14"/>
  <c r="X83" i="14"/>
  <c r="X84" i="14"/>
  <c r="X85" i="14"/>
  <c r="X86" i="14"/>
  <c r="X87" i="14"/>
  <c r="X88" i="14"/>
  <c r="X89" i="14"/>
  <c r="X90" i="14"/>
  <c r="X91" i="14"/>
  <c r="X92" i="14"/>
  <c r="X93" i="14"/>
  <c r="X94" i="14"/>
  <c r="X95" i="14"/>
  <c r="X14" i="14"/>
  <c r="W15" i="14"/>
  <c r="W16" i="14"/>
  <c r="W17" i="14"/>
  <c r="W18" i="14"/>
  <c r="W19" i="14"/>
  <c r="W20" i="14"/>
  <c r="W21" i="14"/>
  <c r="W22" i="14"/>
  <c r="W23" i="14"/>
  <c r="W24" i="14"/>
  <c r="W25" i="14"/>
  <c r="W26" i="14"/>
  <c r="W27" i="14"/>
  <c r="W28" i="14"/>
  <c r="W29" i="14"/>
  <c r="W30" i="14"/>
  <c r="W31" i="14"/>
  <c r="W32" i="14"/>
  <c r="W33" i="14"/>
  <c r="W34" i="14"/>
  <c r="W35" i="14"/>
  <c r="W36" i="14"/>
  <c r="W37" i="14"/>
  <c r="W38" i="14"/>
  <c r="W39" i="14"/>
  <c r="W40" i="14"/>
  <c r="W41" i="14"/>
  <c r="W42" i="14"/>
  <c r="W43" i="14"/>
  <c r="W44" i="14"/>
  <c r="W45" i="14"/>
  <c r="W46" i="14"/>
  <c r="W47" i="14"/>
  <c r="W48" i="14"/>
  <c r="W49" i="14"/>
  <c r="W50" i="14"/>
  <c r="W51" i="14"/>
  <c r="W52" i="14"/>
  <c r="W53" i="14"/>
  <c r="W54" i="14"/>
  <c r="W55" i="14"/>
  <c r="W56" i="14"/>
  <c r="W57" i="14"/>
  <c r="W58" i="14"/>
  <c r="W59" i="14"/>
  <c r="W60" i="14"/>
  <c r="W61" i="14"/>
  <c r="W62" i="14"/>
  <c r="W63" i="14"/>
  <c r="W64" i="14"/>
  <c r="W65" i="14"/>
  <c r="W66" i="14"/>
  <c r="W67" i="14"/>
  <c r="W68" i="14"/>
  <c r="W69" i="14"/>
  <c r="W70" i="14"/>
  <c r="W71" i="14"/>
  <c r="W72" i="14"/>
  <c r="W73" i="14"/>
  <c r="W74" i="14"/>
  <c r="W75" i="14"/>
  <c r="W76" i="14"/>
  <c r="W77" i="14"/>
  <c r="W78" i="14"/>
  <c r="W79" i="14"/>
  <c r="W80" i="14"/>
  <c r="W81" i="14"/>
  <c r="W82" i="14"/>
  <c r="W83" i="14"/>
  <c r="W84" i="14"/>
  <c r="W85" i="14"/>
  <c r="W86" i="14"/>
  <c r="W87" i="14"/>
  <c r="W88" i="14"/>
  <c r="W89" i="14"/>
  <c r="W91" i="14"/>
  <c r="W92" i="14"/>
  <c r="W93" i="14"/>
  <c r="W94" i="14"/>
  <c r="W95" i="14"/>
  <c r="W14" i="14"/>
  <c r="V15" i="14"/>
  <c r="V16" i="14"/>
  <c r="V17" i="14"/>
  <c r="V18" i="14"/>
  <c r="V19" i="14"/>
  <c r="V20" i="14"/>
  <c r="V21" i="14"/>
  <c r="V22" i="14"/>
  <c r="V23" i="14"/>
  <c r="V24" i="14"/>
  <c r="V25" i="14"/>
  <c r="V26" i="14"/>
  <c r="V27" i="14"/>
  <c r="V28" i="14"/>
  <c r="V29" i="14"/>
  <c r="V30" i="14"/>
  <c r="V31" i="14"/>
  <c r="V32" i="14"/>
  <c r="V33" i="14"/>
  <c r="V34" i="14"/>
  <c r="V35" i="14"/>
  <c r="V36" i="14"/>
  <c r="V37" i="14"/>
  <c r="V38" i="14"/>
  <c r="V39" i="14"/>
  <c r="V40" i="14"/>
  <c r="V41" i="14"/>
  <c r="V42" i="14"/>
  <c r="V43" i="14"/>
  <c r="V44" i="14"/>
  <c r="V45" i="14"/>
  <c r="V46" i="14"/>
  <c r="V47" i="14"/>
  <c r="V48" i="14"/>
  <c r="V49" i="14"/>
  <c r="V50" i="14"/>
  <c r="V51" i="14"/>
  <c r="V52" i="14"/>
  <c r="V53" i="14"/>
  <c r="V54" i="14"/>
  <c r="V55" i="14"/>
  <c r="V56" i="14"/>
  <c r="V57" i="14"/>
  <c r="V58" i="14"/>
  <c r="V59" i="14"/>
  <c r="V60" i="14"/>
  <c r="V61" i="14"/>
  <c r="V62" i="14"/>
  <c r="V63" i="14"/>
  <c r="V64" i="14"/>
  <c r="V65" i="14"/>
  <c r="V66" i="14"/>
  <c r="V67" i="14"/>
  <c r="V68" i="14"/>
  <c r="V69" i="14"/>
  <c r="V70" i="14"/>
  <c r="V71" i="14"/>
  <c r="V72" i="14"/>
  <c r="V73" i="14"/>
  <c r="V74" i="14"/>
  <c r="V75" i="14"/>
  <c r="V76" i="14"/>
  <c r="V77" i="14"/>
  <c r="V78" i="14"/>
  <c r="V79" i="14"/>
  <c r="V80" i="14"/>
  <c r="V81" i="14"/>
  <c r="V82" i="14"/>
  <c r="V83" i="14"/>
  <c r="V84" i="14"/>
  <c r="V85" i="14"/>
  <c r="V86" i="14"/>
  <c r="V87" i="14"/>
  <c r="V88" i="14"/>
  <c r="V89" i="14"/>
  <c r="V90" i="14"/>
  <c r="V91" i="14"/>
  <c r="V92" i="14"/>
  <c r="V93" i="14"/>
  <c r="V94" i="14"/>
  <c r="V95" i="14"/>
  <c r="V14" i="14"/>
  <c r="U15" i="14"/>
  <c r="U16" i="14"/>
  <c r="U17" i="14"/>
  <c r="U18" i="14"/>
  <c r="U19" i="14"/>
  <c r="U20" i="14"/>
  <c r="U21" i="14"/>
  <c r="U22" i="14"/>
  <c r="U23" i="14"/>
  <c r="U24" i="14"/>
  <c r="U25" i="14"/>
  <c r="U26" i="14"/>
  <c r="U27" i="14"/>
  <c r="U28" i="14"/>
  <c r="U29" i="14"/>
  <c r="U30" i="14"/>
  <c r="U31" i="14"/>
  <c r="U32" i="14"/>
  <c r="U33" i="14"/>
  <c r="U34" i="14"/>
  <c r="U35" i="14"/>
  <c r="U36" i="14"/>
  <c r="U37" i="14"/>
  <c r="U38" i="14"/>
  <c r="U39" i="14"/>
  <c r="U40" i="14"/>
  <c r="U41" i="14"/>
  <c r="U42" i="14"/>
  <c r="U43" i="14"/>
  <c r="U44" i="14"/>
  <c r="U45" i="14"/>
  <c r="U46" i="14"/>
  <c r="U47" i="14"/>
  <c r="U48" i="14"/>
  <c r="U49" i="14"/>
  <c r="U50" i="14"/>
  <c r="U51" i="14"/>
  <c r="U52" i="14"/>
  <c r="U53" i="14"/>
  <c r="U54" i="14"/>
  <c r="U55" i="14"/>
  <c r="U56" i="14"/>
  <c r="U57" i="14"/>
  <c r="U58" i="14"/>
  <c r="U59" i="14"/>
  <c r="U60" i="14"/>
  <c r="U61" i="14"/>
  <c r="U62" i="14"/>
  <c r="U63" i="14"/>
  <c r="U64" i="14"/>
  <c r="U65" i="14"/>
  <c r="U66" i="14"/>
  <c r="U67" i="14"/>
  <c r="U68" i="14"/>
  <c r="U69" i="14"/>
  <c r="U70" i="14"/>
  <c r="U71" i="14"/>
  <c r="U72" i="14"/>
  <c r="U73" i="14"/>
  <c r="U74" i="14"/>
  <c r="U75" i="14"/>
  <c r="U76" i="14"/>
  <c r="U77" i="14"/>
  <c r="U78" i="14"/>
  <c r="U79" i="14"/>
  <c r="U80" i="14"/>
  <c r="U81" i="14"/>
  <c r="U82" i="14"/>
  <c r="U83" i="14"/>
  <c r="U84" i="14"/>
  <c r="U85" i="14"/>
  <c r="U86" i="14"/>
  <c r="U87" i="14"/>
  <c r="U88" i="14"/>
  <c r="U89" i="14"/>
  <c r="U90" i="14"/>
  <c r="U91" i="14"/>
  <c r="U92" i="14"/>
  <c r="U93" i="14"/>
  <c r="U94" i="14"/>
  <c r="U95" i="14"/>
  <c r="U14" i="14"/>
  <c r="T15" i="14"/>
  <c r="T16" i="14"/>
  <c r="T17" i="14"/>
  <c r="T18" i="14"/>
  <c r="T19" i="14"/>
  <c r="T20" i="14"/>
  <c r="T21" i="14"/>
  <c r="T22" i="14"/>
  <c r="T23" i="14"/>
  <c r="T24" i="14"/>
  <c r="T25" i="14"/>
  <c r="T26" i="14"/>
  <c r="T27" i="14"/>
  <c r="T28" i="14"/>
  <c r="T29" i="14"/>
  <c r="T30" i="14"/>
  <c r="T31" i="14"/>
  <c r="T32" i="14"/>
  <c r="T33" i="14"/>
  <c r="T34" i="14"/>
  <c r="T35" i="14"/>
  <c r="T36" i="14"/>
  <c r="T37" i="14"/>
  <c r="T38" i="14"/>
  <c r="T39" i="14"/>
  <c r="T40" i="14"/>
  <c r="T41" i="14"/>
  <c r="T42" i="14"/>
  <c r="T43" i="14"/>
  <c r="T44" i="14"/>
  <c r="T45" i="14"/>
  <c r="T46" i="14"/>
  <c r="T47" i="14"/>
  <c r="T48" i="14"/>
  <c r="T49" i="14"/>
  <c r="T50" i="14"/>
  <c r="T51" i="14"/>
  <c r="T52" i="14"/>
  <c r="T53" i="14"/>
  <c r="T54" i="14"/>
  <c r="T55" i="14"/>
  <c r="T56" i="14"/>
  <c r="T57" i="14"/>
  <c r="T58" i="14"/>
  <c r="T59" i="14"/>
  <c r="T60" i="14"/>
  <c r="T61" i="14"/>
  <c r="T62" i="14"/>
  <c r="T63" i="14"/>
  <c r="T64" i="14"/>
  <c r="T65" i="14"/>
  <c r="T66" i="14"/>
  <c r="T67" i="14"/>
  <c r="T68" i="14"/>
  <c r="T69" i="14"/>
  <c r="T70" i="14"/>
  <c r="T71" i="14"/>
  <c r="T72" i="14"/>
  <c r="T73" i="14"/>
  <c r="T74" i="14"/>
  <c r="T75" i="14"/>
  <c r="T76" i="14"/>
  <c r="T77" i="14"/>
  <c r="T78" i="14"/>
  <c r="T79" i="14"/>
  <c r="T80" i="14"/>
  <c r="T81" i="14"/>
  <c r="T82" i="14"/>
  <c r="T83" i="14"/>
  <c r="T84" i="14"/>
  <c r="T85" i="14"/>
  <c r="T86" i="14"/>
  <c r="T87" i="14"/>
  <c r="T88" i="14"/>
  <c r="T89" i="14"/>
  <c r="T90" i="14"/>
  <c r="T91" i="14"/>
  <c r="T92" i="14"/>
  <c r="T93" i="14"/>
  <c r="T94" i="14"/>
  <c r="T95" i="14"/>
  <c r="U14" i="13"/>
  <c r="U97" i="13" s="1"/>
  <c r="Q14" i="16"/>
  <c r="S15" i="16"/>
  <c r="T15" i="16"/>
  <c r="S16" i="16"/>
  <c r="T16" i="16"/>
  <c r="S17" i="16"/>
  <c r="T17" i="16"/>
  <c r="S18" i="16"/>
  <c r="T18" i="16"/>
  <c r="S19" i="16"/>
  <c r="T19" i="16"/>
  <c r="S20" i="16"/>
  <c r="T20" i="16"/>
  <c r="S21" i="16"/>
  <c r="T21" i="16"/>
  <c r="S22" i="16"/>
  <c r="T22" i="16"/>
  <c r="S23" i="16"/>
  <c r="T23" i="16"/>
  <c r="S24" i="16"/>
  <c r="T24" i="16"/>
  <c r="S25" i="16"/>
  <c r="T25" i="16"/>
  <c r="S26" i="16"/>
  <c r="T26" i="16"/>
  <c r="S27" i="16"/>
  <c r="T27" i="16"/>
  <c r="S28" i="16"/>
  <c r="T28" i="16"/>
  <c r="S29" i="16"/>
  <c r="T29" i="16"/>
  <c r="S30" i="16"/>
  <c r="T30" i="16"/>
  <c r="S31" i="16"/>
  <c r="T31" i="16"/>
  <c r="S32" i="16"/>
  <c r="T32" i="16"/>
  <c r="S33" i="16"/>
  <c r="T33" i="16"/>
  <c r="S34" i="16"/>
  <c r="T34" i="16"/>
  <c r="S35" i="16"/>
  <c r="T35" i="16"/>
  <c r="S36" i="16"/>
  <c r="T36" i="16"/>
  <c r="S37" i="16"/>
  <c r="T37" i="16"/>
  <c r="S38" i="16"/>
  <c r="T38" i="16"/>
  <c r="S39" i="16"/>
  <c r="T39" i="16"/>
  <c r="S40" i="16"/>
  <c r="T40" i="16"/>
  <c r="S41" i="16"/>
  <c r="T41" i="16"/>
  <c r="S42" i="16"/>
  <c r="T42" i="16"/>
  <c r="S43" i="16"/>
  <c r="T43" i="16"/>
  <c r="S44" i="16"/>
  <c r="T44" i="16"/>
  <c r="S45" i="16"/>
  <c r="T45" i="16"/>
  <c r="S46" i="16"/>
  <c r="T46" i="16"/>
  <c r="S47" i="16"/>
  <c r="T47" i="16"/>
  <c r="S48" i="16"/>
  <c r="T48" i="16"/>
  <c r="S49" i="16"/>
  <c r="T49" i="16"/>
  <c r="S50" i="16"/>
  <c r="T50" i="16"/>
  <c r="S51" i="16"/>
  <c r="T51" i="16"/>
  <c r="S52" i="16"/>
  <c r="T52" i="16"/>
  <c r="S53" i="16"/>
  <c r="T53" i="16"/>
  <c r="S54" i="16"/>
  <c r="T54" i="16"/>
  <c r="S55" i="16"/>
  <c r="T55" i="16"/>
  <c r="S56" i="16"/>
  <c r="T56" i="16"/>
  <c r="S57" i="16"/>
  <c r="T57" i="16"/>
  <c r="S58" i="16"/>
  <c r="T58" i="16"/>
  <c r="S59" i="16"/>
  <c r="T59" i="16"/>
  <c r="S60" i="16"/>
  <c r="T60" i="16"/>
  <c r="S61" i="16"/>
  <c r="T61" i="16"/>
  <c r="S62" i="16"/>
  <c r="T62" i="16"/>
  <c r="S63" i="16"/>
  <c r="T63" i="16"/>
  <c r="S64" i="16"/>
  <c r="T64" i="16"/>
  <c r="S65" i="16"/>
  <c r="T65" i="16"/>
  <c r="S66" i="16"/>
  <c r="T66" i="16"/>
  <c r="S67" i="16"/>
  <c r="T67" i="16"/>
  <c r="S68" i="16"/>
  <c r="T68" i="16"/>
  <c r="S69" i="16"/>
  <c r="T69" i="16"/>
  <c r="S70" i="16"/>
  <c r="T70" i="16"/>
  <c r="S71" i="16"/>
  <c r="T71" i="16"/>
  <c r="S72" i="16"/>
  <c r="T72" i="16"/>
  <c r="S73" i="16"/>
  <c r="T73" i="16"/>
  <c r="S74" i="16"/>
  <c r="T74" i="16"/>
  <c r="S75" i="16"/>
  <c r="T75" i="16"/>
  <c r="S76" i="16"/>
  <c r="T76" i="16"/>
  <c r="S77" i="16"/>
  <c r="T77" i="16"/>
  <c r="S78" i="16"/>
  <c r="T78" i="16"/>
  <c r="S79" i="16"/>
  <c r="T79" i="16"/>
  <c r="S80" i="16"/>
  <c r="T80" i="16"/>
  <c r="S81" i="16"/>
  <c r="T81" i="16"/>
  <c r="S82" i="16"/>
  <c r="T82" i="16"/>
  <c r="S83" i="16"/>
  <c r="T83" i="16"/>
  <c r="S84" i="16"/>
  <c r="T84" i="16"/>
  <c r="S85" i="16"/>
  <c r="T85" i="16"/>
  <c r="S86" i="16"/>
  <c r="T86" i="16"/>
  <c r="S87" i="16"/>
  <c r="T87" i="16"/>
  <c r="S88" i="16"/>
  <c r="T88" i="16"/>
  <c r="S89" i="16"/>
  <c r="T89" i="16"/>
  <c r="S90" i="16"/>
  <c r="T90" i="16"/>
  <c r="S91" i="16"/>
  <c r="T91" i="16"/>
  <c r="S92" i="16"/>
  <c r="T92" i="16"/>
  <c r="S93" i="16"/>
  <c r="T93" i="16"/>
  <c r="S94" i="16"/>
  <c r="T94" i="16"/>
  <c r="S95" i="16"/>
  <c r="T95" i="16"/>
  <c r="S96" i="16"/>
  <c r="T96" i="16"/>
  <c r="S97" i="16"/>
  <c r="T97" i="16"/>
  <c r="S98" i="16"/>
  <c r="T98" i="16"/>
  <c r="S99" i="16"/>
  <c r="T99" i="16"/>
  <c r="S100" i="16"/>
  <c r="T100" i="16"/>
  <c r="S101" i="16"/>
  <c r="T101" i="16"/>
  <c r="S102" i="16"/>
  <c r="T102" i="16"/>
  <c r="S103" i="16"/>
  <c r="T103" i="16"/>
  <c r="S104" i="16"/>
  <c r="T104" i="16"/>
  <c r="S105" i="16"/>
  <c r="T105" i="16"/>
  <c r="S106" i="16"/>
  <c r="T106" i="16"/>
  <c r="S107" i="16"/>
  <c r="T107" i="16"/>
  <c r="S108" i="16"/>
  <c r="T108" i="16"/>
  <c r="S109" i="16"/>
  <c r="T109" i="16"/>
  <c r="S110" i="16"/>
  <c r="T110" i="16"/>
  <c r="S111" i="16"/>
  <c r="T111" i="16"/>
  <c r="S112" i="16"/>
  <c r="T112" i="16"/>
  <c r="S113" i="16"/>
  <c r="T113" i="16"/>
  <c r="S114" i="16"/>
  <c r="T114" i="16"/>
  <c r="S115" i="16"/>
  <c r="T115" i="16"/>
  <c r="S116" i="16"/>
  <c r="T116" i="16"/>
  <c r="S117" i="16"/>
  <c r="T117" i="16"/>
  <c r="S118" i="16"/>
  <c r="T118" i="16"/>
  <c r="S119" i="16"/>
  <c r="T119" i="16"/>
  <c r="S120" i="16"/>
  <c r="T120" i="16"/>
  <c r="S121" i="16"/>
  <c r="T121" i="16"/>
  <c r="T14" i="16"/>
  <c r="S14" i="16"/>
  <c r="R15" i="16"/>
  <c r="R16" i="16"/>
  <c r="R123" i="16" s="1"/>
  <c r="R17" i="16"/>
  <c r="R18" i="16"/>
  <c r="R19" i="16"/>
  <c r="R20" i="16"/>
  <c r="R21" i="16"/>
  <c r="R22" i="16"/>
  <c r="R23" i="16"/>
  <c r="R24" i="16"/>
  <c r="R25" i="16"/>
  <c r="R26" i="16"/>
  <c r="R27" i="16"/>
  <c r="R28" i="16"/>
  <c r="R29" i="16"/>
  <c r="R30" i="16"/>
  <c r="R31" i="16"/>
  <c r="R32" i="16"/>
  <c r="R33" i="16"/>
  <c r="R34" i="16"/>
  <c r="R35" i="16"/>
  <c r="R36" i="16"/>
  <c r="R37" i="16"/>
  <c r="R38" i="16"/>
  <c r="R39" i="16"/>
  <c r="R40" i="16"/>
  <c r="R41" i="16"/>
  <c r="R42" i="16"/>
  <c r="R43" i="16"/>
  <c r="R44" i="16"/>
  <c r="R45" i="16"/>
  <c r="R46" i="16"/>
  <c r="R47" i="16"/>
  <c r="R48" i="16"/>
  <c r="R49" i="16"/>
  <c r="R50" i="16"/>
  <c r="R51" i="16"/>
  <c r="R52" i="16"/>
  <c r="R53" i="16"/>
  <c r="R54" i="16"/>
  <c r="R55" i="16"/>
  <c r="R56" i="16"/>
  <c r="R57" i="16"/>
  <c r="R58" i="16"/>
  <c r="R59" i="16"/>
  <c r="R60" i="16"/>
  <c r="R61" i="16"/>
  <c r="R62" i="16"/>
  <c r="R63" i="16"/>
  <c r="R64" i="16"/>
  <c r="R65" i="16"/>
  <c r="R66" i="16"/>
  <c r="R67" i="16"/>
  <c r="R68" i="16"/>
  <c r="R69" i="16"/>
  <c r="R70" i="16"/>
  <c r="R71" i="16"/>
  <c r="R72" i="16"/>
  <c r="R73" i="16"/>
  <c r="R74" i="16"/>
  <c r="R75" i="16"/>
  <c r="R76" i="16"/>
  <c r="R77" i="16"/>
  <c r="R78" i="16"/>
  <c r="R79" i="16"/>
  <c r="R80" i="16"/>
  <c r="R81" i="16"/>
  <c r="R82" i="16"/>
  <c r="R83" i="16"/>
  <c r="R84" i="16"/>
  <c r="R85" i="16"/>
  <c r="R86" i="16"/>
  <c r="R87" i="16"/>
  <c r="R88" i="16"/>
  <c r="R89" i="16"/>
  <c r="R90" i="16"/>
  <c r="R91" i="16"/>
  <c r="R92" i="16"/>
  <c r="R93" i="16"/>
  <c r="R94" i="16"/>
  <c r="R95" i="16"/>
  <c r="R96" i="16"/>
  <c r="R97" i="16"/>
  <c r="R98" i="16"/>
  <c r="R99" i="16"/>
  <c r="R100" i="16"/>
  <c r="R101" i="16"/>
  <c r="R102" i="16"/>
  <c r="R103" i="16"/>
  <c r="R104" i="16"/>
  <c r="R105" i="16"/>
  <c r="R106" i="16"/>
  <c r="R107" i="16"/>
  <c r="R108" i="16"/>
  <c r="R109" i="16"/>
  <c r="R110" i="16"/>
  <c r="R111" i="16"/>
  <c r="R112" i="16"/>
  <c r="R113" i="16"/>
  <c r="R114" i="16"/>
  <c r="R115" i="16"/>
  <c r="R116" i="16"/>
  <c r="R117" i="16"/>
  <c r="R118" i="16"/>
  <c r="R119" i="16"/>
  <c r="R120" i="16"/>
  <c r="R121" i="16"/>
  <c r="R14" i="16"/>
  <c r="Q15" i="16"/>
  <c r="Q16" i="16"/>
  <c r="Q123" i="16" s="1"/>
  <c r="Q17" i="16"/>
  <c r="Q18" i="16"/>
  <c r="Q19" i="16"/>
  <c r="Q20" i="16"/>
  <c r="Q21" i="16"/>
  <c r="Q22" i="16"/>
  <c r="Q23" i="16"/>
  <c r="Q24" i="16"/>
  <c r="Q25" i="16"/>
  <c r="Q26" i="16"/>
  <c r="Q27" i="16"/>
  <c r="Q28" i="16"/>
  <c r="Q29" i="16"/>
  <c r="Q30" i="16"/>
  <c r="Q31" i="16"/>
  <c r="Q32" i="16"/>
  <c r="Q33" i="16"/>
  <c r="Q34" i="16"/>
  <c r="Q35" i="16"/>
  <c r="Q36" i="16"/>
  <c r="Q37" i="16"/>
  <c r="Q38" i="16"/>
  <c r="Q39" i="16"/>
  <c r="Q40" i="16"/>
  <c r="Q41" i="16"/>
  <c r="Q42" i="16"/>
  <c r="Q43" i="16"/>
  <c r="Q44" i="16"/>
  <c r="Q45" i="16"/>
  <c r="Q46" i="16"/>
  <c r="Q47" i="16"/>
  <c r="Q48" i="16"/>
  <c r="Q49" i="16"/>
  <c r="Q50" i="16"/>
  <c r="Q51" i="16"/>
  <c r="Q52" i="16"/>
  <c r="Q53" i="16"/>
  <c r="Q54" i="16"/>
  <c r="Q55" i="16"/>
  <c r="Q56" i="16"/>
  <c r="Q57" i="16"/>
  <c r="Q58" i="16"/>
  <c r="Q59" i="16"/>
  <c r="Q60" i="16"/>
  <c r="Q61" i="16"/>
  <c r="Q62" i="16"/>
  <c r="Q63" i="16"/>
  <c r="Q64" i="16"/>
  <c r="Q65" i="16"/>
  <c r="Q66" i="16"/>
  <c r="Q67" i="16"/>
  <c r="Q68" i="16"/>
  <c r="Q69" i="16"/>
  <c r="Q70" i="16"/>
  <c r="Q71" i="16"/>
  <c r="Q72" i="16"/>
  <c r="Q73" i="16"/>
  <c r="Q74" i="16"/>
  <c r="Q75" i="16"/>
  <c r="Q76" i="16"/>
  <c r="Q77" i="16"/>
  <c r="Q78" i="16"/>
  <c r="Q79" i="16"/>
  <c r="Q80" i="16"/>
  <c r="Q81" i="16"/>
  <c r="Q82" i="16"/>
  <c r="Q83" i="16"/>
  <c r="Q84" i="16"/>
  <c r="Q85" i="16"/>
  <c r="Q86" i="16"/>
  <c r="Q87" i="16"/>
  <c r="Q88" i="16"/>
  <c r="Q89" i="16"/>
  <c r="Q90" i="16"/>
  <c r="Q91" i="16"/>
  <c r="Q92" i="16"/>
  <c r="Q93" i="16"/>
  <c r="Q94" i="16"/>
  <c r="Q95" i="16"/>
  <c r="Q96" i="16"/>
  <c r="Q97" i="16"/>
  <c r="Q98" i="16"/>
  <c r="Q99" i="16"/>
  <c r="Q100" i="16"/>
  <c r="Q101" i="16"/>
  <c r="Q102" i="16"/>
  <c r="Q103" i="16"/>
  <c r="Q104" i="16"/>
  <c r="Q105" i="16"/>
  <c r="Q106" i="16"/>
  <c r="Q107" i="16"/>
  <c r="Q108" i="16"/>
  <c r="Q109" i="16"/>
  <c r="Q110" i="16"/>
  <c r="Q111" i="16"/>
  <c r="Q112" i="16"/>
  <c r="Q113" i="16"/>
  <c r="Q114" i="16"/>
  <c r="Q115" i="16"/>
  <c r="Q116" i="16"/>
  <c r="Q117" i="16"/>
  <c r="Q118" i="16"/>
  <c r="Q119" i="16"/>
  <c r="Q120" i="16"/>
  <c r="Q121" i="16"/>
  <c r="Y97" i="13"/>
  <c r="Z97" i="13"/>
  <c r="AA97" i="13"/>
  <c r="AB97" i="13"/>
  <c r="W97" i="13"/>
  <c r="V97" i="13"/>
  <c r="AB15" i="13"/>
  <c r="AB16" i="13"/>
  <c r="AB17" i="13"/>
  <c r="AB18" i="13"/>
  <c r="AB19" i="13"/>
  <c r="AB20" i="13"/>
  <c r="AB21" i="13"/>
  <c r="AB22" i="13"/>
  <c r="AB23" i="13"/>
  <c r="AB24" i="13"/>
  <c r="AB25" i="13"/>
  <c r="AB26" i="13"/>
  <c r="AB27" i="13"/>
  <c r="AB28" i="13"/>
  <c r="AB29" i="13"/>
  <c r="AB30" i="13"/>
  <c r="AB31" i="13"/>
  <c r="AB32" i="13"/>
  <c r="AB33" i="13"/>
  <c r="AB34" i="13"/>
  <c r="AB35" i="13"/>
  <c r="AB36" i="13"/>
  <c r="AB37" i="13"/>
  <c r="AB38" i="13"/>
  <c r="AB39" i="13"/>
  <c r="AB40" i="13"/>
  <c r="AB41" i="13"/>
  <c r="AB42" i="13"/>
  <c r="AB43" i="13"/>
  <c r="AB44" i="13"/>
  <c r="AB45" i="13"/>
  <c r="AB46" i="13"/>
  <c r="AB47" i="13"/>
  <c r="AB48" i="13"/>
  <c r="AB49" i="13"/>
  <c r="AB50" i="13"/>
  <c r="AB51" i="13"/>
  <c r="AB52" i="13"/>
  <c r="AB53" i="13"/>
  <c r="AB54" i="13"/>
  <c r="AB55" i="13"/>
  <c r="AB56" i="13"/>
  <c r="AB57" i="13"/>
  <c r="AB58" i="13"/>
  <c r="AB59" i="13"/>
  <c r="AB60" i="13"/>
  <c r="AB61" i="13"/>
  <c r="AB62" i="13"/>
  <c r="AB63" i="13"/>
  <c r="AB64" i="13"/>
  <c r="AB65" i="13"/>
  <c r="AB66" i="13"/>
  <c r="AB67" i="13"/>
  <c r="AB68" i="13"/>
  <c r="AB69" i="13"/>
  <c r="AB70" i="13"/>
  <c r="AB71" i="13"/>
  <c r="AB72" i="13"/>
  <c r="AB73" i="13"/>
  <c r="AB74" i="13"/>
  <c r="AB75" i="13"/>
  <c r="AB76" i="13"/>
  <c r="AB77" i="13"/>
  <c r="AB78" i="13"/>
  <c r="AB79" i="13"/>
  <c r="AB80" i="13"/>
  <c r="AB81" i="13"/>
  <c r="AB82" i="13"/>
  <c r="AB83" i="13"/>
  <c r="AB84" i="13"/>
  <c r="AB85" i="13"/>
  <c r="AB86" i="13"/>
  <c r="AB87" i="13"/>
  <c r="AB88" i="13"/>
  <c r="AB89" i="13"/>
  <c r="AB90" i="13"/>
  <c r="AB91" i="13"/>
  <c r="AB92" i="13"/>
  <c r="AB93" i="13"/>
  <c r="AB94" i="13"/>
  <c r="AB95" i="13"/>
  <c r="AB14" i="13"/>
  <c r="AA15" i="13"/>
  <c r="AA16" i="13"/>
  <c r="AA17" i="13"/>
  <c r="AA18" i="13"/>
  <c r="AA19" i="13"/>
  <c r="AA20" i="13"/>
  <c r="AA21" i="13"/>
  <c r="AA22" i="13"/>
  <c r="AA23" i="13"/>
  <c r="AA24" i="13"/>
  <c r="AA25" i="13"/>
  <c r="AA26" i="13"/>
  <c r="AA27" i="13"/>
  <c r="AA28" i="13"/>
  <c r="AA29" i="13"/>
  <c r="AA30" i="13"/>
  <c r="AA31" i="13"/>
  <c r="AA32" i="13"/>
  <c r="AA33" i="13"/>
  <c r="AA34" i="13"/>
  <c r="AA35" i="13"/>
  <c r="AA36" i="13"/>
  <c r="AA37" i="13"/>
  <c r="AA38" i="13"/>
  <c r="AA39" i="13"/>
  <c r="AA40" i="13"/>
  <c r="AA41" i="13"/>
  <c r="AA42" i="13"/>
  <c r="AA43" i="13"/>
  <c r="AA44" i="13"/>
  <c r="AA45" i="13"/>
  <c r="AA46" i="13"/>
  <c r="AA47" i="13"/>
  <c r="AA48" i="13"/>
  <c r="AA49" i="13"/>
  <c r="AA50" i="13"/>
  <c r="AA51" i="13"/>
  <c r="AA52" i="13"/>
  <c r="AA53" i="13"/>
  <c r="AA54" i="13"/>
  <c r="AA55" i="13"/>
  <c r="AA56" i="13"/>
  <c r="AA57" i="13"/>
  <c r="AA58" i="13"/>
  <c r="AA59" i="13"/>
  <c r="AA60" i="13"/>
  <c r="AA61" i="13"/>
  <c r="AA62" i="13"/>
  <c r="AA63" i="13"/>
  <c r="AA64" i="13"/>
  <c r="AA65" i="13"/>
  <c r="AA66" i="13"/>
  <c r="AA67" i="13"/>
  <c r="AA68" i="13"/>
  <c r="AA69" i="13"/>
  <c r="AA70" i="13"/>
  <c r="AA71" i="13"/>
  <c r="AA72" i="13"/>
  <c r="AA73" i="13"/>
  <c r="AA74" i="13"/>
  <c r="AA75" i="13"/>
  <c r="AA76" i="13"/>
  <c r="AA77" i="13"/>
  <c r="AA78" i="13"/>
  <c r="AA79" i="13"/>
  <c r="AA80" i="13"/>
  <c r="AA81" i="13"/>
  <c r="AA82" i="13"/>
  <c r="AA83" i="13"/>
  <c r="AA84" i="13"/>
  <c r="AA85" i="13"/>
  <c r="AA86" i="13"/>
  <c r="AA87" i="13"/>
  <c r="AA88" i="13"/>
  <c r="AA89" i="13"/>
  <c r="AA90" i="13"/>
  <c r="AA91" i="13"/>
  <c r="AA92" i="13"/>
  <c r="AA93" i="13"/>
  <c r="AA94" i="13"/>
  <c r="AA95" i="13"/>
  <c r="AA14" i="13"/>
  <c r="Z15" i="13"/>
  <c r="Z16" i="13"/>
  <c r="Z17" i="13"/>
  <c r="Z18" i="13"/>
  <c r="Z19" i="13"/>
  <c r="Z20" i="13"/>
  <c r="Z21" i="13"/>
  <c r="Z22" i="13"/>
  <c r="Z23" i="13"/>
  <c r="Z24" i="13"/>
  <c r="Z25" i="13"/>
  <c r="Z26" i="13"/>
  <c r="Z27" i="13"/>
  <c r="Z28" i="13"/>
  <c r="Z29" i="13"/>
  <c r="Z30" i="13"/>
  <c r="Z31" i="13"/>
  <c r="Z32" i="13"/>
  <c r="Z33" i="13"/>
  <c r="Z34" i="13"/>
  <c r="Z35" i="13"/>
  <c r="Z36" i="13"/>
  <c r="Z37" i="13"/>
  <c r="Z38" i="13"/>
  <c r="Z39" i="13"/>
  <c r="Z40" i="13"/>
  <c r="Z41" i="13"/>
  <c r="Z42" i="13"/>
  <c r="Z43" i="13"/>
  <c r="Z44" i="13"/>
  <c r="Z45" i="13"/>
  <c r="Z46" i="13"/>
  <c r="Z47" i="13"/>
  <c r="Z48" i="13"/>
  <c r="Z49" i="13"/>
  <c r="Z50" i="13"/>
  <c r="Z51" i="13"/>
  <c r="Z52" i="13"/>
  <c r="Z53" i="13"/>
  <c r="Z54" i="13"/>
  <c r="Z55" i="13"/>
  <c r="Z56" i="13"/>
  <c r="Z57" i="13"/>
  <c r="Z58" i="13"/>
  <c r="Z59" i="13"/>
  <c r="Z60" i="13"/>
  <c r="Z61" i="13"/>
  <c r="Z62" i="13"/>
  <c r="Z63" i="13"/>
  <c r="Z64" i="13"/>
  <c r="Z65" i="13"/>
  <c r="Z66" i="13"/>
  <c r="Z67" i="13"/>
  <c r="Z68" i="13"/>
  <c r="Z69" i="13"/>
  <c r="Z70" i="13"/>
  <c r="Z71" i="13"/>
  <c r="Z72" i="13"/>
  <c r="Z73" i="13"/>
  <c r="Z74" i="13"/>
  <c r="Z75" i="13"/>
  <c r="Z76" i="13"/>
  <c r="Z77" i="13"/>
  <c r="Z78" i="13"/>
  <c r="Z79" i="13"/>
  <c r="Z80" i="13"/>
  <c r="Z81" i="13"/>
  <c r="Z82" i="13"/>
  <c r="Z83" i="13"/>
  <c r="Z84" i="13"/>
  <c r="Z85" i="13"/>
  <c r="Z86" i="13"/>
  <c r="Z87" i="13"/>
  <c r="Z88" i="13"/>
  <c r="Z89" i="13"/>
  <c r="Z90" i="13"/>
  <c r="Z91" i="13"/>
  <c r="Z92" i="13"/>
  <c r="Z93" i="13"/>
  <c r="Z94" i="13"/>
  <c r="Z95" i="13"/>
  <c r="Z14" i="13"/>
  <c r="Y15" i="13"/>
  <c r="Y16" i="13"/>
  <c r="Y17" i="13"/>
  <c r="Y18" i="13"/>
  <c r="Y19" i="13"/>
  <c r="Y20" i="13"/>
  <c r="Y21" i="13"/>
  <c r="Y22" i="13"/>
  <c r="Y23" i="13"/>
  <c r="Y24" i="13"/>
  <c r="Y25" i="13"/>
  <c r="Y26" i="13"/>
  <c r="Y27" i="13"/>
  <c r="Y28" i="13"/>
  <c r="Y29" i="13"/>
  <c r="Y30" i="13"/>
  <c r="Y31" i="13"/>
  <c r="Y32" i="13"/>
  <c r="Y33" i="13"/>
  <c r="Y34" i="13"/>
  <c r="Y35" i="13"/>
  <c r="Y36" i="13"/>
  <c r="Y37" i="13"/>
  <c r="Y38" i="13"/>
  <c r="Y39" i="13"/>
  <c r="Y40" i="13"/>
  <c r="Y41" i="13"/>
  <c r="Y42" i="13"/>
  <c r="Y43" i="13"/>
  <c r="Y44" i="13"/>
  <c r="Y45" i="13"/>
  <c r="Y46" i="13"/>
  <c r="Y47" i="13"/>
  <c r="Y48" i="13"/>
  <c r="Y49" i="13"/>
  <c r="Y50" i="13"/>
  <c r="Y51" i="13"/>
  <c r="Y52" i="13"/>
  <c r="Y53" i="13"/>
  <c r="Y54" i="13"/>
  <c r="Y55" i="13"/>
  <c r="Y56" i="13"/>
  <c r="Y57" i="13"/>
  <c r="Y58" i="13"/>
  <c r="Y59" i="13"/>
  <c r="Y60" i="13"/>
  <c r="Y61" i="13"/>
  <c r="Y62" i="13"/>
  <c r="Y63" i="13"/>
  <c r="Y64" i="13"/>
  <c r="Y65" i="13"/>
  <c r="Y66" i="13"/>
  <c r="Y67" i="13"/>
  <c r="Y68" i="13"/>
  <c r="Y69" i="13"/>
  <c r="Y70" i="13"/>
  <c r="Y71" i="13"/>
  <c r="Y72" i="13"/>
  <c r="Y73" i="13"/>
  <c r="Y74" i="13"/>
  <c r="Y75" i="13"/>
  <c r="Y76" i="13"/>
  <c r="Y77" i="13"/>
  <c r="Y78" i="13"/>
  <c r="Y79" i="13"/>
  <c r="Y80" i="13"/>
  <c r="Y81" i="13"/>
  <c r="Y82" i="13"/>
  <c r="Y83" i="13"/>
  <c r="Y84" i="13"/>
  <c r="Y85" i="13"/>
  <c r="Y86" i="13"/>
  <c r="Y87" i="13"/>
  <c r="Y88" i="13"/>
  <c r="Y89" i="13"/>
  <c r="Y90" i="13"/>
  <c r="Y91" i="13"/>
  <c r="Y92" i="13"/>
  <c r="Y93" i="13"/>
  <c r="Y94" i="13"/>
  <c r="Y95" i="13"/>
  <c r="Y14" i="13"/>
  <c r="X15" i="13"/>
  <c r="X16" i="13"/>
  <c r="X17" i="13"/>
  <c r="X18" i="13"/>
  <c r="X19" i="13"/>
  <c r="X20" i="13"/>
  <c r="X21" i="13"/>
  <c r="X22" i="13"/>
  <c r="X23" i="13"/>
  <c r="X24" i="13"/>
  <c r="X25" i="13"/>
  <c r="X26" i="13"/>
  <c r="X27" i="13"/>
  <c r="X28" i="13"/>
  <c r="X29" i="13"/>
  <c r="X30" i="13"/>
  <c r="X31" i="13"/>
  <c r="X32" i="13"/>
  <c r="X33" i="13"/>
  <c r="X34" i="13"/>
  <c r="X35" i="13"/>
  <c r="X36" i="13"/>
  <c r="X37" i="13"/>
  <c r="X38" i="13"/>
  <c r="X39" i="13"/>
  <c r="X40" i="13"/>
  <c r="X41" i="13"/>
  <c r="X42" i="13"/>
  <c r="X43" i="13"/>
  <c r="X44" i="13"/>
  <c r="X45" i="13"/>
  <c r="X46" i="13"/>
  <c r="X47" i="13"/>
  <c r="X48" i="13"/>
  <c r="X49" i="13"/>
  <c r="X50" i="13"/>
  <c r="X51" i="13"/>
  <c r="X52" i="13"/>
  <c r="X53" i="13"/>
  <c r="X54" i="13"/>
  <c r="X55" i="13"/>
  <c r="X56" i="13"/>
  <c r="X57" i="13"/>
  <c r="X58" i="13"/>
  <c r="X59" i="13"/>
  <c r="X60" i="13"/>
  <c r="X61" i="13"/>
  <c r="X62" i="13"/>
  <c r="X63" i="13"/>
  <c r="X64" i="13"/>
  <c r="X65" i="13"/>
  <c r="X66" i="13"/>
  <c r="X67" i="13"/>
  <c r="X68" i="13"/>
  <c r="X69" i="13"/>
  <c r="X70" i="13"/>
  <c r="X71" i="13"/>
  <c r="X72" i="13"/>
  <c r="X73" i="13"/>
  <c r="X74" i="13"/>
  <c r="X75" i="13"/>
  <c r="X76" i="13"/>
  <c r="X77" i="13"/>
  <c r="X78" i="13"/>
  <c r="X79" i="13"/>
  <c r="X80" i="13"/>
  <c r="X81" i="13"/>
  <c r="X82" i="13"/>
  <c r="X83" i="13"/>
  <c r="X84" i="13"/>
  <c r="X85" i="13"/>
  <c r="X86" i="13"/>
  <c r="X87" i="13"/>
  <c r="X88" i="13"/>
  <c r="X89" i="13"/>
  <c r="X90" i="13"/>
  <c r="X91" i="13"/>
  <c r="X92" i="13"/>
  <c r="X93" i="13"/>
  <c r="X94" i="13"/>
  <c r="X95" i="13"/>
  <c r="X14" i="13"/>
  <c r="W15" i="13"/>
  <c r="W16" i="13"/>
  <c r="W17" i="13"/>
  <c r="W18" i="13"/>
  <c r="W19" i="13"/>
  <c r="W20" i="13"/>
  <c r="W21" i="13"/>
  <c r="W22" i="13"/>
  <c r="W23" i="13"/>
  <c r="W24" i="13"/>
  <c r="W25" i="13"/>
  <c r="W26" i="13"/>
  <c r="W27" i="13"/>
  <c r="W28" i="13"/>
  <c r="W29" i="13"/>
  <c r="W30" i="13"/>
  <c r="W31" i="13"/>
  <c r="W32" i="13"/>
  <c r="W33" i="13"/>
  <c r="W34" i="13"/>
  <c r="W35" i="13"/>
  <c r="W36" i="13"/>
  <c r="W37" i="13"/>
  <c r="W38" i="13"/>
  <c r="W39" i="13"/>
  <c r="W40" i="13"/>
  <c r="W41" i="13"/>
  <c r="W42" i="13"/>
  <c r="W43" i="13"/>
  <c r="W44" i="13"/>
  <c r="W45" i="13"/>
  <c r="W46" i="13"/>
  <c r="W47" i="13"/>
  <c r="W48" i="13"/>
  <c r="W49" i="13"/>
  <c r="W50" i="13"/>
  <c r="W51" i="13"/>
  <c r="W52" i="13"/>
  <c r="W53" i="13"/>
  <c r="W54" i="13"/>
  <c r="W55" i="13"/>
  <c r="W56" i="13"/>
  <c r="W57" i="13"/>
  <c r="W58" i="13"/>
  <c r="W59" i="13"/>
  <c r="W60" i="13"/>
  <c r="W61" i="13"/>
  <c r="W62" i="13"/>
  <c r="W63" i="13"/>
  <c r="W64" i="13"/>
  <c r="W65" i="13"/>
  <c r="W66" i="13"/>
  <c r="W67" i="13"/>
  <c r="W68" i="13"/>
  <c r="W69" i="13"/>
  <c r="W70" i="13"/>
  <c r="W71" i="13"/>
  <c r="W72" i="13"/>
  <c r="W73" i="13"/>
  <c r="W74" i="13"/>
  <c r="W75" i="13"/>
  <c r="W76" i="13"/>
  <c r="W77" i="13"/>
  <c r="W78" i="13"/>
  <c r="W79" i="13"/>
  <c r="W80" i="13"/>
  <c r="W81" i="13"/>
  <c r="W82" i="13"/>
  <c r="W83" i="13"/>
  <c r="W84" i="13"/>
  <c r="W85" i="13"/>
  <c r="W86" i="13"/>
  <c r="W87" i="13"/>
  <c r="W88" i="13"/>
  <c r="W89" i="13"/>
  <c r="W90" i="13"/>
  <c r="W91" i="13"/>
  <c r="W92" i="13"/>
  <c r="W93" i="13"/>
  <c r="W94" i="13"/>
  <c r="W95" i="13"/>
  <c r="W14" i="13"/>
  <c r="V15" i="13"/>
  <c r="V16" i="13"/>
  <c r="V17" i="13"/>
  <c r="V18" i="13"/>
  <c r="V19" i="13"/>
  <c r="V20" i="13"/>
  <c r="V21" i="13"/>
  <c r="V22" i="13"/>
  <c r="V23" i="13"/>
  <c r="V24" i="13"/>
  <c r="V25" i="13"/>
  <c r="V26" i="13"/>
  <c r="V27" i="13"/>
  <c r="V28" i="13"/>
  <c r="V29" i="13"/>
  <c r="V30" i="13"/>
  <c r="V31" i="13"/>
  <c r="V32" i="13"/>
  <c r="V33" i="13"/>
  <c r="V34" i="13"/>
  <c r="V35" i="13"/>
  <c r="V36" i="13"/>
  <c r="V37" i="13"/>
  <c r="V38" i="13"/>
  <c r="V39" i="13"/>
  <c r="V40" i="13"/>
  <c r="V41" i="13"/>
  <c r="V42" i="13"/>
  <c r="V43" i="13"/>
  <c r="V44" i="13"/>
  <c r="V45" i="13"/>
  <c r="V46" i="13"/>
  <c r="V47" i="13"/>
  <c r="V48" i="13"/>
  <c r="V49" i="13"/>
  <c r="V50" i="13"/>
  <c r="V51" i="13"/>
  <c r="V52" i="13"/>
  <c r="V53" i="13"/>
  <c r="V54" i="13"/>
  <c r="V55" i="13"/>
  <c r="V56" i="13"/>
  <c r="V57" i="13"/>
  <c r="V58" i="13"/>
  <c r="V59" i="13"/>
  <c r="V60" i="13"/>
  <c r="V61" i="13"/>
  <c r="V62" i="13"/>
  <c r="V63" i="13"/>
  <c r="V64" i="13"/>
  <c r="V65" i="13"/>
  <c r="V66" i="13"/>
  <c r="V67" i="13"/>
  <c r="V68" i="13"/>
  <c r="V69" i="13"/>
  <c r="V70" i="13"/>
  <c r="V71" i="13"/>
  <c r="V72" i="13"/>
  <c r="V73" i="13"/>
  <c r="V74" i="13"/>
  <c r="V75" i="13"/>
  <c r="V76" i="13"/>
  <c r="V77" i="13"/>
  <c r="V78" i="13"/>
  <c r="V79" i="13"/>
  <c r="V80" i="13"/>
  <c r="V81" i="13"/>
  <c r="V82" i="13"/>
  <c r="V83" i="13"/>
  <c r="V84" i="13"/>
  <c r="V85" i="13"/>
  <c r="V86" i="13"/>
  <c r="V87" i="13"/>
  <c r="V88" i="13"/>
  <c r="V89" i="13"/>
  <c r="V90" i="13"/>
  <c r="V91" i="13"/>
  <c r="V92" i="13"/>
  <c r="V93" i="13"/>
  <c r="V94" i="13"/>
  <c r="V95" i="13"/>
  <c r="V14" i="13"/>
  <c r="U15" i="13"/>
  <c r="U16" i="13"/>
  <c r="U17" i="13"/>
  <c r="U18" i="13"/>
  <c r="U19" i="13"/>
  <c r="U20" i="13"/>
  <c r="U21" i="13"/>
  <c r="U22" i="13"/>
  <c r="U23" i="13"/>
  <c r="U24" i="13"/>
  <c r="U25" i="13"/>
  <c r="U26" i="13"/>
  <c r="U27" i="13"/>
  <c r="U28" i="13"/>
  <c r="U29" i="13"/>
  <c r="U30" i="13"/>
  <c r="U31" i="13"/>
  <c r="U32" i="13"/>
  <c r="U33" i="13"/>
  <c r="U34" i="13"/>
  <c r="U35" i="13"/>
  <c r="U36" i="13"/>
  <c r="U37" i="13"/>
  <c r="U38" i="13"/>
  <c r="U39" i="13"/>
  <c r="U40" i="13"/>
  <c r="U41" i="13"/>
  <c r="U42" i="13"/>
  <c r="U43" i="13"/>
  <c r="U44" i="13"/>
  <c r="U45" i="13"/>
  <c r="U46" i="13"/>
  <c r="U47" i="13"/>
  <c r="U48" i="13"/>
  <c r="U49" i="13"/>
  <c r="U50" i="13"/>
  <c r="U51" i="13"/>
  <c r="U52" i="13"/>
  <c r="U53" i="13"/>
  <c r="U54" i="13"/>
  <c r="U55" i="13"/>
  <c r="U56" i="13"/>
  <c r="U57" i="13"/>
  <c r="U58" i="13"/>
  <c r="U59" i="13"/>
  <c r="U60" i="13"/>
  <c r="U61" i="13"/>
  <c r="U62" i="13"/>
  <c r="U63" i="13"/>
  <c r="U64" i="13"/>
  <c r="U65" i="13"/>
  <c r="U66" i="13"/>
  <c r="U67" i="13"/>
  <c r="U68" i="13"/>
  <c r="U69" i="13"/>
  <c r="U70" i="13"/>
  <c r="U71" i="13"/>
  <c r="U72" i="13"/>
  <c r="U73" i="13"/>
  <c r="U74" i="13"/>
  <c r="U75" i="13"/>
  <c r="U76" i="13"/>
  <c r="U77" i="13"/>
  <c r="U78" i="13"/>
  <c r="U79" i="13"/>
  <c r="U80" i="13"/>
  <c r="U81" i="13"/>
  <c r="U82" i="13"/>
  <c r="U83" i="13"/>
  <c r="U84" i="13"/>
  <c r="U85" i="13"/>
  <c r="U86" i="13"/>
  <c r="U87" i="13"/>
  <c r="U88" i="13"/>
  <c r="U89" i="13"/>
  <c r="U90" i="13"/>
  <c r="U91" i="13"/>
  <c r="U92" i="13"/>
  <c r="U93" i="13"/>
  <c r="U94" i="13"/>
  <c r="U95" i="13"/>
  <c r="P14" i="11"/>
  <c r="P97" i="11" s="1"/>
  <c r="R14" i="7"/>
  <c r="S97" i="7"/>
  <c r="T97" i="7"/>
  <c r="V97" i="7"/>
  <c r="R97" i="7"/>
  <c r="V15" i="7"/>
  <c r="V16" i="7"/>
  <c r="V17" i="7"/>
  <c r="V18" i="7"/>
  <c r="V19" i="7"/>
  <c r="V20" i="7"/>
  <c r="V21" i="7"/>
  <c r="V22" i="7"/>
  <c r="V23" i="7"/>
  <c r="V24" i="7"/>
  <c r="V25" i="7"/>
  <c r="V26" i="7"/>
  <c r="V27" i="7"/>
  <c r="V28" i="7"/>
  <c r="V29" i="7"/>
  <c r="V30" i="7"/>
  <c r="V31" i="7"/>
  <c r="V32" i="7"/>
  <c r="V33" i="7"/>
  <c r="V34" i="7"/>
  <c r="V35" i="7"/>
  <c r="V36" i="7"/>
  <c r="V37" i="7"/>
  <c r="V38" i="7"/>
  <c r="V39" i="7"/>
  <c r="V40" i="7"/>
  <c r="V41" i="7"/>
  <c r="V42" i="7"/>
  <c r="V43" i="7"/>
  <c r="V44" i="7"/>
  <c r="V45" i="7"/>
  <c r="V46" i="7"/>
  <c r="V47" i="7"/>
  <c r="V48" i="7"/>
  <c r="V49" i="7"/>
  <c r="V50" i="7"/>
  <c r="V51" i="7"/>
  <c r="V52" i="7"/>
  <c r="V53" i="7"/>
  <c r="V54" i="7"/>
  <c r="V55" i="7"/>
  <c r="V56" i="7"/>
  <c r="V57" i="7"/>
  <c r="V58" i="7"/>
  <c r="V59" i="7"/>
  <c r="V60" i="7"/>
  <c r="V61" i="7"/>
  <c r="V62" i="7"/>
  <c r="V63" i="7"/>
  <c r="V64" i="7"/>
  <c r="V65" i="7"/>
  <c r="V66" i="7"/>
  <c r="V67" i="7"/>
  <c r="V68" i="7"/>
  <c r="V69" i="7"/>
  <c r="V70" i="7"/>
  <c r="V71" i="7"/>
  <c r="V72" i="7"/>
  <c r="V73" i="7"/>
  <c r="V74" i="7"/>
  <c r="V75" i="7"/>
  <c r="V76" i="7"/>
  <c r="V77" i="7"/>
  <c r="V78" i="7"/>
  <c r="V79" i="7"/>
  <c r="V80" i="7"/>
  <c r="V81" i="7"/>
  <c r="V82" i="7"/>
  <c r="V83" i="7"/>
  <c r="V84" i="7"/>
  <c r="V85" i="7"/>
  <c r="V86" i="7"/>
  <c r="V87" i="7"/>
  <c r="V88" i="7"/>
  <c r="V89" i="7"/>
  <c r="V90" i="7"/>
  <c r="V91" i="7"/>
  <c r="V92" i="7"/>
  <c r="V93" i="7"/>
  <c r="V94" i="7"/>
  <c r="V95" i="7"/>
  <c r="U15" i="7"/>
  <c r="U16" i="7"/>
  <c r="U17" i="7"/>
  <c r="U18" i="7"/>
  <c r="U19" i="7"/>
  <c r="U20" i="7"/>
  <c r="U21" i="7"/>
  <c r="U22" i="7"/>
  <c r="U23" i="7"/>
  <c r="U24" i="7"/>
  <c r="U25" i="7"/>
  <c r="U26" i="7"/>
  <c r="U27" i="7"/>
  <c r="U28" i="7"/>
  <c r="U29" i="7"/>
  <c r="U30" i="7"/>
  <c r="U31" i="7"/>
  <c r="U32" i="7"/>
  <c r="U33" i="7"/>
  <c r="U34" i="7"/>
  <c r="U35" i="7"/>
  <c r="U36" i="7"/>
  <c r="U37" i="7"/>
  <c r="U38" i="7"/>
  <c r="U39" i="7"/>
  <c r="U40" i="7"/>
  <c r="U41" i="7"/>
  <c r="U42" i="7"/>
  <c r="U43" i="7"/>
  <c r="U44" i="7"/>
  <c r="U45" i="7"/>
  <c r="U46" i="7"/>
  <c r="U47" i="7"/>
  <c r="U48" i="7"/>
  <c r="U49" i="7"/>
  <c r="U50" i="7"/>
  <c r="U51" i="7"/>
  <c r="U52" i="7"/>
  <c r="U53" i="7"/>
  <c r="U54" i="7"/>
  <c r="U55" i="7"/>
  <c r="U56" i="7"/>
  <c r="U57" i="7"/>
  <c r="U58" i="7"/>
  <c r="U59" i="7"/>
  <c r="U60" i="7"/>
  <c r="U61" i="7"/>
  <c r="U62" i="7"/>
  <c r="U63" i="7"/>
  <c r="U64" i="7"/>
  <c r="U65" i="7"/>
  <c r="U66" i="7"/>
  <c r="U67" i="7"/>
  <c r="U68" i="7"/>
  <c r="U69" i="7"/>
  <c r="U70" i="7"/>
  <c r="U71" i="7"/>
  <c r="U72" i="7"/>
  <c r="U73" i="7"/>
  <c r="U74" i="7"/>
  <c r="U75" i="7"/>
  <c r="U76" i="7"/>
  <c r="U77" i="7"/>
  <c r="U78" i="7"/>
  <c r="U79" i="7"/>
  <c r="U80" i="7"/>
  <c r="U81" i="7"/>
  <c r="U82" i="7"/>
  <c r="U83" i="7"/>
  <c r="U84" i="7"/>
  <c r="U85" i="7"/>
  <c r="U86" i="7"/>
  <c r="U87" i="7"/>
  <c r="U88" i="7"/>
  <c r="U89" i="7"/>
  <c r="U90" i="7"/>
  <c r="U91" i="7"/>
  <c r="U92" i="7"/>
  <c r="U93" i="7"/>
  <c r="U94" i="7"/>
  <c r="U95" i="7"/>
  <c r="T15" i="7"/>
  <c r="T16" i="7"/>
  <c r="T17" i="7"/>
  <c r="T18" i="7"/>
  <c r="T19" i="7"/>
  <c r="T20" i="7"/>
  <c r="T21" i="7"/>
  <c r="T22" i="7"/>
  <c r="T23" i="7"/>
  <c r="T24" i="7"/>
  <c r="T25" i="7"/>
  <c r="T26" i="7"/>
  <c r="T27" i="7"/>
  <c r="T28" i="7"/>
  <c r="T29" i="7"/>
  <c r="T30" i="7"/>
  <c r="T31" i="7"/>
  <c r="T32" i="7"/>
  <c r="T33" i="7"/>
  <c r="T34" i="7"/>
  <c r="T35" i="7"/>
  <c r="T36" i="7"/>
  <c r="T37" i="7"/>
  <c r="T38" i="7"/>
  <c r="T39" i="7"/>
  <c r="T40" i="7"/>
  <c r="T41" i="7"/>
  <c r="T42" i="7"/>
  <c r="T43" i="7"/>
  <c r="T44" i="7"/>
  <c r="T45" i="7"/>
  <c r="T46" i="7"/>
  <c r="T47" i="7"/>
  <c r="T48" i="7"/>
  <c r="T49" i="7"/>
  <c r="T50" i="7"/>
  <c r="T51" i="7"/>
  <c r="T52" i="7"/>
  <c r="T53" i="7"/>
  <c r="T54" i="7"/>
  <c r="T55" i="7"/>
  <c r="T56" i="7"/>
  <c r="T57" i="7"/>
  <c r="T58" i="7"/>
  <c r="T59" i="7"/>
  <c r="T60" i="7"/>
  <c r="T61" i="7"/>
  <c r="T62" i="7"/>
  <c r="T63" i="7"/>
  <c r="T64" i="7"/>
  <c r="T65" i="7"/>
  <c r="T66" i="7"/>
  <c r="T67" i="7"/>
  <c r="T68" i="7"/>
  <c r="T69" i="7"/>
  <c r="T70" i="7"/>
  <c r="T71" i="7"/>
  <c r="T72" i="7"/>
  <c r="T73" i="7"/>
  <c r="T74" i="7"/>
  <c r="T75" i="7"/>
  <c r="T76" i="7"/>
  <c r="T77" i="7"/>
  <c r="T78" i="7"/>
  <c r="T79" i="7"/>
  <c r="T80" i="7"/>
  <c r="T81" i="7"/>
  <c r="T82" i="7"/>
  <c r="T83" i="7"/>
  <c r="T84" i="7"/>
  <c r="T85" i="7"/>
  <c r="T86" i="7"/>
  <c r="T87" i="7"/>
  <c r="T88" i="7"/>
  <c r="T89" i="7"/>
  <c r="T90" i="7"/>
  <c r="T91" i="7"/>
  <c r="T92" i="7"/>
  <c r="T93" i="7"/>
  <c r="T94" i="7"/>
  <c r="T95" i="7"/>
  <c r="S15" i="7"/>
  <c r="S16" i="7"/>
  <c r="S17" i="7"/>
  <c r="S18" i="7"/>
  <c r="S19" i="7"/>
  <c r="S20" i="7"/>
  <c r="S21" i="7"/>
  <c r="S22" i="7"/>
  <c r="S23" i="7"/>
  <c r="S24" i="7"/>
  <c r="S25" i="7"/>
  <c r="S26" i="7"/>
  <c r="S27" i="7"/>
  <c r="S28" i="7"/>
  <c r="S29" i="7"/>
  <c r="S30" i="7"/>
  <c r="S31" i="7"/>
  <c r="S32" i="7"/>
  <c r="S33" i="7"/>
  <c r="S34" i="7"/>
  <c r="S35" i="7"/>
  <c r="S36" i="7"/>
  <c r="S37" i="7"/>
  <c r="S38" i="7"/>
  <c r="S39" i="7"/>
  <c r="S40" i="7"/>
  <c r="S41" i="7"/>
  <c r="S42" i="7"/>
  <c r="S43" i="7"/>
  <c r="S44" i="7"/>
  <c r="S45" i="7"/>
  <c r="S46" i="7"/>
  <c r="S47" i="7"/>
  <c r="S48" i="7"/>
  <c r="S49" i="7"/>
  <c r="S50" i="7"/>
  <c r="S51" i="7"/>
  <c r="S52" i="7"/>
  <c r="S53" i="7"/>
  <c r="S54" i="7"/>
  <c r="S55" i="7"/>
  <c r="S56" i="7"/>
  <c r="S57" i="7"/>
  <c r="S58" i="7"/>
  <c r="S59" i="7"/>
  <c r="S60" i="7"/>
  <c r="S61" i="7"/>
  <c r="S62" i="7"/>
  <c r="S63" i="7"/>
  <c r="S64" i="7"/>
  <c r="S65" i="7"/>
  <c r="S66" i="7"/>
  <c r="S67" i="7"/>
  <c r="S68" i="7"/>
  <c r="S69" i="7"/>
  <c r="S70" i="7"/>
  <c r="S71" i="7"/>
  <c r="S72" i="7"/>
  <c r="S73" i="7"/>
  <c r="S74" i="7"/>
  <c r="S75" i="7"/>
  <c r="S76" i="7"/>
  <c r="S77" i="7"/>
  <c r="S78" i="7"/>
  <c r="S79" i="7"/>
  <c r="S80" i="7"/>
  <c r="S81" i="7"/>
  <c r="S82" i="7"/>
  <c r="S83" i="7"/>
  <c r="S84" i="7"/>
  <c r="S85" i="7"/>
  <c r="S86" i="7"/>
  <c r="S87" i="7"/>
  <c r="S88" i="7"/>
  <c r="S89" i="7"/>
  <c r="S90" i="7"/>
  <c r="S91" i="7"/>
  <c r="S92" i="7"/>
  <c r="S93" i="7"/>
  <c r="S94" i="7"/>
  <c r="S95" i="7"/>
  <c r="S14" i="7"/>
  <c r="T14" i="7"/>
  <c r="U14" i="7"/>
  <c r="V14" i="7"/>
  <c r="R15" i="7"/>
  <c r="R16" i="7"/>
  <c r="R17" i="7"/>
  <c r="R18" i="7"/>
  <c r="R19" i="7"/>
  <c r="R20" i="7"/>
  <c r="R21" i="7"/>
  <c r="R22" i="7"/>
  <c r="R23" i="7"/>
  <c r="R24" i="7"/>
  <c r="R25" i="7"/>
  <c r="R26" i="7"/>
  <c r="R27" i="7"/>
  <c r="R28" i="7"/>
  <c r="R29" i="7"/>
  <c r="R30" i="7"/>
  <c r="R31" i="7"/>
  <c r="R32" i="7"/>
  <c r="R33" i="7"/>
  <c r="R34" i="7"/>
  <c r="R35" i="7"/>
  <c r="R36" i="7"/>
  <c r="R37" i="7"/>
  <c r="R38" i="7"/>
  <c r="R39" i="7"/>
  <c r="R40" i="7"/>
  <c r="R41" i="7"/>
  <c r="R42" i="7"/>
  <c r="R43" i="7"/>
  <c r="R44" i="7"/>
  <c r="R45" i="7"/>
  <c r="R46" i="7"/>
  <c r="R47" i="7"/>
  <c r="R48" i="7"/>
  <c r="R49" i="7"/>
  <c r="R50" i="7"/>
  <c r="R51" i="7"/>
  <c r="R52" i="7"/>
  <c r="R53" i="7"/>
  <c r="R54" i="7"/>
  <c r="R55" i="7"/>
  <c r="R56" i="7"/>
  <c r="R57" i="7"/>
  <c r="R58" i="7"/>
  <c r="R59" i="7"/>
  <c r="R60" i="7"/>
  <c r="R61" i="7"/>
  <c r="R62" i="7"/>
  <c r="R63" i="7"/>
  <c r="R64" i="7"/>
  <c r="R65" i="7"/>
  <c r="R66" i="7"/>
  <c r="R67" i="7"/>
  <c r="R68" i="7"/>
  <c r="R69" i="7"/>
  <c r="R70" i="7"/>
  <c r="R71" i="7"/>
  <c r="R72" i="7"/>
  <c r="R73" i="7"/>
  <c r="R74" i="7"/>
  <c r="R75" i="7"/>
  <c r="R76" i="7"/>
  <c r="R77" i="7"/>
  <c r="R78" i="7"/>
  <c r="R79" i="7"/>
  <c r="R80" i="7"/>
  <c r="R81" i="7"/>
  <c r="R82" i="7"/>
  <c r="R83" i="7"/>
  <c r="R84" i="7"/>
  <c r="R85" i="7"/>
  <c r="R86" i="7"/>
  <c r="R87" i="7"/>
  <c r="R88" i="7"/>
  <c r="R89" i="7"/>
  <c r="R90" i="7"/>
  <c r="R91" i="7"/>
  <c r="R92" i="7"/>
  <c r="R93" i="7"/>
  <c r="R94" i="7"/>
  <c r="R95" i="7"/>
  <c r="N15" i="15"/>
  <c r="N16" i="15"/>
  <c r="N17" i="15"/>
  <c r="N18" i="15"/>
  <c r="N19" i="15"/>
  <c r="N20" i="15"/>
  <c r="N21" i="15"/>
  <c r="N22" i="15"/>
  <c r="N23" i="15"/>
  <c r="N24" i="15"/>
  <c r="N25" i="15"/>
  <c r="N26" i="15"/>
  <c r="N27" i="15"/>
  <c r="N28" i="15"/>
  <c r="N29" i="15"/>
  <c r="N30" i="15"/>
  <c r="N31" i="15"/>
  <c r="N32" i="15"/>
  <c r="N33" i="15"/>
  <c r="N34" i="15"/>
  <c r="N35" i="15"/>
  <c r="N36" i="15"/>
  <c r="N37" i="15"/>
  <c r="N38" i="15"/>
  <c r="N39" i="15"/>
  <c r="N40" i="15"/>
  <c r="N41" i="15"/>
  <c r="N42" i="15"/>
  <c r="N43" i="15"/>
  <c r="N44" i="15"/>
  <c r="N45" i="15"/>
  <c r="N46" i="15"/>
  <c r="N47" i="15"/>
  <c r="N48" i="15"/>
  <c r="N49" i="15"/>
  <c r="N50" i="15"/>
  <c r="N51" i="15"/>
  <c r="N52" i="15"/>
  <c r="N53" i="15"/>
  <c r="N54" i="15"/>
  <c r="N55" i="15"/>
  <c r="N56" i="15"/>
  <c r="N57" i="15"/>
  <c r="N58" i="15"/>
  <c r="N59" i="15"/>
  <c r="N60" i="15"/>
  <c r="N61" i="15"/>
  <c r="N62" i="15"/>
  <c r="N63" i="15"/>
  <c r="N64" i="15"/>
  <c r="N65" i="15"/>
  <c r="N66" i="15"/>
  <c r="N67" i="15"/>
  <c r="N68" i="15"/>
  <c r="N69" i="15"/>
  <c r="N70" i="15"/>
  <c r="N71" i="15"/>
  <c r="N72" i="15"/>
  <c r="N73" i="15"/>
  <c r="N74" i="15"/>
  <c r="N75" i="15"/>
  <c r="N76" i="15"/>
  <c r="N77" i="15"/>
  <c r="N78" i="15"/>
  <c r="N79" i="15"/>
  <c r="N80" i="15"/>
  <c r="N81" i="15"/>
  <c r="N82" i="15"/>
  <c r="N83" i="15"/>
  <c r="N84" i="15"/>
  <c r="N85" i="15"/>
  <c r="N86" i="15"/>
  <c r="N87" i="15"/>
  <c r="N88" i="15"/>
  <c r="N89" i="15"/>
  <c r="N90" i="15"/>
  <c r="N91" i="15"/>
  <c r="N92" i="15"/>
  <c r="N93" i="15"/>
  <c r="N94" i="15"/>
  <c r="N95" i="15"/>
  <c r="N14" i="15"/>
  <c r="S15" i="14"/>
  <c r="S16" i="14"/>
  <c r="S17" i="14"/>
  <c r="S18" i="14"/>
  <c r="S19" i="14"/>
  <c r="S20" i="14"/>
  <c r="S21" i="14"/>
  <c r="S22" i="14"/>
  <c r="S23" i="14"/>
  <c r="S24" i="14"/>
  <c r="S25" i="14"/>
  <c r="S26" i="14"/>
  <c r="S27" i="14"/>
  <c r="S28" i="14"/>
  <c r="S29" i="14"/>
  <c r="S30" i="14"/>
  <c r="S31" i="14"/>
  <c r="S32" i="14"/>
  <c r="S33" i="14"/>
  <c r="S34" i="14"/>
  <c r="S35" i="14"/>
  <c r="S36" i="14"/>
  <c r="S37" i="14"/>
  <c r="S38" i="14"/>
  <c r="S39" i="14"/>
  <c r="S40" i="14"/>
  <c r="S41" i="14"/>
  <c r="S42" i="14"/>
  <c r="S43" i="14"/>
  <c r="S44" i="14"/>
  <c r="S45" i="14"/>
  <c r="S46" i="14"/>
  <c r="S47" i="14"/>
  <c r="S48" i="14"/>
  <c r="S49" i="14"/>
  <c r="S50" i="14"/>
  <c r="S51" i="14"/>
  <c r="S52" i="14"/>
  <c r="S53" i="14"/>
  <c r="S54" i="14"/>
  <c r="S55" i="14"/>
  <c r="S56" i="14"/>
  <c r="S57" i="14"/>
  <c r="S58" i="14"/>
  <c r="S59" i="14"/>
  <c r="S60" i="14"/>
  <c r="S61" i="14"/>
  <c r="S62" i="14"/>
  <c r="S63" i="14"/>
  <c r="S64" i="14"/>
  <c r="S65" i="14"/>
  <c r="S66" i="14"/>
  <c r="S67" i="14"/>
  <c r="S68" i="14"/>
  <c r="S69" i="14"/>
  <c r="S70" i="14"/>
  <c r="S71" i="14"/>
  <c r="S72" i="14"/>
  <c r="S73" i="14"/>
  <c r="S74" i="14"/>
  <c r="S75" i="14"/>
  <c r="S76" i="14"/>
  <c r="S77" i="14"/>
  <c r="S78" i="14"/>
  <c r="S79" i="14"/>
  <c r="S80" i="14"/>
  <c r="S81" i="14"/>
  <c r="S82" i="14"/>
  <c r="S83" i="14"/>
  <c r="S84" i="14"/>
  <c r="S85" i="14"/>
  <c r="S86" i="14"/>
  <c r="S87" i="14"/>
  <c r="S88" i="14"/>
  <c r="S89" i="14"/>
  <c r="S90" i="14"/>
  <c r="S91" i="14"/>
  <c r="S92" i="14"/>
  <c r="S93" i="14"/>
  <c r="S94" i="14"/>
  <c r="S95" i="14"/>
  <c r="S14" i="14"/>
  <c r="P15" i="16"/>
  <c r="P16" i="16"/>
  <c r="P17" i="16"/>
  <c r="P18" i="16"/>
  <c r="P19" i="16"/>
  <c r="P20" i="16"/>
  <c r="P21" i="16"/>
  <c r="P22" i="16"/>
  <c r="P23" i="16"/>
  <c r="P24" i="16"/>
  <c r="P25" i="16"/>
  <c r="P26" i="16"/>
  <c r="P27" i="16"/>
  <c r="P28" i="16"/>
  <c r="P29" i="16"/>
  <c r="P30" i="16"/>
  <c r="P31" i="16"/>
  <c r="P32" i="16"/>
  <c r="P33" i="16"/>
  <c r="P34" i="16"/>
  <c r="P35" i="16"/>
  <c r="P36" i="16"/>
  <c r="P37" i="16"/>
  <c r="P38" i="16"/>
  <c r="P39" i="16"/>
  <c r="P40" i="16"/>
  <c r="P41" i="16"/>
  <c r="P42" i="16"/>
  <c r="P43" i="16"/>
  <c r="P44" i="16"/>
  <c r="P45" i="16"/>
  <c r="P46" i="16"/>
  <c r="P47" i="16"/>
  <c r="P48" i="16"/>
  <c r="P49" i="16"/>
  <c r="P50" i="16"/>
  <c r="P51" i="16"/>
  <c r="P52" i="16"/>
  <c r="P53" i="16"/>
  <c r="P54" i="16"/>
  <c r="P55" i="16"/>
  <c r="P56" i="16"/>
  <c r="P57" i="16"/>
  <c r="P58" i="16"/>
  <c r="P59" i="16"/>
  <c r="P60" i="16"/>
  <c r="P61" i="16"/>
  <c r="P62" i="16"/>
  <c r="P63" i="16"/>
  <c r="P64" i="16"/>
  <c r="P65" i="16"/>
  <c r="P66" i="16"/>
  <c r="P67" i="16"/>
  <c r="P68" i="16"/>
  <c r="P69" i="16"/>
  <c r="P70" i="16"/>
  <c r="P71" i="16"/>
  <c r="P72" i="16"/>
  <c r="P73" i="16"/>
  <c r="P74" i="16"/>
  <c r="P75" i="16"/>
  <c r="P76" i="16"/>
  <c r="P77" i="16"/>
  <c r="P78" i="16"/>
  <c r="P79" i="16"/>
  <c r="P80" i="16"/>
  <c r="P81" i="16"/>
  <c r="P82" i="16"/>
  <c r="P83" i="16"/>
  <c r="P84" i="16"/>
  <c r="P85" i="16"/>
  <c r="P86" i="16"/>
  <c r="P87" i="16"/>
  <c r="P88" i="16"/>
  <c r="P89" i="16"/>
  <c r="P90" i="16"/>
  <c r="P91" i="16"/>
  <c r="P92" i="16"/>
  <c r="P93" i="16"/>
  <c r="P94" i="16"/>
  <c r="P95" i="16"/>
  <c r="P96" i="16"/>
  <c r="P97" i="16"/>
  <c r="P98" i="16"/>
  <c r="P99" i="16"/>
  <c r="P100" i="16"/>
  <c r="P101" i="16"/>
  <c r="P102" i="16"/>
  <c r="P103" i="16"/>
  <c r="P104" i="16"/>
  <c r="P105" i="16"/>
  <c r="P106" i="16"/>
  <c r="P107" i="16"/>
  <c r="P108" i="16"/>
  <c r="P109" i="16"/>
  <c r="P110" i="16"/>
  <c r="P111" i="16"/>
  <c r="P112" i="16"/>
  <c r="P113" i="16"/>
  <c r="P114" i="16"/>
  <c r="P115" i="16"/>
  <c r="P116" i="16"/>
  <c r="P117" i="16"/>
  <c r="P118" i="16"/>
  <c r="P119" i="16"/>
  <c r="P120" i="16"/>
  <c r="P121" i="16"/>
  <c r="P14" i="16"/>
  <c r="T15" i="13"/>
  <c r="T16" i="13"/>
  <c r="T17" i="13"/>
  <c r="T18" i="13"/>
  <c r="T19" i="13"/>
  <c r="T20" i="13"/>
  <c r="T21" i="13"/>
  <c r="T22" i="13"/>
  <c r="T23" i="13"/>
  <c r="T24" i="13"/>
  <c r="T25" i="13"/>
  <c r="T26" i="13"/>
  <c r="T27" i="13"/>
  <c r="T28" i="13"/>
  <c r="T29" i="13"/>
  <c r="T30" i="13"/>
  <c r="T31" i="13"/>
  <c r="T32" i="13"/>
  <c r="T33" i="13"/>
  <c r="T34" i="13"/>
  <c r="T35" i="13"/>
  <c r="T36" i="13"/>
  <c r="T37" i="13"/>
  <c r="T38" i="13"/>
  <c r="T39" i="13"/>
  <c r="T40" i="13"/>
  <c r="T41" i="13"/>
  <c r="T42" i="13"/>
  <c r="T43" i="13"/>
  <c r="T44" i="13"/>
  <c r="T45" i="13"/>
  <c r="T46" i="13"/>
  <c r="T47" i="13"/>
  <c r="T48" i="13"/>
  <c r="T49" i="13"/>
  <c r="T50" i="13"/>
  <c r="T51" i="13"/>
  <c r="T52" i="13"/>
  <c r="T53" i="13"/>
  <c r="T54" i="13"/>
  <c r="T55" i="13"/>
  <c r="T56" i="13"/>
  <c r="T57" i="13"/>
  <c r="T58" i="13"/>
  <c r="T59" i="13"/>
  <c r="T60" i="13"/>
  <c r="T61" i="13"/>
  <c r="T62" i="13"/>
  <c r="T63" i="13"/>
  <c r="T64" i="13"/>
  <c r="T65" i="13"/>
  <c r="T66" i="13"/>
  <c r="T67" i="13"/>
  <c r="T68" i="13"/>
  <c r="T69" i="13"/>
  <c r="T70" i="13"/>
  <c r="T71" i="13"/>
  <c r="T72" i="13"/>
  <c r="T73" i="13"/>
  <c r="T74" i="13"/>
  <c r="T75" i="13"/>
  <c r="T76" i="13"/>
  <c r="T77" i="13"/>
  <c r="T78" i="13"/>
  <c r="T79" i="13"/>
  <c r="T80" i="13"/>
  <c r="T81" i="13"/>
  <c r="T82" i="13"/>
  <c r="T83" i="13"/>
  <c r="T84" i="13"/>
  <c r="T85" i="13"/>
  <c r="T86" i="13"/>
  <c r="T87" i="13"/>
  <c r="T88" i="13"/>
  <c r="T89" i="13"/>
  <c r="T90" i="13"/>
  <c r="T91" i="13"/>
  <c r="T92" i="13"/>
  <c r="T93" i="13"/>
  <c r="T94" i="13"/>
  <c r="T95" i="13"/>
  <c r="T14" i="13"/>
  <c r="O15" i="11"/>
  <c r="O16" i="11"/>
  <c r="O17" i="11"/>
  <c r="O18" i="11"/>
  <c r="O19" i="11"/>
  <c r="O20" i="11"/>
  <c r="O21" i="11"/>
  <c r="O22" i="11"/>
  <c r="O23" i="11"/>
  <c r="O24" i="11"/>
  <c r="O25" i="11"/>
  <c r="O26" i="11"/>
  <c r="O27" i="11"/>
  <c r="O28" i="11"/>
  <c r="O29" i="11"/>
  <c r="O30" i="11"/>
  <c r="O31" i="11"/>
  <c r="O32" i="11"/>
  <c r="O33" i="11"/>
  <c r="O34" i="11"/>
  <c r="O35" i="11"/>
  <c r="O36" i="11"/>
  <c r="O37" i="11"/>
  <c r="O38" i="11"/>
  <c r="O39" i="11"/>
  <c r="O40" i="11"/>
  <c r="O41" i="11"/>
  <c r="O42" i="11"/>
  <c r="O43" i="11"/>
  <c r="O44" i="11"/>
  <c r="O45" i="11"/>
  <c r="O46" i="11"/>
  <c r="O47" i="11"/>
  <c r="O48" i="11"/>
  <c r="O49" i="11"/>
  <c r="O50" i="11"/>
  <c r="O51" i="11"/>
  <c r="O52" i="11"/>
  <c r="O53" i="11"/>
  <c r="O54" i="11"/>
  <c r="O55" i="11"/>
  <c r="O56" i="11"/>
  <c r="O57" i="11"/>
  <c r="O58" i="11"/>
  <c r="O59" i="11"/>
  <c r="O60" i="11"/>
  <c r="O61" i="11"/>
  <c r="O62" i="11"/>
  <c r="O63" i="11"/>
  <c r="O64" i="11"/>
  <c r="O65" i="11"/>
  <c r="O66" i="11"/>
  <c r="O67" i="11"/>
  <c r="O68" i="11"/>
  <c r="O69" i="11"/>
  <c r="O70" i="11"/>
  <c r="O71" i="11"/>
  <c r="O72" i="11"/>
  <c r="O73" i="11"/>
  <c r="O74" i="11"/>
  <c r="O75" i="11"/>
  <c r="O76" i="11"/>
  <c r="O77" i="11"/>
  <c r="O78" i="11"/>
  <c r="O79" i="11"/>
  <c r="O80" i="11"/>
  <c r="O81" i="11"/>
  <c r="O82" i="11"/>
  <c r="O83" i="11"/>
  <c r="O84" i="11"/>
  <c r="O85" i="11"/>
  <c r="O86" i="11"/>
  <c r="O87" i="11"/>
  <c r="O88" i="11"/>
  <c r="O89" i="11"/>
  <c r="O90" i="11"/>
  <c r="O91" i="11"/>
  <c r="O92" i="11"/>
  <c r="O93" i="11"/>
  <c r="O94" i="11"/>
  <c r="O95" i="11"/>
  <c r="O14" i="11"/>
  <c r="Q15" i="7"/>
  <c r="Q16" i="7"/>
  <c r="Q17" i="7"/>
  <c r="Q18" i="7"/>
  <c r="Q19" i="7"/>
  <c r="Q20" i="7"/>
  <c r="Q21" i="7"/>
  <c r="Q22" i="7"/>
  <c r="Q23" i="7"/>
  <c r="Q24" i="7"/>
  <c r="Q25" i="7"/>
  <c r="Q26" i="7"/>
  <c r="Q27" i="7"/>
  <c r="Q28" i="7"/>
  <c r="Q29" i="7"/>
  <c r="Q30" i="7"/>
  <c r="Q31" i="7"/>
  <c r="Q32" i="7"/>
  <c r="Q33" i="7"/>
  <c r="Q34" i="7"/>
  <c r="Q35" i="7"/>
  <c r="Q36" i="7"/>
  <c r="Q37" i="7"/>
  <c r="Q38" i="7"/>
  <c r="Q39" i="7"/>
  <c r="Q40" i="7"/>
  <c r="Q41" i="7"/>
  <c r="Q42" i="7"/>
  <c r="Q43" i="7"/>
  <c r="Q44" i="7"/>
  <c r="Q45" i="7"/>
  <c r="Q46" i="7"/>
  <c r="Q47" i="7"/>
  <c r="Q48" i="7"/>
  <c r="Q49" i="7"/>
  <c r="Q50" i="7"/>
  <c r="Q51" i="7"/>
  <c r="Q52" i="7"/>
  <c r="Q53" i="7"/>
  <c r="Q54" i="7"/>
  <c r="Q55" i="7"/>
  <c r="Q56" i="7"/>
  <c r="Q57" i="7"/>
  <c r="Q58" i="7"/>
  <c r="Q59" i="7"/>
  <c r="Q60" i="7"/>
  <c r="Q61" i="7"/>
  <c r="Q62" i="7"/>
  <c r="Q63" i="7"/>
  <c r="Q64" i="7"/>
  <c r="Q65" i="7"/>
  <c r="Q66" i="7"/>
  <c r="Q67" i="7"/>
  <c r="Q68" i="7"/>
  <c r="Q69" i="7"/>
  <c r="Q70" i="7"/>
  <c r="Q71" i="7"/>
  <c r="Q72" i="7"/>
  <c r="Q73" i="7"/>
  <c r="Q74" i="7"/>
  <c r="Q75" i="7"/>
  <c r="Q76" i="7"/>
  <c r="Q77" i="7"/>
  <c r="Q78" i="7"/>
  <c r="Q79" i="7"/>
  <c r="Q80" i="7"/>
  <c r="Q81" i="7"/>
  <c r="Q82" i="7"/>
  <c r="Q83" i="7"/>
  <c r="Q84" i="7"/>
  <c r="Q85" i="7"/>
  <c r="Q86" i="7"/>
  <c r="Q87" i="7"/>
  <c r="Q88" i="7"/>
  <c r="Q89" i="7"/>
  <c r="Q90" i="7"/>
  <c r="Q91" i="7"/>
  <c r="Q92" i="7"/>
  <c r="Q93" i="7"/>
  <c r="Q94" i="7"/>
  <c r="Q95" i="7"/>
  <c r="Q14" i="7"/>
  <c r="T123" i="16" l="1"/>
  <c r="S123" i="16"/>
  <c r="M15" i="15" l="1"/>
  <c r="M16" i="15"/>
  <c r="M17" i="15"/>
  <c r="M18" i="15"/>
  <c r="M19" i="15"/>
  <c r="M20" i="15"/>
  <c r="M21" i="15"/>
  <c r="M22" i="15"/>
  <c r="M23" i="15"/>
  <c r="M24" i="15"/>
  <c r="M25" i="15"/>
  <c r="M26" i="15"/>
  <c r="M27" i="15"/>
  <c r="M28" i="15"/>
  <c r="M29" i="15"/>
  <c r="M30" i="15"/>
  <c r="M31" i="15"/>
  <c r="M32" i="15"/>
  <c r="M33" i="15"/>
  <c r="M34" i="15"/>
  <c r="M35" i="15"/>
  <c r="M36" i="15"/>
  <c r="M37" i="15"/>
  <c r="M38" i="15"/>
  <c r="M39" i="15"/>
  <c r="M40" i="15"/>
  <c r="M41" i="15"/>
  <c r="M42" i="15"/>
  <c r="M43" i="15"/>
  <c r="M44" i="15"/>
  <c r="M45" i="15"/>
  <c r="M46" i="15"/>
  <c r="M47" i="15"/>
  <c r="M48" i="15"/>
  <c r="M49" i="15"/>
  <c r="M50" i="15"/>
  <c r="M51" i="15"/>
  <c r="M52" i="15"/>
  <c r="M53" i="15"/>
  <c r="M54" i="15"/>
  <c r="M55" i="15"/>
  <c r="M56" i="15"/>
  <c r="M57" i="15"/>
  <c r="M58" i="15"/>
  <c r="M59" i="15"/>
  <c r="M60" i="15"/>
  <c r="M61" i="15"/>
  <c r="M62" i="15"/>
  <c r="M63" i="15"/>
  <c r="M64" i="15"/>
  <c r="M65" i="15"/>
  <c r="M66" i="15"/>
  <c r="M67" i="15"/>
  <c r="M68" i="15"/>
  <c r="M69" i="15"/>
  <c r="M70" i="15"/>
  <c r="M71" i="15"/>
  <c r="M72" i="15"/>
  <c r="M73" i="15"/>
  <c r="M74" i="15"/>
  <c r="M75" i="15"/>
  <c r="M76" i="15"/>
  <c r="M77" i="15"/>
  <c r="M78" i="15"/>
  <c r="M79" i="15"/>
  <c r="M80" i="15"/>
  <c r="M81" i="15"/>
  <c r="M82" i="15"/>
  <c r="M83" i="15"/>
  <c r="M84" i="15"/>
  <c r="M85" i="15"/>
  <c r="M86" i="15"/>
  <c r="M87" i="15"/>
  <c r="M88" i="15"/>
  <c r="M89" i="15"/>
  <c r="M90" i="15"/>
  <c r="M91" i="15"/>
  <c r="M92" i="15"/>
  <c r="M93" i="15"/>
  <c r="M94" i="15"/>
  <c r="M95" i="15"/>
  <c r="M14" i="15"/>
  <c r="R15" i="14"/>
  <c r="R16" i="14"/>
  <c r="R17" i="14"/>
  <c r="R18" i="14"/>
  <c r="R19" i="14"/>
  <c r="R20" i="14"/>
  <c r="R21" i="14"/>
  <c r="R22" i="14"/>
  <c r="R23" i="14"/>
  <c r="R24" i="14"/>
  <c r="R25" i="14"/>
  <c r="R26" i="14"/>
  <c r="R27" i="14"/>
  <c r="R28" i="14"/>
  <c r="R29" i="14"/>
  <c r="R30" i="14"/>
  <c r="R31" i="14"/>
  <c r="R32" i="14"/>
  <c r="R33" i="14"/>
  <c r="R34" i="14"/>
  <c r="R35" i="14"/>
  <c r="R36" i="14"/>
  <c r="R37" i="14"/>
  <c r="R38" i="14"/>
  <c r="R39" i="14"/>
  <c r="R40" i="14"/>
  <c r="R41" i="14"/>
  <c r="R42" i="14"/>
  <c r="R43" i="14"/>
  <c r="R44" i="14"/>
  <c r="R45" i="14"/>
  <c r="R46" i="14"/>
  <c r="R47" i="14"/>
  <c r="R48" i="14"/>
  <c r="R49" i="14"/>
  <c r="R50" i="14"/>
  <c r="R51" i="14"/>
  <c r="R52" i="14"/>
  <c r="R53" i="14"/>
  <c r="R54" i="14"/>
  <c r="R55" i="14"/>
  <c r="R56" i="14"/>
  <c r="R57" i="14"/>
  <c r="R58" i="14"/>
  <c r="R59" i="14"/>
  <c r="R60" i="14"/>
  <c r="R61" i="14"/>
  <c r="R62" i="14"/>
  <c r="R63" i="14"/>
  <c r="R64" i="14"/>
  <c r="R65" i="14"/>
  <c r="R66" i="14"/>
  <c r="R67" i="14"/>
  <c r="R68" i="14"/>
  <c r="R69" i="14"/>
  <c r="R70" i="14"/>
  <c r="R71" i="14"/>
  <c r="R72" i="14"/>
  <c r="R73" i="14"/>
  <c r="R74" i="14"/>
  <c r="R75" i="14"/>
  <c r="R76" i="14"/>
  <c r="R77" i="14"/>
  <c r="R78" i="14"/>
  <c r="R79" i="14"/>
  <c r="R80" i="14"/>
  <c r="R81" i="14"/>
  <c r="R82" i="14"/>
  <c r="R83" i="14"/>
  <c r="R84" i="14"/>
  <c r="R85" i="14"/>
  <c r="R86" i="14"/>
  <c r="R87" i="14"/>
  <c r="R88" i="14"/>
  <c r="R89" i="14"/>
  <c r="R90" i="14"/>
  <c r="R91" i="14"/>
  <c r="R92" i="14"/>
  <c r="R93" i="14"/>
  <c r="R94" i="14"/>
  <c r="R95" i="14"/>
  <c r="R14" i="14"/>
  <c r="O15" i="16"/>
  <c r="O16" i="16"/>
  <c r="O17" i="16"/>
  <c r="O18" i="16"/>
  <c r="O19" i="16"/>
  <c r="O20" i="16"/>
  <c r="O21" i="16"/>
  <c r="O22" i="16"/>
  <c r="O23" i="16"/>
  <c r="O24" i="16"/>
  <c r="O25" i="16"/>
  <c r="O26" i="16"/>
  <c r="O27" i="16"/>
  <c r="O28" i="16"/>
  <c r="O29" i="16"/>
  <c r="O30" i="16"/>
  <c r="O31" i="16"/>
  <c r="O32" i="16"/>
  <c r="O33" i="16"/>
  <c r="O34" i="16"/>
  <c r="O35" i="16"/>
  <c r="O36" i="16"/>
  <c r="O37" i="16"/>
  <c r="O38" i="16"/>
  <c r="O39" i="16"/>
  <c r="O40" i="16"/>
  <c r="O41" i="16"/>
  <c r="O42" i="16"/>
  <c r="O43" i="16"/>
  <c r="O44" i="16"/>
  <c r="O45" i="16"/>
  <c r="O46" i="16"/>
  <c r="O47" i="16"/>
  <c r="O48" i="16"/>
  <c r="O49" i="16"/>
  <c r="O50" i="16"/>
  <c r="O51" i="16"/>
  <c r="O52" i="16"/>
  <c r="O53" i="16"/>
  <c r="O54" i="16"/>
  <c r="O55" i="16"/>
  <c r="O56" i="16"/>
  <c r="O57" i="16"/>
  <c r="O58" i="16"/>
  <c r="O59" i="16"/>
  <c r="O60" i="16"/>
  <c r="O61" i="16"/>
  <c r="O62" i="16"/>
  <c r="O63" i="16"/>
  <c r="O64" i="16"/>
  <c r="O65" i="16"/>
  <c r="O66" i="16"/>
  <c r="O67" i="16"/>
  <c r="O68" i="16"/>
  <c r="O69" i="16"/>
  <c r="O70" i="16"/>
  <c r="O71" i="16"/>
  <c r="O72" i="16"/>
  <c r="O73" i="16"/>
  <c r="O74" i="16"/>
  <c r="O75" i="16"/>
  <c r="O76" i="16"/>
  <c r="O77" i="16"/>
  <c r="O78" i="16"/>
  <c r="O79" i="16"/>
  <c r="O80" i="16"/>
  <c r="O81" i="16"/>
  <c r="O82" i="16"/>
  <c r="O83" i="16"/>
  <c r="O84" i="16"/>
  <c r="O85" i="16"/>
  <c r="O86" i="16"/>
  <c r="O87" i="16"/>
  <c r="O88" i="16"/>
  <c r="O89" i="16"/>
  <c r="O90" i="16"/>
  <c r="O91" i="16"/>
  <c r="O92" i="16"/>
  <c r="O93" i="16"/>
  <c r="O94" i="16"/>
  <c r="O95" i="16"/>
  <c r="O96" i="16"/>
  <c r="O97" i="16"/>
  <c r="O98" i="16"/>
  <c r="O99" i="16"/>
  <c r="O100" i="16"/>
  <c r="O101" i="16"/>
  <c r="O102" i="16"/>
  <c r="O103" i="16"/>
  <c r="O104" i="16"/>
  <c r="O105" i="16"/>
  <c r="O106" i="16"/>
  <c r="O107" i="16"/>
  <c r="O108" i="16"/>
  <c r="O109" i="16"/>
  <c r="O110" i="16"/>
  <c r="O111" i="16"/>
  <c r="O112" i="16"/>
  <c r="O113" i="16"/>
  <c r="O114" i="16"/>
  <c r="O115" i="16"/>
  <c r="O116" i="16"/>
  <c r="O117" i="16"/>
  <c r="O118" i="16"/>
  <c r="O119" i="16"/>
  <c r="O120" i="16"/>
  <c r="O121" i="16"/>
  <c r="O14" i="16"/>
  <c r="S15" i="13"/>
  <c r="S16" i="13"/>
  <c r="S17" i="13"/>
  <c r="S18" i="13"/>
  <c r="S19" i="13"/>
  <c r="S20" i="13"/>
  <c r="S21" i="13"/>
  <c r="S22" i="13"/>
  <c r="S23" i="13"/>
  <c r="S24" i="13"/>
  <c r="S25" i="13"/>
  <c r="S26" i="13"/>
  <c r="S27" i="13"/>
  <c r="S28" i="13"/>
  <c r="S29" i="13"/>
  <c r="S30" i="13"/>
  <c r="S31" i="13"/>
  <c r="S32" i="13"/>
  <c r="S33" i="13"/>
  <c r="S34" i="13"/>
  <c r="S35" i="13"/>
  <c r="S36" i="13"/>
  <c r="S37" i="13"/>
  <c r="S38" i="13"/>
  <c r="S39" i="13"/>
  <c r="S40" i="13"/>
  <c r="S41" i="13"/>
  <c r="S42" i="13"/>
  <c r="S43" i="13"/>
  <c r="S44" i="13"/>
  <c r="S45" i="13"/>
  <c r="S46" i="13"/>
  <c r="S47" i="13"/>
  <c r="S48" i="13"/>
  <c r="S49" i="13"/>
  <c r="S50" i="13"/>
  <c r="S51" i="13"/>
  <c r="S52" i="13"/>
  <c r="S53" i="13"/>
  <c r="S54" i="13"/>
  <c r="S55" i="13"/>
  <c r="S56" i="13"/>
  <c r="S57" i="13"/>
  <c r="S58" i="13"/>
  <c r="S59" i="13"/>
  <c r="S60" i="13"/>
  <c r="S61" i="13"/>
  <c r="S62" i="13"/>
  <c r="S63" i="13"/>
  <c r="S64" i="13"/>
  <c r="S65" i="13"/>
  <c r="S66" i="13"/>
  <c r="S67" i="13"/>
  <c r="S68" i="13"/>
  <c r="S69" i="13"/>
  <c r="S70" i="13"/>
  <c r="S71" i="13"/>
  <c r="S72" i="13"/>
  <c r="S73" i="13"/>
  <c r="S74" i="13"/>
  <c r="S75" i="13"/>
  <c r="S76" i="13"/>
  <c r="S77" i="13"/>
  <c r="S78" i="13"/>
  <c r="S79" i="13"/>
  <c r="S80" i="13"/>
  <c r="S81" i="13"/>
  <c r="S82" i="13"/>
  <c r="S83" i="13"/>
  <c r="S84" i="13"/>
  <c r="S85" i="13"/>
  <c r="S86" i="13"/>
  <c r="S87" i="13"/>
  <c r="S88" i="13"/>
  <c r="S89" i="13"/>
  <c r="S90" i="13"/>
  <c r="S91" i="13"/>
  <c r="S92" i="13"/>
  <c r="S93" i="13"/>
  <c r="S94" i="13"/>
  <c r="S95" i="13"/>
  <c r="S14" i="13"/>
  <c r="N15" i="11"/>
  <c r="N16" i="11"/>
  <c r="N17" i="11"/>
  <c r="N18" i="11"/>
  <c r="N19" i="11"/>
  <c r="N20" i="11"/>
  <c r="N21" i="11"/>
  <c r="N22" i="11"/>
  <c r="N23" i="11"/>
  <c r="N24" i="11"/>
  <c r="N25" i="11"/>
  <c r="N26" i="11"/>
  <c r="N27" i="11"/>
  <c r="N28" i="11"/>
  <c r="N29" i="11"/>
  <c r="N30" i="11"/>
  <c r="N31" i="11"/>
  <c r="N32" i="11"/>
  <c r="N33" i="11"/>
  <c r="N34" i="11"/>
  <c r="N35" i="11"/>
  <c r="N36" i="11"/>
  <c r="N37" i="11"/>
  <c r="N38" i="11"/>
  <c r="N39" i="11"/>
  <c r="N40" i="11"/>
  <c r="N41" i="11"/>
  <c r="N42" i="11"/>
  <c r="N43" i="11"/>
  <c r="N44" i="11"/>
  <c r="N45" i="11"/>
  <c r="N46" i="11"/>
  <c r="N47" i="11"/>
  <c r="N48" i="11"/>
  <c r="N49" i="11"/>
  <c r="N50" i="11"/>
  <c r="N51" i="11"/>
  <c r="N52" i="11"/>
  <c r="N53" i="11"/>
  <c r="N54" i="11"/>
  <c r="N55" i="11"/>
  <c r="N56" i="11"/>
  <c r="N57" i="11"/>
  <c r="N58" i="11"/>
  <c r="N59" i="11"/>
  <c r="N60" i="11"/>
  <c r="N61" i="11"/>
  <c r="N62" i="11"/>
  <c r="N63" i="11"/>
  <c r="N64" i="11"/>
  <c r="N65" i="11"/>
  <c r="N66" i="11"/>
  <c r="N67" i="11"/>
  <c r="N68" i="11"/>
  <c r="N69" i="11"/>
  <c r="N70" i="11"/>
  <c r="N71" i="11"/>
  <c r="N72" i="11"/>
  <c r="N73" i="11"/>
  <c r="N74" i="11"/>
  <c r="N75" i="11"/>
  <c r="N76" i="11"/>
  <c r="N77" i="11"/>
  <c r="N78" i="11"/>
  <c r="N79" i="11"/>
  <c r="N80" i="11"/>
  <c r="N81" i="11"/>
  <c r="N82" i="11"/>
  <c r="N83" i="11"/>
  <c r="N84" i="11"/>
  <c r="N85" i="11"/>
  <c r="N86" i="11"/>
  <c r="N87" i="11"/>
  <c r="N88" i="11"/>
  <c r="N89" i="11"/>
  <c r="N90" i="11"/>
  <c r="N91" i="11"/>
  <c r="N92" i="11"/>
  <c r="N93" i="11"/>
  <c r="N94" i="11"/>
  <c r="N95" i="11"/>
  <c r="N14" i="11"/>
  <c r="P15" i="7"/>
  <c r="P16" i="7"/>
  <c r="P17" i="7"/>
  <c r="P18" i="7"/>
  <c r="P19" i="7"/>
  <c r="P20" i="7"/>
  <c r="P21" i="7"/>
  <c r="P22" i="7"/>
  <c r="P23" i="7"/>
  <c r="P24" i="7"/>
  <c r="P25" i="7"/>
  <c r="P26" i="7"/>
  <c r="P27" i="7"/>
  <c r="P28" i="7"/>
  <c r="P29" i="7"/>
  <c r="P30" i="7"/>
  <c r="P31" i="7"/>
  <c r="P32" i="7"/>
  <c r="P33" i="7"/>
  <c r="P34" i="7"/>
  <c r="P35" i="7"/>
  <c r="P36" i="7"/>
  <c r="P37" i="7"/>
  <c r="P38" i="7"/>
  <c r="P39" i="7"/>
  <c r="P40" i="7"/>
  <c r="P41" i="7"/>
  <c r="P42" i="7"/>
  <c r="P43" i="7"/>
  <c r="P44" i="7"/>
  <c r="P45" i="7"/>
  <c r="P46" i="7"/>
  <c r="P47" i="7"/>
  <c r="P48" i="7"/>
  <c r="P49" i="7"/>
  <c r="P50" i="7"/>
  <c r="P51" i="7"/>
  <c r="P52" i="7"/>
  <c r="P53" i="7"/>
  <c r="P54" i="7"/>
  <c r="P55" i="7"/>
  <c r="P56" i="7"/>
  <c r="P57" i="7"/>
  <c r="P58" i="7"/>
  <c r="P59" i="7"/>
  <c r="P60" i="7"/>
  <c r="P61" i="7"/>
  <c r="P62" i="7"/>
  <c r="P63" i="7"/>
  <c r="P64" i="7"/>
  <c r="P65" i="7"/>
  <c r="P66" i="7"/>
  <c r="P67" i="7"/>
  <c r="P68" i="7"/>
  <c r="P69" i="7"/>
  <c r="P70" i="7"/>
  <c r="P71" i="7"/>
  <c r="P72" i="7"/>
  <c r="P73" i="7"/>
  <c r="P74" i="7"/>
  <c r="P75" i="7"/>
  <c r="P76" i="7"/>
  <c r="P77" i="7"/>
  <c r="P78" i="7"/>
  <c r="P79" i="7"/>
  <c r="P80" i="7"/>
  <c r="P81" i="7"/>
  <c r="P82" i="7"/>
  <c r="P83" i="7"/>
  <c r="P84" i="7"/>
  <c r="P85" i="7"/>
  <c r="P86" i="7"/>
  <c r="P87" i="7"/>
  <c r="P88" i="7"/>
  <c r="P89" i="7"/>
  <c r="P90" i="7"/>
  <c r="P91" i="7"/>
  <c r="P92" i="7"/>
  <c r="P93" i="7"/>
  <c r="P94" i="7"/>
  <c r="P95" i="7"/>
  <c r="P14" i="7"/>
  <c r="L15" i="15" l="1"/>
  <c r="L16" i="15"/>
  <c r="L17" i="15"/>
  <c r="L18" i="15"/>
  <c r="L19" i="15"/>
  <c r="L20" i="15"/>
  <c r="L21" i="15"/>
  <c r="L22" i="15"/>
  <c r="L23" i="15"/>
  <c r="L24" i="15"/>
  <c r="L25" i="15"/>
  <c r="L26" i="15"/>
  <c r="L27" i="15"/>
  <c r="L28" i="15"/>
  <c r="L29" i="15"/>
  <c r="L30" i="15"/>
  <c r="L31" i="15"/>
  <c r="L32" i="15"/>
  <c r="L33" i="15"/>
  <c r="L34" i="15"/>
  <c r="L35" i="15"/>
  <c r="L36" i="15"/>
  <c r="L37" i="15"/>
  <c r="L38" i="15"/>
  <c r="L39" i="15"/>
  <c r="L40" i="15"/>
  <c r="L41" i="15"/>
  <c r="L42" i="15"/>
  <c r="L43" i="15"/>
  <c r="L44" i="15"/>
  <c r="L45" i="15"/>
  <c r="L46" i="15"/>
  <c r="L47" i="15"/>
  <c r="L48" i="15"/>
  <c r="L49" i="15"/>
  <c r="L50" i="15"/>
  <c r="L51" i="15"/>
  <c r="L52" i="15"/>
  <c r="L53" i="15"/>
  <c r="L54" i="15"/>
  <c r="L55" i="15"/>
  <c r="L56" i="15"/>
  <c r="L57" i="15"/>
  <c r="L58" i="15"/>
  <c r="L59" i="15"/>
  <c r="L60" i="15"/>
  <c r="L61" i="15"/>
  <c r="L62" i="15"/>
  <c r="L63" i="15"/>
  <c r="L64" i="15"/>
  <c r="L65" i="15"/>
  <c r="L66" i="15"/>
  <c r="L67" i="15"/>
  <c r="L68" i="15"/>
  <c r="L69" i="15"/>
  <c r="L70" i="15"/>
  <c r="L71" i="15"/>
  <c r="L72" i="15"/>
  <c r="L73" i="15"/>
  <c r="L74" i="15"/>
  <c r="L75" i="15"/>
  <c r="L76" i="15"/>
  <c r="L77" i="15"/>
  <c r="L78" i="15"/>
  <c r="L79" i="15"/>
  <c r="L80" i="15"/>
  <c r="L81" i="15"/>
  <c r="L82" i="15"/>
  <c r="L83" i="15"/>
  <c r="L84" i="15"/>
  <c r="L85" i="15"/>
  <c r="L86" i="15"/>
  <c r="L87" i="15"/>
  <c r="L88" i="15"/>
  <c r="L89" i="15"/>
  <c r="L90" i="15"/>
  <c r="L91" i="15"/>
  <c r="L92" i="15"/>
  <c r="L93" i="15"/>
  <c r="L94" i="15"/>
  <c r="L95" i="15"/>
  <c r="L14" i="15"/>
  <c r="Q15" i="14"/>
  <c r="Q16" i="14"/>
  <c r="Q17" i="14"/>
  <c r="Q18" i="14"/>
  <c r="Q19" i="14"/>
  <c r="Q20" i="14"/>
  <c r="Q21" i="14"/>
  <c r="Q22" i="14"/>
  <c r="Q23" i="14"/>
  <c r="Q24" i="14"/>
  <c r="Q25" i="14"/>
  <c r="Q26" i="14"/>
  <c r="Q27" i="14"/>
  <c r="Q28" i="14"/>
  <c r="Q29" i="14"/>
  <c r="Q30" i="14"/>
  <c r="Q31" i="14"/>
  <c r="Q32" i="14"/>
  <c r="Q33" i="14"/>
  <c r="Q34" i="14"/>
  <c r="Q35" i="14"/>
  <c r="Q36" i="14"/>
  <c r="Q37" i="14"/>
  <c r="Q38" i="14"/>
  <c r="Q39" i="14"/>
  <c r="Q40" i="14"/>
  <c r="Q41" i="14"/>
  <c r="Q42" i="14"/>
  <c r="Q43" i="14"/>
  <c r="Q44" i="14"/>
  <c r="Q45" i="14"/>
  <c r="Q46" i="14"/>
  <c r="Q47" i="14"/>
  <c r="Q48" i="14"/>
  <c r="Q49" i="14"/>
  <c r="Q50" i="14"/>
  <c r="Q51" i="14"/>
  <c r="Q52" i="14"/>
  <c r="Q53" i="14"/>
  <c r="Q54" i="14"/>
  <c r="Q55" i="14"/>
  <c r="Q56" i="14"/>
  <c r="Q57" i="14"/>
  <c r="Q58" i="14"/>
  <c r="Q59" i="14"/>
  <c r="Q60" i="14"/>
  <c r="Q61" i="14"/>
  <c r="Q62" i="14"/>
  <c r="Q63" i="14"/>
  <c r="Q64" i="14"/>
  <c r="Q65" i="14"/>
  <c r="Q66" i="14"/>
  <c r="Q67" i="14"/>
  <c r="Q68" i="14"/>
  <c r="Q69" i="14"/>
  <c r="Q70" i="14"/>
  <c r="Q71" i="14"/>
  <c r="Q72" i="14"/>
  <c r="Q73" i="14"/>
  <c r="Q74" i="14"/>
  <c r="Q75" i="14"/>
  <c r="Q76" i="14"/>
  <c r="Q77" i="14"/>
  <c r="Q78" i="14"/>
  <c r="Q79" i="14"/>
  <c r="Q80" i="14"/>
  <c r="Q81" i="14"/>
  <c r="Q82" i="14"/>
  <c r="Q83" i="14"/>
  <c r="Q84" i="14"/>
  <c r="Q85" i="14"/>
  <c r="Q86" i="14"/>
  <c r="Q87" i="14"/>
  <c r="Q88" i="14"/>
  <c r="Q89" i="14"/>
  <c r="Q90" i="14"/>
  <c r="Q91" i="14"/>
  <c r="Q92" i="14"/>
  <c r="Q93" i="14"/>
  <c r="Q94" i="14"/>
  <c r="Q95" i="14"/>
  <c r="Q14" i="14"/>
  <c r="N121" i="16"/>
  <c r="N96" i="16"/>
  <c r="N97" i="16"/>
  <c r="N98" i="16"/>
  <c r="N99" i="16"/>
  <c r="N100" i="16"/>
  <c r="N101" i="16"/>
  <c r="N102" i="16"/>
  <c r="N103" i="16"/>
  <c r="N104" i="16"/>
  <c r="N105" i="16"/>
  <c r="N106" i="16"/>
  <c r="N107" i="16"/>
  <c r="N108" i="16"/>
  <c r="N109" i="16"/>
  <c r="N110" i="16"/>
  <c r="N111" i="16"/>
  <c r="N112" i="16"/>
  <c r="N113" i="16"/>
  <c r="N114" i="16"/>
  <c r="N115" i="16"/>
  <c r="N116" i="16"/>
  <c r="N117" i="16"/>
  <c r="N118" i="16"/>
  <c r="N119" i="16"/>
  <c r="N120" i="16"/>
  <c r="N15" i="16"/>
  <c r="N16" i="16"/>
  <c r="N17" i="16"/>
  <c r="N18" i="16"/>
  <c r="N19" i="16"/>
  <c r="N20" i="16"/>
  <c r="N21" i="16"/>
  <c r="N22" i="16"/>
  <c r="N23" i="16"/>
  <c r="N24" i="16"/>
  <c r="N25" i="16"/>
  <c r="N26" i="16"/>
  <c r="N27" i="16"/>
  <c r="N28" i="16"/>
  <c r="N29" i="16"/>
  <c r="N30" i="16"/>
  <c r="N31" i="16"/>
  <c r="N32" i="16"/>
  <c r="N33" i="16"/>
  <c r="N34" i="16"/>
  <c r="N35" i="16"/>
  <c r="N36" i="16"/>
  <c r="N37" i="16"/>
  <c r="N38" i="16"/>
  <c r="N39" i="16"/>
  <c r="N40" i="16"/>
  <c r="N41" i="16"/>
  <c r="N42" i="16"/>
  <c r="N43" i="16"/>
  <c r="N44" i="16"/>
  <c r="N45" i="16"/>
  <c r="N46" i="16"/>
  <c r="N47" i="16"/>
  <c r="N48" i="16"/>
  <c r="N49" i="16"/>
  <c r="N50" i="16"/>
  <c r="N51" i="16"/>
  <c r="N52" i="16"/>
  <c r="N53" i="16"/>
  <c r="N54" i="16"/>
  <c r="N55" i="16"/>
  <c r="N56" i="16"/>
  <c r="N57" i="16"/>
  <c r="N58" i="16"/>
  <c r="N59" i="16"/>
  <c r="N60" i="16"/>
  <c r="N61" i="16"/>
  <c r="N62" i="16"/>
  <c r="N63" i="16"/>
  <c r="N64" i="16"/>
  <c r="N65" i="16"/>
  <c r="N66" i="16"/>
  <c r="N67" i="16"/>
  <c r="N68" i="16"/>
  <c r="N69" i="16"/>
  <c r="N70" i="16"/>
  <c r="N71" i="16"/>
  <c r="N72" i="16"/>
  <c r="N73" i="16"/>
  <c r="N74" i="16"/>
  <c r="N75" i="16"/>
  <c r="N76" i="16"/>
  <c r="N77" i="16"/>
  <c r="N78" i="16"/>
  <c r="N79" i="16"/>
  <c r="N80" i="16"/>
  <c r="N81" i="16"/>
  <c r="N82" i="16"/>
  <c r="N83" i="16"/>
  <c r="N84" i="16"/>
  <c r="N85" i="16"/>
  <c r="N86" i="16"/>
  <c r="N87" i="16"/>
  <c r="N88" i="16"/>
  <c r="N89" i="16"/>
  <c r="N90" i="16"/>
  <c r="N91" i="16"/>
  <c r="N92" i="16"/>
  <c r="N93" i="16"/>
  <c r="N94" i="16"/>
  <c r="N95" i="16"/>
  <c r="N14" i="16"/>
  <c r="R15" i="13"/>
  <c r="R16" i="13"/>
  <c r="R17" i="13"/>
  <c r="R18" i="13"/>
  <c r="R19" i="13"/>
  <c r="R20" i="13"/>
  <c r="R21" i="13"/>
  <c r="R22" i="13"/>
  <c r="R23" i="13"/>
  <c r="R24" i="13"/>
  <c r="R25" i="13"/>
  <c r="R26" i="13"/>
  <c r="R27" i="13"/>
  <c r="R28" i="13"/>
  <c r="R29" i="13"/>
  <c r="R30" i="13"/>
  <c r="R31" i="13"/>
  <c r="R32" i="13"/>
  <c r="R33" i="13"/>
  <c r="R34" i="13"/>
  <c r="R35" i="13"/>
  <c r="R36" i="13"/>
  <c r="R37" i="13"/>
  <c r="R38" i="13"/>
  <c r="R39" i="13"/>
  <c r="R40" i="13"/>
  <c r="R41" i="13"/>
  <c r="R42" i="13"/>
  <c r="R43" i="13"/>
  <c r="R44" i="13"/>
  <c r="R45" i="13"/>
  <c r="R46" i="13"/>
  <c r="R47" i="13"/>
  <c r="R48" i="13"/>
  <c r="R49" i="13"/>
  <c r="R50" i="13"/>
  <c r="R51" i="13"/>
  <c r="R52" i="13"/>
  <c r="R53" i="13"/>
  <c r="R54" i="13"/>
  <c r="R55" i="13"/>
  <c r="R56" i="13"/>
  <c r="R57" i="13"/>
  <c r="R58" i="13"/>
  <c r="R59" i="13"/>
  <c r="R60" i="13"/>
  <c r="R61" i="13"/>
  <c r="R62" i="13"/>
  <c r="R63" i="13"/>
  <c r="R64" i="13"/>
  <c r="R65" i="13"/>
  <c r="R66" i="13"/>
  <c r="R67" i="13"/>
  <c r="R68" i="13"/>
  <c r="R69" i="13"/>
  <c r="R70" i="13"/>
  <c r="R71" i="13"/>
  <c r="R72" i="13"/>
  <c r="R73" i="13"/>
  <c r="R74" i="13"/>
  <c r="R75" i="13"/>
  <c r="R76" i="13"/>
  <c r="R77" i="13"/>
  <c r="R78" i="13"/>
  <c r="R79" i="13"/>
  <c r="R80" i="13"/>
  <c r="R81" i="13"/>
  <c r="R82" i="13"/>
  <c r="R83" i="13"/>
  <c r="R84" i="13"/>
  <c r="R85" i="13"/>
  <c r="R86" i="13"/>
  <c r="R87" i="13"/>
  <c r="R88" i="13"/>
  <c r="R89" i="13"/>
  <c r="R90" i="13"/>
  <c r="R91" i="13"/>
  <c r="R92" i="13"/>
  <c r="R93" i="13"/>
  <c r="R94" i="13"/>
  <c r="R95" i="13"/>
  <c r="R14" i="13"/>
  <c r="M15" i="11"/>
  <c r="M16" i="11"/>
  <c r="M17" i="11"/>
  <c r="M18" i="11"/>
  <c r="M19" i="11"/>
  <c r="M20" i="11"/>
  <c r="M21" i="11"/>
  <c r="M22" i="11"/>
  <c r="M23" i="11"/>
  <c r="M24" i="11"/>
  <c r="M25" i="11"/>
  <c r="M26" i="11"/>
  <c r="M27" i="11"/>
  <c r="M28" i="11"/>
  <c r="M29" i="11"/>
  <c r="M30" i="11"/>
  <c r="M31" i="11"/>
  <c r="M32" i="11"/>
  <c r="M33" i="11"/>
  <c r="M34" i="11"/>
  <c r="M35" i="11"/>
  <c r="M36" i="11"/>
  <c r="M37" i="11"/>
  <c r="M38" i="11"/>
  <c r="M39" i="11"/>
  <c r="M40" i="11"/>
  <c r="M41" i="11"/>
  <c r="M42" i="11"/>
  <c r="M43" i="11"/>
  <c r="M44" i="11"/>
  <c r="M45" i="11"/>
  <c r="M46" i="11"/>
  <c r="M47" i="11"/>
  <c r="M48" i="11"/>
  <c r="M49" i="11"/>
  <c r="M50" i="11"/>
  <c r="M51" i="11"/>
  <c r="M52" i="11"/>
  <c r="M53" i="11"/>
  <c r="M54" i="11"/>
  <c r="M55" i="11"/>
  <c r="M56" i="11"/>
  <c r="M57" i="11"/>
  <c r="M58" i="11"/>
  <c r="M59" i="11"/>
  <c r="M60" i="11"/>
  <c r="M61" i="11"/>
  <c r="M62" i="11"/>
  <c r="M63" i="11"/>
  <c r="M64" i="11"/>
  <c r="M65" i="11"/>
  <c r="M66" i="11"/>
  <c r="M67" i="11"/>
  <c r="M68" i="11"/>
  <c r="M69" i="11"/>
  <c r="M70" i="11"/>
  <c r="M71" i="11"/>
  <c r="M72" i="11"/>
  <c r="M73" i="11"/>
  <c r="M74" i="11"/>
  <c r="M75" i="11"/>
  <c r="M76" i="11"/>
  <c r="M77" i="11"/>
  <c r="M78" i="11"/>
  <c r="M79" i="11"/>
  <c r="M80" i="11"/>
  <c r="M81" i="11"/>
  <c r="M82" i="11"/>
  <c r="M83" i="11"/>
  <c r="M84" i="11"/>
  <c r="M85" i="11"/>
  <c r="M86" i="11"/>
  <c r="M87" i="11"/>
  <c r="M88" i="11"/>
  <c r="M89" i="11"/>
  <c r="M90" i="11"/>
  <c r="M91" i="11"/>
  <c r="M92" i="11"/>
  <c r="M93" i="11"/>
  <c r="M94" i="11"/>
  <c r="M95" i="11"/>
  <c r="M14" i="11"/>
  <c r="O15" i="7"/>
  <c r="O16" i="7"/>
  <c r="O17" i="7"/>
  <c r="O18" i="7"/>
  <c r="O19" i="7"/>
  <c r="O20" i="7"/>
  <c r="O21" i="7"/>
  <c r="O22" i="7"/>
  <c r="O23" i="7"/>
  <c r="O24" i="7"/>
  <c r="O25" i="7"/>
  <c r="O26" i="7"/>
  <c r="O27" i="7"/>
  <c r="O28" i="7"/>
  <c r="O29" i="7"/>
  <c r="O30" i="7"/>
  <c r="O31" i="7"/>
  <c r="O32" i="7"/>
  <c r="O33" i="7"/>
  <c r="O34" i="7"/>
  <c r="O35" i="7"/>
  <c r="O36" i="7"/>
  <c r="O37" i="7"/>
  <c r="O38" i="7"/>
  <c r="O39" i="7"/>
  <c r="O40" i="7"/>
  <c r="O41" i="7"/>
  <c r="O42" i="7"/>
  <c r="O43" i="7"/>
  <c r="O44" i="7"/>
  <c r="O45" i="7"/>
  <c r="O46" i="7"/>
  <c r="O47" i="7"/>
  <c r="O48" i="7"/>
  <c r="O49" i="7"/>
  <c r="O50" i="7"/>
  <c r="O51" i="7"/>
  <c r="O52" i="7"/>
  <c r="O53" i="7"/>
  <c r="O54" i="7"/>
  <c r="O55" i="7"/>
  <c r="O56" i="7"/>
  <c r="O57" i="7"/>
  <c r="O58" i="7"/>
  <c r="O59" i="7"/>
  <c r="O60" i="7"/>
  <c r="O61" i="7"/>
  <c r="O62" i="7"/>
  <c r="O63" i="7"/>
  <c r="O64" i="7"/>
  <c r="O65" i="7"/>
  <c r="O66" i="7"/>
  <c r="O67" i="7"/>
  <c r="O68" i="7"/>
  <c r="O69" i="7"/>
  <c r="O70" i="7"/>
  <c r="O71" i="7"/>
  <c r="O72" i="7"/>
  <c r="O73" i="7"/>
  <c r="O74" i="7"/>
  <c r="O75" i="7"/>
  <c r="O76" i="7"/>
  <c r="O77" i="7"/>
  <c r="O78" i="7"/>
  <c r="O79" i="7"/>
  <c r="O80" i="7"/>
  <c r="O81" i="7"/>
  <c r="O82" i="7"/>
  <c r="O83" i="7"/>
  <c r="O84" i="7"/>
  <c r="O85" i="7"/>
  <c r="O86" i="7"/>
  <c r="O87" i="7"/>
  <c r="O88" i="7"/>
  <c r="O89" i="7"/>
  <c r="O90" i="7"/>
  <c r="O91" i="7"/>
  <c r="O92" i="7"/>
  <c r="O93" i="7"/>
  <c r="O94" i="7"/>
  <c r="O95" i="7"/>
  <c r="O14" i="7"/>
  <c r="Q76" i="11" l="1"/>
  <c r="R76" i="11"/>
  <c r="P76" i="11"/>
  <c r="Q28" i="11"/>
  <c r="R28" i="11"/>
  <c r="P28" i="11"/>
  <c r="R91" i="11"/>
  <c r="Q91" i="11"/>
  <c r="P91" i="11"/>
  <c r="R75" i="11"/>
  <c r="Q75" i="11"/>
  <c r="P75" i="11"/>
  <c r="R51" i="11"/>
  <c r="Q51" i="11"/>
  <c r="P51" i="11"/>
  <c r="R27" i="11"/>
  <c r="Q27" i="11"/>
  <c r="P27" i="11"/>
  <c r="R82" i="11"/>
  <c r="Q82" i="11"/>
  <c r="P82" i="11"/>
  <c r="R50" i="11"/>
  <c r="Q50" i="11"/>
  <c r="P50" i="11"/>
  <c r="Q73" i="11"/>
  <c r="P73" i="11"/>
  <c r="R73" i="11"/>
  <c r="Q25" i="11"/>
  <c r="P25" i="11"/>
  <c r="R25" i="11"/>
  <c r="Q88" i="11"/>
  <c r="P88" i="11"/>
  <c r="R88" i="11"/>
  <c r="Q80" i="11"/>
  <c r="P80" i="11"/>
  <c r="R80" i="11"/>
  <c r="Q72" i="11"/>
  <c r="P72" i="11"/>
  <c r="R72" i="11"/>
  <c r="Q64" i="11"/>
  <c r="P64" i="11"/>
  <c r="R64" i="11"/>
  <c r="Q56" i="11"/>
  <c r="P56" i="11"/>
  <c r="R56" i="11"/>
  <c r="Q48" i="11"/>
  <c r="P48" i="11"/>
  <c r="R48" i="11"/>
  <c r="Q40" i="11"/>
  <c r="P40" i="11"/>
  <c r="R40" i="11"/>
  <c r="Q32" i="11"/>
  <c r="P32" i="11"/>
  <c r="R32" i="11"/>
  <c r="Q24" i="11"/>
  <c r="P24" i="11"/>
  <c r="R24" i="11"/>
  <c r="Q16" i="11"/>
  <c r="P16" i="11"/>
  <c r="R16" i="11"/>
  <c r="P95" i="11"/>
  <c r="R95" i="11"/>
  <c r="Q95" i="11"/>
  <c r="P87" i="11"/>
  <c r="R87" i="11"/>
  <c r="Q87" i="11"/>
  <c r="P79" i="11"/>
  <c r="R79" i="11"/>
  <c r="Q79" i="11"/>
  <c r="P71" i="11"/>
  <c r="R71" i="11"/>
  <c r="Q71" i="11"/>
  <c r="P63" i="11"/>
  <c r="Q63" i="11"/>
  <c r="R63" i="11"/>
  <c r="P55" i="11"/>
  <c r="R55" i="11"/>
  <c r="Q55" i="11"/>
  <c r="P47" i="11"/>
  <c r="R47" i="11"/>
  <c r="Q47" i="11"/>
  <c r="P39" i="11"/>
  <c r="R39" i="11"/>
  <c r="Q39" i="11"/>
  <c r="P31" i="11"/>
  <c r="R31" i="11"/>
  <c r="Q31" i="11"/>
  <c r="P23" i="11"/>
  <c r="R23" i="11"/>
  <c r="Q23" i="11"/>
  <c r="P15" i="11"/>
  <c r="R15" i="11"/>
  <c r="Q15" i="11"/>
  <c r="Q92" i="11"/>
  <c r="R92" i="11"/>
  <c r="P92" i="11"/>
  <c r="R84" i="11"/>
  <c r="Q84" i="11"/>
  <c r="P84" i="11"/>
  <c r="R68" i="11"/>
  <c r="Q68" i="11"/>
  <c r="P68" i="11"/>
  <c r="Q60" i="11"/>
  <c r="R60" i="11"/>
  <c r="P60" i="11"/>
  <c r="R52" i="11"/>
  <c r="Q52" i="11"/>
  <c r="P52" i="11"/>
  <c r="Q44" i="11"/>
  <c r="R44" i="11"/>
  <c r="P44" i="11"/>
  <c r="R36" i="11"/>
  <c r="Q36" i="11"/>
  <c r="P36" i="11"/>
  <c r="R20" i="11"/>
  <c r="Q20" i="11"/>
  <c r="P20" i="11"/>
  <c r="R83" i="11"/>
  <c r="Q83" i="11"/>
  <c r="P83" i="11"/>
  <c r="R67" i="11"/>
  <c r="Q67" i="11"/>
  <c r="P67" i="11"/>
  <c r="R59" i="11"/>
  <c r="Q59" i="11"/>
  <c r="P59" i="11"/>
  <c r="R43" i="11"/>
  <c r="Q43" i="11"/>
  <c r="P43" i="11"/>
  <c r="R35" i="11"/>
  <c r="Q35" i="11"/>
  <c r="P35" i="11"/>
  <c r="R19" i="11"/>
  <c r="Q19" i="11"/>
  <c r="P19" i="11"/>
  <c r="R90" i="11"/>
  <c r="P90" i="11"/>
  <c r="Q90" i="11"/>
  <c r="R74" i="11"/>
  <c r="P74" i="11"/>
  <c r="Q74" i="11"/>
  <c r="R66" i="11"/>
  <c r="Q66" i="11"/>
  <c r="P66" i="11"/>
  <c r="R58" i="11"/>
  <c r="P58" i="11"/>
  <c r="Q58" i="11"/>
  <c r="R42" i="11"/>
  <c r="P42" i="11"/>
  <c r="Q42" i="11"/>
  <c r="R34" i="11"/>
  <c r="Q34" i="11"/>
  <c r="P34" i="11"/>
  <c r="R26" i="11"/>
  <c r="P26" i="11"/>
  <c r="Q26" i="11"/>
  <c r="R18" i="11"/>
  <c r="Q18" i="11"/>
  <c r="P18" i="11"/>
  <c r="Q89" i="11"/>
  <c r="P89" i="11"/>
  <c r="R89" i="11"/>
  <c r="Q81" i="11"/>
  <c r="P81" i="11"/>
  <c r="R81" i="11"/>
  <c r="Q65" i="11"/>
  <c r="P65" i="11"/>
  <c r="R65" i="11"/>
  <c r="Q57" i="11"/>
  <c r="P57" i="11"/>
  <c r="R57" i="11"/>
  <c r="Q49" i="11"/>
  <c r="P49" i="11"/>
  <c r="R49" i="11"/>
  <c r="Q41" i="11"/>
  <c r="P41" i="11"/>
  <c r="R41" i="11"/>
  <c r="Q33" i="11"/>
  <c r="P33" i="11"/>
  <c r="R33" i="11"/>
  <c r="Q17" i="11"/>
  <c r="P17" i="11"/>
  <c r="R17" i="11"/>
  <c r="Q14" i="11"/>
  <c r="R14" i="11"/>
  <c r="P94" i="11"/>
  <c r="R94" i="11"/>
  <c r="Q94" i="11"/>
  <c r="P86" i="11"/>
  <c r="R86" i="11"/>
  <c r="Q86" i="11"/>
  <c r="P78" i="11"/>
  <c r="R78" i="11"/>
  <c r="Q78" i="11"/>
  <c r="P70" i="11"/>
  <c r="R70" i="11"/>
  <c r="Q70" i="11"/>
  <c r="P62" i="11"/>
  <c r="R62" i="11"/>
  <c r="Q62" i="11"/>
  <c r="P54" i="11"/>
  <c r="R54" i="11"/>
  <c r="Q54" i="11"/>
  <c r="P46" i="11"/>
  <c r="R46" i="11"/>
  <c r="Q46" i="11"/>
  <c r="P38" i="11"/>
  <c r="R38" i="11"/>
  <c r="Q38" i="11"/>
  <c r="P30" i="11"/>
  <c r="R30" i="11"/>
  <c r="Q30" i="11"/>
  <c r="P22" i="11"/>
  <c r="R22" i="11"/>
  <c r="Q22" i="11"/>
  <c r="R93" i="11"/>
  <c r="Q93" i="11"/>
  <c r="P93" i="11"/>
  <c r="R85" i="11"/>
  <c r="P85" i="11"/>
  <c r="Q85" i="11"/>
  <c r="R77" i="11"/>
  <c r="Q77" i="11"/>
  <c r="P77" i="11"/>
  <c r="R69" i="11"/>
  <c r="P69" i="11"/>
  <c r="Q69" i="11"/>
  <c r="R61" i="11"/>
  <c r="Q61" i="11"/>
  <c r="P61" i="11"/>
  <c r="R53" i="11"/>
  <c r="Q53" i="11"/>
  <c r="P53" i="11"/>
  <c r="R45" i="11"/>
  <c r="Q45" i="11"/>
  <c r="P45" i="11"/>
  <c r="R37" i="11"/>
  <c r="Q37" i="11"/>
  <c r="P37" i="11"/>
  <c r="R29" i="11"/>
  <c r="Q29" i="11"/>
  <c r="P29" i="11"/>
  <c r="R21" i="11"/>
  <c r="Q21" i="11"/>
  <c r="P21" i="11"/>
  <c r="C73" i="16"/>
  <c r="C72" i="16"/>
  <c r="C71" i="16"/>
  <c r="C70" i="16"/>
  <c r="C69" i="16"/>
  <c r="C68" i="16"/>
  <c r="C67" i="16"/>
  <c r="C65" i="16"/>
  <c r="C64" i="16"/>
  <c r="C63" i="16"/>
  <c r="C62" i="16"/>
  <c r="C61" i="16"/>
  <c r="C60" i="16"/>
  <c r="C59" i="16"/>
  <c r="C58" i="16"/>
  <c r="C57" i="16"/>
  <c r="C56" i="16"/>
  <c r="C55" i="16"/>
  <c r="C53" i="16"/>
  <c r="C52" i="16"/>
  <c r="C51" i="16"/>
  <c r="C50" i="16"/>
  <c r="C49" i="16"/>
  <c r="C47" i="15"/>
  <c r="C46" i="15"/>
  <c r="C45" i="15"/>
  <c r="C44" i="15"/>
  <c r="C43" i="15"/>
  <c r="C42" i="15"/>
  <c r="C41" i="15"/>
  <c r="C39" i="15"/>
  <c r="C38" i="15"/>
  <c r="C37" i="15"/>
  <c r="C36" i="15"/>
  <c r="C35" i="15"/>
  <c r="C34" i="15"/>
  <c r="C33" i="15"/>
  <c r="C32" i="15"/>
  <c r="C31" i="15"/>
  <c r="C30" i="15"/>
  <c r="C29" i="15"/>
  <c r="C27" i="15"/>
  <c r="C26" i="15"/>
  <c r="C25" i="15"/>
  <c r="C24" i="15"/>
  <c r="C23" i="15"/>
  <c r="C47" i="14"/>
  <c r="C46" i="14"/>
  <c r="C45" i="14"/>
  <c r="C44" i="14"/>
  <c r="C43" i="14"/>
  <c r="C42" i="14"/>
  <c r="C41" i="14"/>
  <c r="C39" i="14"/>
  <c r="C38" i="14"/>
  <c r="C37" i="14"/>
  <c r="C36" i="14"/>
  <c r="C35" i="14"/>
  <c r="C34" i="14"/>
  <c r="C33" i="14"/>
  <c r="C32" i="14"/>
  <c r="C31" i="14"/>
  <c r="C30" i="14"/>
  <c r="C29" i="14"/>
  <c r="C27" i="14"/>
  <c r="C26" i="14"/>
  <c r="C25" i="14"/>
  <c r="C24" i="14"/>
  <c r="C23" i="14"/>
  <c r="C47" i="13"/>
  <c r="C46" i="13"/>
  <c r="C45" i="13"/>
  <c r="C44" i="13"/>
  <c r="C43" i="13"/>
  <c r="C42" i="13"/>
  <c r="C41" i="13"/>
  <c r="C39" i="13"/>
  <c r="C38" i="13"/>
  <c r="C37" i="13"/>
  <c r="C36" i="13"/>
  <c r="C35" i="13"/>
  <c r="C34" i="13"/>
  <c r="C33" i="13"/>
  <c r="C32" i="13"/>
  <c r="C31" i="13"/>
  <c r="C30" i="13"/>
  <c r="C29" i="13"/>
  <c r="C27" i="13"/>
  <c r="C26" i="13"/>
  <c r="C25" i="13"/>
  <c r="C24" i="13"/>
  <c r="C23" i="13"/>
  <c r="C47" i="11"/>
  <c r="C46" i="11"/>
  <c r="C45" i="11"/>
  <c r="C44" i="11"/>
  <c r="C43" i="11"/>
  <c r="C42" i="11"/>
  <c r="C41" i="11"/>
  <c r="C39" i="11"/>
  <c r="C38" i="11"/>
  <c r="C37" i="11"/>
  <c r="C36" i="11"/>
  <c r="C35" i="11"/>
  <c r="C34" i="11"/>
  <c r="C33" i="11"/>
  <c r="C32" i="11"/>
  <c r="C31" i="11"/>
  <c r="C30" i="11"/>
  <c r="C29" i="11"/>
  <c r="C27" i="11"/>
  <c r="C26" i="11"/>
  <c r="C25" i="11"/>
  <c r="C24" i="11"/>
  <c r="C23" i="11"/>
  <c r="Q97" i="11" l="1"/>
  <c r="R97" i="11"/>
  <c r="C23" i="7"/>
  <c r="C47" i="7" l="1"/>
  <c r="C46" i="7"/>
  <c r="C45" i="7"/>
  <c r="C44" i="7"/>
  <c r="C43" i="7"/>
  <c r="C42" i="7"/>
  <c r="C41" i="7"/>
  <c r="C39" i="7"/>
  <c r="C38" i="7"/>
  <c r="C37" i="7"/>
  <c r="C36" i="7"/>
  <c r="C35" i="7"/>
  <c r="C34" i="7"/>
  <c r="C33" i="7"/>
  <c r="C32" i="7"/>
  <c r="C31" i="7"/>
  <c r="C30" i="7"/>
  <c r="C29" i="7"/>
  <c r="C27" i="7"/>
  <c r="C26" i="7"/>
  <c r="C25" i="7"/>
  <c r="C24" i="7"/>
</calcChain>
</file>

<file path=xl/sharedStrings.xml><?xml version="1.0" encoding="utf-8"?>
<sst xmlns="http://schemas.openxmlformats.org/spreadsheetml/2006/main" count="5173" uniqueCount="719">
  <si>
    <t xml:space="preserve">Formato 3 - Oferta Económica Acuerdo Marco de Software Empresarial </t>
  </si>
  <si>
    <t>Licitación Pública CCENEG-027-1-2020</t>
  </si>
  <si>
    <t>Segmento</t>
  </si>
  <si>
    <t>Nombre de la herramienta</t>
  </si>
  <si>
    <t>Segmento 1</t>
  </si>
  <si>
    <t xml:space="preserve">Antivirus / Antimalware (Software seguridad endpoint). </t>
  </si>
  <si>
    <t>Segmento 2</t>
  </si>
  <si>
    <t>Herramienta compresora y descompresora de archivos digitales.</t>
  </si>
  <si>
    <t>Segmento 3</t>
  </si>
  <si>
    <t>Editor de documentos PDF</t>
  </si>
  <si>
    <t>Segmento 4</t>
  </si>
  <si>
    <t>Escaneo de vulnerabilidades en en la nube</t>
  </si>
  <si>
    <t>Escaneo de vulnerabilidades en on-premises</t>
  </si>
  <si>
    <t>Segmento 5</t>
  </si>
  <si>
    <t>Herramienta de Escritorio Remoto</t>
  </si>
  <si>
    <t>Segmento 6</t>
  </si>
  <si>
    <t>Software de Gestión de PQRS</t>
  </si>
  <si>
    <t>Segmento 7</t>
  </si>
  <si>
    <t>Herramienta ITSM (Gestión de Servicios de TI - ITSM)</t>
  </si>
  <si>
    <t>Segmento 8</t>
  </si>
  <si>
    <t xml:space="preserve">Software de Gestión Documental </t>
  </si>
  <si>
    <t>Segmento 9</t>
  </si>
  <si>
    <t xml:space="preserve">Software de videoconferencia </t>
  </si>
  <si>
    <t>Formato 3 - Oferta Económica Acuerdo Marco de Software Empresarial - Segmento 1</t>
  </si>
  <si>
    <t xml:space="preserve">                                                                                                                                 Licitación Pública CCENEG-027-1-2020   </t>
  </si>
  <si>
    <t>Breve descripción del software:</t>
  </si>
  <si>
    <t>Código</t>
  </si>
  <si>
    <t>Nombre del producto</t>
  </si>
  <si>
    <t>Tipo</t>
  </si>
  <si>
    <t>Unidad</t>
  </si>
  <si>
    <t>Sistema Operativo</t>
  </si>
  <si>
    <t>Zona</t>
  </si>
  <si>
    <t>Asistencia / instalación - entrega</t>
  </si>
  <si>
    <t>Perfil</t>
  </si>
  <si>
    <t>AM-SW-01-01</t>
  </si>
  <si>
    <t>Licencia</t>
  </si>
  <si>
    <t>Windosw</t>
  </si>
  <si>
    <t>Todas</t>
  </si>
  <si>
    <t>Remota</t>
  </si>
  <si>
    <t>NA</t>
  </si>
  <si>
    <t>AM-SW-01-02</t>
  </si>
  <si>
    <t>AM-SW-01-03</t>
  </si>
  <si>
    <t>AM-SW-01-04</t>
  </si>
  <si>
    <t>Mac OS X</t>
  </si>
  <si>
    <t>AM-SW-01-05</t>
  </si>
  <si>
    <t>AM-SW-01-06</t>
  </si>
  <si>
    <t>AM-SW-AD-01-S1-01</t>
  </si>
  <si>
    <t>Instalación y/o puesta en marcha de licencia o suscripción - remota.</t>
  </si>
  <si>
    <t>Servicio</t>
  </si>
  <si>
    <t>Remoto</t>
  </si>
  <si>
    <t>Técnico o tecnólogo</t>
  </si>
  <si>
    <t>AM-SW-AD-01-S1-02</t>
  </si>
  <si>
    <t>Profesional</t>
  </si>
  <si>
    <t>AM-SW-AD-02-S1-01</t>
  </si>
  <si>
    <t>Entrega, instalación y/o puesta en marcha de licencia o suscripción, en sitio.</t>
  </si>
  <si>
    <t>Zona 1</t>
  </si>
  <si>
    <t>En Sitio</t>
  </si>
  <si>
    <t>AM-SW-AD-02-S1-02</t>
  </si>
  <si>
    <t>AM-SW-AD-02-S1-03</t>
  </si>
  <si>
    <t>Zona 2</t>
  </si>
  <si>
    <t>AM-SW-AD-02-S1-04</t>
  </si>
  <si>
    <t>AM-SW-AD-02-S1-05</t>
  </si>
  <si>
    <t>Zona 3</t>
  </si>
  <si>
    <t>AM-SW-AD-02-S1-06</t>
  </si>
  <si>
    <t>AM-SW-AD-03-S1-01</t>
  </si>
  <si>
    <t>Soporte técnico en sitio</t>
  </si>
  <si>
    <t>Hora</t>
  </si>
  <si>
    <t>AM-SW-AD-03-S1-02</t>
  </si>
  <si>
    <t>AM-SW-AD-03-S1-03</t>
  </si>
  <si>
    <t>AM-SW-AD-03-S1-04</t>
  </si>
  <si>
    <t>AM-SW-AD-03-S1-05</t>
  </si>
  <si>
    <t>AM-SW-AD-03-S1-06</t>
  </si>
  <si>
    <t>AM-SW-AD-03-S1-07</t>
  </si>
  <si>
    <t>Día</t>
  </si>
  <si>
    <t>AM-SW-AD-03-S1-08</t>
  </si>
  <si>
    <t>AM-SW-AD-03-S1-09</t>
  </si>
  <si>
    <t>AM-SW-AD-03-S1-10</t>
  </si>
  <si>
    <t>AM-SW-AD-03-S1-11</t>
  </si>
  <si>
    <t>AM-SW-AD-03-S1-12</t>
  </si>
  <si>
    <t>AM-SW-AD-04-S1-01</t>
  </si>
  <si>
    <t>Soporte técnico proactivo</t>
  </si>
  <si>
    <t>AM-SW-AD-04-S1-02</t>
  </si>
  <si>
    <t>AM-SW-AD-04-S1-03</t>
  </si>
  <si>
    <t>AM-SW-AD-04-S1-04</t>
  </si>
  <si>
    <t>AM-SW-AD-04-S1-05</t>
  </si>
  <si>
    <t>AM-SW-AD-04-S1-06</t>
  </si>
  <si>
    <t>AM-SW-AD-04-S1-07</t>
  </si>
  <si>
    <t>AM-SW-AD-04-S1-08</t>
  </si>
  <si>
    <t>AM-SW-AD-04-S1-09</t>
  </si>
  <si>
    <t xml:space="preserve">Soporte técnico proactivo </t>
  </si>
  <si>
    <t>AM-SW-AD-04-S1-10</t>
  </si>
  <si>
    <t>AM-SW-AD-04-S1-11</t>
  </si>
  <si>
    <t>AM-SW-AD-04-S1-12</t>
  </si>
  <si>
    <t>AM-SW-AD-04-S1-13</t>
  </si>
  <si>
    <t>AM-SW-AD-04-S1-14</t>
  </si>
  <si>
    <t>AM-SW-AD-04-S1-15</t>
  </si>
  <si>
    <t>AM-SW-AD-04-S1-16</t>
  </si>
  <si>
    <t>AM-SW-AD-05-S1-01</t>
  </si>
  <si>
    <t xml:space="preserve">Sesión de Formación o Capacitación para usuario técnico o administrador - hasta 5 Personas.  </t>
  </si>
  <si>
    <t>Por sesión de capacitación de 4 horas para un grupo de hasta 5 personas.</t>
  </si>
  <si>
    <t>AM-SW-AD-05-S1-02</t>
  </si>
  <si>
    <t xml:space="preserve">Sesión de Formación o Capacitación para usuario técnico o administrador - hasta 10 Personas.  </t>
  </si>
  <si>
    <t>Por sesión de capacitación de 4 horas para un grupo de hasta 10 personas.</t>
  </si>
  <si>
    <t>AM-SW-AD-05-S1-03</t>
  </si>
  <si>
    <t xml:space="preserve">Sesión de Formación o Capacitación para usuario técnico o administrador - hasta 20 Personas.  </t>
  </si>
  <si>
    <t>Por sesión de capacitación de 4 horas para un grupo de hasta 20 personas.</t>
  </si>
  <si>
    <t>AM-SW-AD-05-S1-04</t>
  </si>
  <si>
    <t>Sitio</t>
  </si>
  <si>
    <t>AM-SW-AD-05-S1-05</t>
  </si>
  <si>
    <t>AM-SW-AD-05-S1-06</t>
  </si>
  <si>
    <t>AM-SW-AD-05-S1-07</t>
  </si>
  <si>
    <t>AM-SW-AD-05-S1-08</t>
  </si>
  <si>
    <t>AM-SW-AD-05-S1-09</t>
  </si>
  <si>
    <t>AM-SW-AD-05-S1-10</t>
  </si>
  <si>
    <t>AM-SW-AD-05-S1-11</t>
  </si>
  <si>
    <t>AM-SW-AD-05-S1-12</t>
  </si>
  <si>
    <t>AM-SW-AD-05-S1-13</t>
  </si>
  <si>
    <t xml:space="preserve">Sesión de Formación o Capacitación para usuario final - hasta 5 Personas.  </t>
  </si>
  <si>
    <t>AM-SW-AD-05-S1-14</t>
  </si>
  <si>
    <t xml:space="preserve">Sesión de Formación o Capacitación para usuario final - hasta 10 Personas.  </t>
  </si>
  <si>
    <t>AM-SW-AD-05-S1-15</t>
  </si>
  <si>
    <t xml:space="preserve">Sesión de Formación o Capacitación para usuario final - hasta 20 Personas.  </t>
  </si>
  <si>
    <t>AM-SW-AD-05-S1-16</t>
  </si>
  <si>
    <t>AM-SW-AD-05-S1-17</t>
  </si>
  <si>
    <t>AM-SW-AD-05-S1-18</t>
  </si>
  <si>
    <t>AM-SW-AD-05-S1-19</t>
  </si>
  <si>
    <t>AM-SW-AD-05-S1-20</t>
  </si>
  <si>
    <t>AM-SW-AD-05-S1-21</t>
  </si>
  <si>
    <t>AM-SW-AD-05-S1-22</t>
  </si>
  <si>
    <t>AM-SW-AD-05-S1-23</t>
  </si>
  <si>
    <t>AM-SW-AD-05-S1-24</t>
  </si>
  <si>
    <t>Formato 3 - Oferta Económica Acuerdo Marco de Software Empresarial - Segmento 4</t>
  </si>
  <si>
    <t>AM-SW-04-01</t>
  </si>
  <si>
    <t>Activo (mínimo 128 activos) - 1 año</t>
  </si>
  <si>
    <t>AM-SW-04-02</t>
  </si>
  <si>
    <t>Activo (mínimo 128 activos) - 2 años</t>
  </si>
  <si>
    <t>AM-SW-04-03</t>
  </si>
  <si>
    <t>Activo (mínimo 128 activos) - 3 años</t>
  </si>
  <si>
    <t>AM-SW-04-04</t>
  </si>
  <si>
    <t>Suscripción</t>
  </si>
  <si>
    <t>AM-SW-04-05</t>
  </si>
  <si>
    <t>AM-SW-04-06</t>
  </si>
  <si>
    <t>AM-SW-AD-01-S4-01</t>
  </si>
  <si>
    <t>AM-SW-AD-01-S4-02</t>
  </si>
  <si>
    <t>AM-SW-AD-02-S4-01</t>
  </si>
  <si>
    <t>AM-SW-AD-02-S4-02</t>
  </si>
  <si>
    <t>AM-SW-AD-02-S4-03</t>
  </si>
  <si>
    <t>AM-SW-AD-02-S4-04</t>
  </si>
  <si>
    <t>AM-SW-AD-02-S4-05</t>
  </si>
  <si>
    <t>AM-SW-AD-02-S4-06</t>
  </si>
  <si>
    <t>AM-SW-AD-03-S4-01</t>
  </si>
  <si>
    <t>AM-SW-AD-03-S4-02</t>
  </si>
  <si>
    <t>AM-SW-AD-03-S4-03</t>
  </si>
  <si>
    <t>AM-SW-AD-03-S4-04</t>
  </si>
  <si>
    <t>AM-SW-AD-03-S4-05</t>
  </si>
  <si>
    <t>AM-SW-AD-03-S4-06</t>
  </si>
  <si>
    <t>AM-SW-AD-03-S4-07</t>
  </si>
  <si>
    <t>AM-SW-AD-03-S4-08</t>
  </si>
  <si>
    <t>AM-SW-AD-03-S4-09</t>
  </si>
  <si>
    <t>AM-SW-AD-03-S4-10</t>
  </si>
  <si>
    <t>AM-SW-AD-03-S4-11</t>
  </si>
  <si>
    <t>AM-SW-AD-03-S4-12</t>
  </si>
  <si>
    <t>AM-SW-AD-04-S4-01</t>
  </si>
  <si>
    <t>AM-SW-AD-04-S4-02</t>
  </si>
  <si>
    <t>AM-SW-AD-04-S4-03</t>
  </si>
  <si>
    <t>AM-SW-AD-04-S4-04</t>
  </si>
  <si>
    <t>AM-SW-AD-04-S4-05</t>
  </si>
  <si>
    <t>AM-SW-AD-04-S4-06</t>
  </si>
  <si>
    <t>AM-SW-AD-04-S4-07</t>
  </si>
  <si>
    <t>AM-SW-AD-04-S4-08</t>
  </si>
  <si>
    <t>AM-SW-AD-04-S4-09</t>
  </si>
  <si>
    <t>AM-SW-AD-04-S4-10</t>
  </si>
  <si>
    <t>AM-SW-AD-04-S4-11</t>
  </si>
  <si>
    <t>AM-SW-AD-04-S4-12</t>
  </si>
  <si>
    <t>AM-SW-AD-04-S4-13</t>
  </si>
  <si>
    <t>AM-SW-AD-04-S4-14</t>
  </si>
  <si>
    <t>AM-SW-AD-04-S4-15</t>
  </si>
  <si>
    <t>AM-SW-AD-04-S4-16</t>
  </si>
  <si>
    <t>AM-SW-AD-05-S4-01</t>
  </si>
  <si>
    <t>AM-SW-AD-05-S4-02</t>
  </si>
  <si>
    <t>AM-SW-AD-05-S4-03</t>
  </si>
  <si>
    <t>AM-SW-AD-05-S4-04</t>
  </si>
  <si>
    <t>AM-SW-AD-05-S4-05</t>
  </si>
  <si>
    <t>AM-SW-AD-05-S4-06</t>
  </si>
  <si>
    <t>AM-SW-AD-05-S4-07</t>
  </si>
  <si>
    <t>AM-SW-AD-05-S4-08</t>
  </si>
  <si>
    <t>AM-SW-AD-05-S4-09</t>
  </si>
  <si>
    <t>AM-SW-AD-05-S4-10</t>
  </si>
  <si>
    <t>AM-SW-AD-05-S4-11</t>
  </si>
  <si>
    <t>AM-SW-AD-05-S4-12</t>
  </si>
  <si>
    <t>AM-SW-AD-05-S4-13</t>
  </si>
  <si>
    <t>AM-SW-AD-05-S4-14</t>
  </si>
  <si>
    <t>AM-SW-AD-05-S4-15</t>
  </si>
  <si>
    <t>AM-SW-AD-05-S4-16</t>
  </si>
  <si>
    <t>AM-SW-AD-05-S4-17</t>
  </si>
  <si>
    <t>AM-SW-AD-05-S4-18</t>
  </si>
  <si>
    <t>AM-SW-AD-05-S4-19</t>
  </si>
  <si>
    <t>AM-SW-AD-05-S4-20</t>
  </si>
  <si>
    <t>AM-SW-AD-05-S4-21</t>
  </si>
  <si>
    <t>AM-SW-AD-05-S4-22</t>
  </si>
  <si>
    <t>AM-SW-AD-05-S4-23</t>
  </si>
  <si>
    <t>AM-SW-AD-05-S4-24</t>
  </si>
  <si>
    <t>Formato 3 - Oferta Económica Acuerdo Marco de Software Empresarial - Segmento 6</t>
  </si>
  <si>
    <t>AM-SW-06-01</t>
  </si>
  <si>
    <t>AM-SW-06-02</t>
  </si>
  <si>
    <t>AM-SW-06-03</t>
  </si>
  <si>
    <t>AM-SW-06-AD-01</t>
  </si>
  <si>
    <t>Software de Gestión de PQRS - Almacenamiento adicional</t>
  </si>
  <si>
    <t>Unidad de almacenamiento de 500 MB por usuario - 1 año</t>
  </si>
  <si>
    <t>AM-SW-06-AD-02</t>
  </si>
  <si>
    <t>Unidad de almacenamiento de 500 MB por usuario - 2 años</t>
  </si>
  <si>
    <t>AM-SW-06-AD-03</t>
  </si>
  <si>
    <t>Unidad de almacenamiento de 500 MB por usuario - 3 años</t>
  </si>
  <si>
    <t>AM-SW-AD-01-S6-01</t>
  </si>
  <si>
    <t>AM-SW-AD-01-S6-02</t>
  </si>
  <si>
    <t>AM-SW-AD-02-S6-01</t>
  </si>
  <si>
    <t>AM-SW-AD-02-S6-02</t>
  </si>
  <si>
    <t>AM-SW-AD-02-S6-03</t>
  </si>
  <si>
    <t>AM-SW-AD-02-S6-04</t>
  </si>
  <si>
    <t>AM-SW-AD-02-S6-05</t>
  </si>
  <si>
    <t>AM-SW-AD-02-S6-06</t>
  </si>
  <si>
    <t>AM-SW-AD-03-S6-01</t>
  </si>
  <si>
    <t>AM-SW-AD-03-S6-02</t>
  </si>
  <si>
    <t>AM-SW-AD-03-S6-03</t>
  </si>
  <si>
    <t>AM-SW-AD-03-S6-04</t>
  </si>
  <si>
    <t>AM-SW-AD-03-S6-05</t>
  </si>
  <si>
    <t>AM-SW-AD-03-S6-06</t>
  </si>
  <si>
    <t>AM-SW-AD-03-S6-07</t>
  </si>
  <si>
    <t>AM-SW-AD-03-S6-08</t>
  </si>
  <si>
    <t>AM-SW-AD-03-S6-09</t>
  </si>
  <si>
    <t>AM-SW-AD-03-S6-10</t>
  </si>
  <si>
    <t>AM-SW-AD-03-S6-11</t>
  </si>
  <si>
    <t>AM-SW-AD-03-S6-12</t>
  </si>
  <si>
    <t>AM-SW-AD-04-S6-01</t>
  </si>
  <si>
    <t>AM-SW-AD-04-S6-02</t>
  </si>
  <si>
    <t>AM-SW-AD-04-S6-03</t>
  </si>
  <si>
    <t>AM-SW-AD-04-S6-04</t>
  </si>
  <si>
    <t>AM-SW-AD-04-S6-05</t>
  </si>
  <si>
    <t>AM-SW-AD-04-S6-06</t>
  </si>
  <si>
    <t>AM-SW-AD-04-S6-07</t>
  </si>
  <si>
    <t>AM-SW-AD-04-S6-08</t>
  </si>
  <si>
    <t>AM-SW-AD-04-S6-09</t>
  </si>
  <si>
    <t>AM-SW-AD-04-S6-10</t>
  </si>
  <si>
    <t>AM-SW-AD-04-S6-11</t>
  </si>
  <si>
    <t>AM-SW-AD-04-S6-12</t>
  </si>
  <si>
    <t>AM-SW-AD-04-S6-13</t>
  </si>
  <si>
    <t>AM-SW-AD-04-S6-14</t>
  </si>
  <si>
    <t>AM-SW-AD-04-S6-15</t>
  </si>
  <si>
    <t>AM-SW-AD-04-S6-16</t>
  </si>
  <si>
    <t>AM-SW-AD-05-S6-01</t>
  </si>
  <si>
    <t>AM-SW-AD-05-S6-02</t>
  </si>
  <si>
    <t>AM-SW-AD-05-S6-03</t>
  </si>
  <si>
    <t>AM-SW-AD-05-S6-04</t>
  </si>
  <si>
    <t>AM-SW-AD-05-S6-05</t>
  </si>
  <si>
    <t>AM-SW-AD-05-S6-06</t>
  </si>
  <si>
    <t>AM-SW-AD-05-S6-07</t>
  </si>
  <si>
    <t>AM-SW-AD-05-S6-08</t>
  </si>
  <si>
    <t>AM-SW-AD-05-S6-09</t>
  </si>
  <si>
    <t>AM-SW-AD-05-S6-10</t>
  </si>
  <si>
    <t>AM-SW-AD-05-S6-11</t>
  </si>
  <si>
    <t>AM-SW-AD-05-S6-12</t>
  </si>
  <si>
    <t>AM-SW-AD-05-S6-13</t>
  </si>
  <si>
    <t>AM-SW-AD-05-S6-14</t>
  </si>
  <si>
    <t>AM-SW-AD-05-S6-15</t>
  </si>
  <si>
    <t>AM-SW-AD-05-S6-16</t>
  </si>
  <si>
    <t>AM-SW-AD-05-S6-17</t>
  </si>
  <si>
    <t>AM-SW-AD-05-S6-18</t>
  </si>
  <si>
    <t>AM-SW-AD-05-S6-19</t>
  </si>
  <si>
    <t>AM-SW-AD-05-S6-20</t>
  </si>
  <si>
    <t>AM-SW-AD-05-S6-21</t>
  </si>
  <si>
    <t>AM-SW-AD-05-S6-22</t>
  </si>
  <si>
    <t>AM-SW-AD-05-S6-23</t>
  </si>
  <si>
    <t>AM-SW-AD-05-S6-24</t>
  </si>
  <si>
    <t>Formato 3 - Oferta Económica Acuerdo Marco de Software Empresarial - Segmento 7</t>
  </si>
  <si>
    <t>AM-SW-07-01</t>
  </si>
  <si>
    <t>Herramienta ITSM BÁSICA - Usuario Nombrado</t>
  </si>
  <si>
    <t>AM-SW-07-02</t>
  </si>
  <si>
    <t>AM-SW-07-03</t>
  </si>
  <si>
    <t>AM-SW-07-04</t>
  </si>
  <si>
    <t>AM-SW-07-05</t>
  </si>
  <si>
    <t>Herramienta ITSM BÁSICA - Usuario Concurrente</t>
  </si>
  <si>
    <t>AM-SW-07-06</t>
  </si>
  <si>
    <t>AM-SW-07-07</t>
  </si>
  <si>
    <t>AM-SW-07-08</t>
  </si>
  <si>
    <t>AM-SW-07-09</t>
  </si>
  <si>
    <t>Herramienta ITSM AVANZADA - Usuario Nombrado</t>
  </si>
  <si>
    <t>AM-SW-07-10</t>
  </si>
  <si>
    <t>AM-SW-07-11</t>
  </si>
  <si>
    <t>AM-SW-07-12</t>
  </si>
  <si>
    <t>AM-SW-07-13</t>
  </si>
  <si>
    <t>Herramienta ITSM AVANZADA - Usuario Concurrente</t>
  </si>
  <si>
    <t>AM-SW-07-14</t>
  </si>
  <si>
    <t>AM-SW-07-15</t>
  </si>
  <si>
    <t>AM-SW-07-16</t>
  </si>
  <si>
    <t>AM-SW-07-17</t>
  </si>
  <si>
    <t>Herramienta ITSM - Módulo de Gestión de Activos</t>
  </si>
  <si>
    <t>AM-SW-07-18</t>
  </si>
  <si>
    <t>AM-SW-07-19</t>
  </si>
  <si>
    <t>AM-SW-07-20</t>
  </si>
  <si>
    <t>AM-SW-07-21</t>
  </si>
  <si>
    <t>Herramienta ITSM - CMDB Básica - Incluida por defecto en la Herramienta ITSM BÁSICA y AVANZADA</t>
  </si>
  <si>
    <t>AM-SW-07-22</t>
  </si>
  <si>
    <t>AM-SW-07-23</t>
  </si>
  <si>
    <t>AM-SW-07-24</t>
  </si>
  <si>
    <t>AM-SW-07-25</t>
  </si>
  <si>
    <t>Herramienta ITSM - CMDB avanzada</t>
  </si>
  <si>
    <t>AM-SW-07-26</t>
  </si>
  <si>
    <t>AM-SW-07-27</t>
  </si>
  <si>
    <t>AM-SW-07-28</t>
  </si>
  <si>
    <t>AM-SW-07-AD-01</t>
  </si>
  <si>
    <t>Almacenamiento adicional</t>
  </si>
  <si>
    <t>Unidad de almacenamiento de 1 GB por usuario - 1 año</t>
  </si>
  <si>
    <t>AM-SW-07-AD-02</t>
  </si>
  <si>
    <t>Unidad de almacenamiento de 1 GB por usuario - 2 años</t>
  </si>
  <si>
    <t>AM-SW-07-AD-03</t>
  </si>
  <si>
    <t>Unidad de almacenamiento de 1 GB por usuario - 3 años</t>
  </si>
  <si>
    <t>Unidad de almacenamiento de 1 GB por usuario - Mensual</t>
  </si>
  <si>
    <t>AM-SW-AD-01-S7-01</t>
  </si>
  <si>
    <t>AM-SW-AD-01-S7-02</t>
  </si>
  <si>
    <t>AM-SW-AD-02-S7-01</t>
  </si>
  <si>
    <t>AM-SW-AD-02-S7-02</t>
  </si>
  <si>
    <t>AM-SW-AD-02-S7-03</t>
  </si>
  <si>
    <t>AM-SW-AD-02-S7-04</t>
  </si>
  <si>
    <t>AM-SW-AD-02-S7-05</t>
  </si>
  <si>
    <t>AM-SW-AD-02-S7-06</t>
  </si>
  <si>
    <t>AM-SW-AD-03-S7-01</t>
  </si>
  <si>
    <t>AM-SW-AD-03-S7-02</t>
  </si>
  <si>
    <t>AM-SW-AD-03-S7-03</t>
  </si>
  <si>
    <t>AM-SW-AD-03-S7-04</t>
  </si>
  <si>
    <t>AM-SW-AD-03-S7-05</t>
  </si>
  <si>
    <t>AM-SW-AD-03-S7-06</t>
  </si>
  <si>
    <t>AM-SW-AD-03-S7-07</t>
  </si>
  <si>
    <t>AM-SW-AD-03-S7-08</t>
  </si>
  <si>
    <t>AM-SW-AD-03-S7-09</t>
  </si>
  <si>
    <t>AM-SW-AD-03-S7-10</t>
  </si>
  <si>
    <t>AM-SW-AD-03-S7-11</t>
  </si>
  <si>
    <t>AM-SW-AD-03-S7-12</t>
  </si>
  <si>
    <t>AM-SW-AD-04-S7-01</t>
  </si>
  <si>
    <t>AM-SW-AD-04-S7-02</t>
  </si>
  <si>
    <t>AM-SW-AD-04-S7-03</t>
  </si>
  <si>
    <t>AM-SW-AD-04-S7-04</t>
  </si>
  <si>
    <t>AM-SW-AD-04-S7-05</t>
  </si>
  <si>
    <t>AM-SW-AD-04-S7-06</t>
  </si>
  <si>
    <t>AM-SW-AD-04-S7-07</t>
  </si>
  <si>
    <t>AM-SW-AD-04-S7-08</t>
  </si>
  <si>
    <t>AM-SW-AD-04-S7-09</t>
  </si>
  <si>
    <t>AM-SW-AD-04-S7-10</t>
  </si>
  <si>
    <t>AM-SW-AD-04-S7-11</t>
  </si>
  <si>
    <t>AM-SW-AD-04-S7-12</t>
  </si>
  <si>
    <t>AM-SW-AD-04-S7-13</t>
  </si>
  <si>
    <t>AM-SW-AD-04-S7-14</t>
  </si>
  <si>
    <t>AM-SW-AD-04-S7-15</t>
  </si>
  <si>
    <t>AM-SW-AD-04-S7-16</t>
  </si>
  <si>
    <t>AM-SW-AD-05-S7-01</t>
  </si>
  <si>
    <t>AM-SW-AD-05-S7-02</t>
  </si>
  <si>
    <t>AM-SW-AD-05-S7-03</t>
  </si>
  <si>
    <t>AM-SW-AD-05-S7-04</t>
  </si>
  <si>
    <t>AM-SW-AD-05-S7-05</t>
  </si>
  <si>
    <t>AM-SW-AD-05-S7-06</t>
  </si>
  <si>
    <t>AM-SW-AD-05-S7-07</t>
  </si>
  <si>
    <t>AM-SW-AD-05-S7-08</t>
  </si>
  <si>
    <t>AM-SW-AD-05-S7-09</t>
  </si>
  <si>
    <t>AM-SW-AD-05-S7-10</t>
  </si>
  <si>
    <t>AM-SW-AD-05-S7-11</t>
  </si>
  <si>
    <t>AM-SW-AD-05-S7-12</t>
  </si>
  <si>
    <t>AM-SW-AD-05-S7-13</t>
  </si>
  <si>
    <t>AM-SW-AD-05-S7-14</t>
  </si>
  <si>
    <t>AM-SW-AD-05-S7-15</t>
  </si>
  <si>
    <t>AM-SW-AD-05-S7-16</t>
  </si>
  <si>
    <t>AM-SW-AD-05-S7-17</t>
  </si>
  <si>
    <t>AM-SW-AD-05-S7-18</t>
  </si>
  <si>
    <t>AM-SW-AD-05-S7-19</t>
  </si>
  <si>
    <t>AM-SW-AD-05-S7-20</t>
  </si>
  <si>
    <t>AM-SW-AD-05-S7-21</t>
  </si>
  <si>
    <t>AM-SW-AD-05-S7-22</t>
  </si>
  <si>
    <t>AM-SW-AD-05-S7-23</t>
  </si>
  <si>
    <t>AM-SW-AD-05-S7-24</t>
  </si>
  <si>
    <t>Formato 3 - Oferta Económica Acuerdo Marco de Software Empresarial - Segmento 8</t>
  </si>
  <si>
    <t>AM-SW-08-01</t>
  </si>
  <si>
    <t>AM-SW-08-02</t>
  </si>
  <si>
    <t>AM-SW-08-03</t>
  </si>
  <si>
    <t>AM-SW-08-AD-01</t>
  </si>
  <si>
    <t>Software de Gestión Documental - Almacenamiento adicional</t>
  </si>
  <si>
    <t>AM-SW-08-AD-02</t>
  </si>
  <si>
    <t>AM-SW-08-AD-03</t>
  </si>
  <si>
    <t>AM-SW-AD-01-S8-01</t>
  </si>
  <si>
    <t>AM-SW-AD-01-S8-02</t>
  </si>
  <si>
    <t>AM-SW-AD-02-S8-01</t>
  </si>
  <si>
    <t>AM-SW-AD-02-S8-02</t>
  </si>
  <si>
    <t>AM-SW-AD-02-S8-03</t>
  </si>
  <si>
    <t>AM-SW-AD-02-S8-04</t>
  </si>
  <si>
    <t>AM-SW-AD-02-S8-05</t>
  </si>
  <si>
    <t>AM-SW-AD-02-S8-06</t>
  </si>
  <si>
    <t>AM-SW-AD-03-S8-01</t>
  </si>
  <si>
    <t>AM-SW-AD-03-S8-02</t>
  </si>
  <si>
    <t>AM-SW-AD-03-S8-03</t>
  </si>
  <si>
    <t>AM-SW-AD-03-S8-04</t>
  </si>
  <si>
    <t>AM-SW-AD-03-S8-05</t>
  </si>
  <si>
    <t>AM-SW-AD-03-S8-06</t>
  </si>
  <si>
    <t>AM-SW-AD-03-S8-07</t>
  </si>
  <si>
    <t>AM-SW-AD-03-S8-08</t>
  </si>
  <si>
    <t>AM-SW-AD-03-S8-09</t>
  </si>
  <si>
    <t>AM-SW-AD-03-S8-10</t>
  </si>
  <si>
    <t>AM-SW-AD-03-S8-11</t>
  </si>
  <si>
    <t>AM-SW-AD-03-S8-12</t>
  </si>
  <si>
    <t>AM-SW-AD-04-S8-01</t>
  </si>
  <si>
    <t>AM-SW-AD-04-S8-02</t>
  </si>
  <si>
    <t>AM-SW-AD-04-S8-03</t>
  </si>
  <si>
    <t>AM-SW-AD-04-S8-04</t>
  </si>
  <si>
    <t>AM-SW-AD-04-S8-05</t>
  </si>
  <si>
    <t>AM-SW-AD-04-S8-06</t>
  </si>
  <si>
    <t>AM-SW-AD-04-S8-07</t>
  </si>
  <si>
    <t>AM-SW-AD-04-S8-08</t>
  </si>
  <si>
    <t>AM-SW-AD-04-S8-09</t>
  </si>
  <si>
    <t>AM-SW-AD-04-S8-10</t>
  </si>
  <si>
    <t>AM-SW-AD-04-S8-11</t>
  </si>
  <si>
    <t>AM-SW-AD-04-S8-12</t>
  </si>
  <si>
    <t>AM-SW-AD-04-S8-13</t>
  </si>
  <si>
    <t>AM-SW-AD-04-S8-14</t>
  </si>
  <si>
    <t>AM-SW-AD-04-S8-15</t>
  </si>
  <si>
    <t>AM-SW-AD-04-S8-16</t>
  </si>
  <si>
    <t>AM-SW-AD-05-S8-01</t>
  </si>
  <si>
    <t>AM-SW-AD-05-S8-02</t>
  </si>
  <si>
    <t>AM-SW-AD-05-S8-03</t>
  </si>
  <si>
    <t>AM-SW-AD-05-S8-04</t>
  </si>
  <si>
    <t>AM-SW-AD-05-S8-05</t>
  </si>
  <si>
    <t>AM-SW-AD-05-S8-06</t>
  </si>
  <si>
    <t>AM-SW-AD-05-S8-07</t>
  </si>
  <si>
    <t>AM-SW-AD-05-S8-08</t>
  </si>
  <si>
    <t>AM-SW-AD-05-S8-09</t>
  </si>
  <si>
    <t>AM-SW-AD-05-S8-10</t>
  </si>
  <si>
    <t>AM-SW-AD-05-S8-11</t>
  </si>
  <si>
    <t>AM-SW-AD-05-S8-12</t>
  </si>
  <si>
    <t>AM-SW-AD-05-S8-13</t>
  </si>
  <si>
    <t>AM-SW-AD-05-S8-14</t>
  </si>
  <si>
    <t>AM-SW-AD-05-S8-15</t>
  </si>
  <si>
    <t>AM-SW-AD-05-S8-16</t>
  </si>
  <si>
    <t>AM-SW-AD-05-S8-17</t>
  </si>
  <si>
    <t>AM-SW-AD-05-S8-18</t>
  </si>
  <si>
    <t>AM-SW-AD-05-S8-19</t>
  </si>
  <si>
    <t>AM-SW-AD-05-S8-20</t>
  </si>
  <si>
    <t>AM-SW-AD-05-S8-21</t>
  </si>
  <si>
    <t>AM-SW-AD-05-S8-22</t>
  </si>
  <si>
    <t>AM-SW-AD-05-S8-23</t>
  </si>
  <si>
    <t>AM-SW-AD-05-S8-24</t>
  </si>
  <si>
    <t>Formato 3 - Oferta Económica Acuerdo Marco de Software Empresarial - Segmento 9</t>
  </si>
  <si>
    <t>AM-SW-09-01</t>
  </si>
  <si>
    <t>AM-SW-09-02</t>
  </si>
  <si>
    <t>AM-SW-09-03</t>
  </si>
  <si>
    <t>AM-SW-09-04</t>
  </si>
  <si>
    <t>AM-SW-09-05</t>
  </si>
  <si>
    <t>AM-SW-09-06</t>
  </si>
  <si>
    <t>AM-SW-AD-01-S9-01</t>
  </si>
  <si>
    <t>AM-SW-AD-01-S9-02</t>
  </si>
  <si>
    <t>AM-SW-AD-02-S9-01</t>
  </si>
  <si>
    <t>AM-SW-AD-02-S9-02</t>
  </si>
  <si>
    <t>AM-SW-AD-02-S9-03</t>
  </si>
  <si>
    <t>AM-SW-AD-02-S9-04</t>
  </si>
  <si>
    <t>AM-SW-AD-02-S9-05</t>
  </si>
  <si>
    <t>AM-SW-AD-02-S9-06</t>
  </si>
  <si>
    <t>AM-SW-AD-03-S9-01</t>
  </si>
  <si>
    <t>AM-SW-AD-03-S9-02</t>
  </si>
  <si>
    <t>AM-SW-AD-03-S9-03</t>
  </si>
  <si>
    <t>AM-SW-AD-03-S9-04</t>
  </si>
  <si>
    <t>AM-SW-AD-03-S9-05</t>
  </si>
  <si>
    <t>AM-SW-AD-03-S9-06</t>
  </si>
  <si>
    <t>AM-SW-AD-03-S9-07</t>
  </si>
  <si>
    <t>AM-SW-AD-03-S9-08</t>
  </si>
  <si>
    <t>AM-SW-AD-03-S9-09</t>
  </si>
  <si>
    <t>AM-SW-AD-03-S9-10</t>
  </si>
  <si>
    <t>AM-SW-AD-03-S9-11</t>
  </si>
  <si>
    <t>AM-SW-AD-03-S9-12</t>
  </si>
  <si>
    <t>AM-SW-AD-04-S9-01</t>
  </si>
  <si>
    <t>AM-SW-AD-04-S9-02</t>
  </si>
  <si>
    <t>AM-SW-AD-04-S9-03</t>
  </si>
  <si>
    <t>AM-SW-AD-04-S9-04</t>
  </si>
  <si>
    <t>AM-SW-AD-04-S9-05</t>
  </si>
  <si>
    <t>AM-SW-AD-04-S9-06</t>
  </si>
  <si>
    <t>AM-SW-AD-04-S9-07</t>
  </si>
  <si>
    <t>AM-SW-AD-04-S9-08</t>
  </si>
  <si>
    <t>AM-SW-AD-04-S9-09</t>
  </si>
  <si>
    <t>AM-SW-AD-04-S9-10</t>
  </si>
  <si>
    <t>AM-SW-AD-04-S9-11</t>
  </si>
  <si>
    <t>AM-SW-AD-04-S9-12</t>
  </si>
  <si>
    <t>AM-SW-AD-04-S9-13</t>
  </si>
  <si>
    <t>AM-SW-AD-04-S9-14</t>
  </si>
  <si>
    <t>AM-SW-AD-04-S9-15</t>
  </si>
  <si>
    <t>AM-SW-AD-04-S9-16</t>
  </si>
  <si>
    <t>AM-SW-AD-05-S9-01</t>
  </si>
  <si>
    <t>AM-SW-AD-05-S9-02</t>
  </si>
  <si>
    <t>AM-SW-AD-05-S9-03</t>
  </si>
  <si>
    <t>AM-SW-AD-05-S9-04</t>
  </si>
  <si>
    <t>AM-SW-AD-05-S9-05</t>
  </si>
  <si>
    <t>AM-SW-AD-05-S9-06</t>
  </si>
  <si>
    <t>AM-SW-AD-05-S9-07</t>
  </si>
  <si>
    <t>AM-SW-AD-05-S9-08</t>
  </si>
  <si>
    <t>AM-SW-AD-05-S9-09</t>
  </si>
  <si>
    <t>AM-SW-AD-05-S9-10</t>
  </si>
  <si>
    <t>AM-SW-AD-05-S9-11</t>
  </si>
  <si>
    <t>AM-SW-AD-05-S9-12</t>
  </si>
  <si>
    <t>AM-SW-AD-05-S9-13</t>
  </si>
  <si>
    <t>AM-SW-AD-05-S9-14</t>
  </si>
  <si>
    <t>AM-SW-AD-05-S9-15</t>
  </si>
  <si>
    <t>AM-SW-AD-05-S9-16</t>
  </si>
  <si>
    <t>AM-SW-AD-05-S9-17</t>
  </si>
  <si>
    <t>AM-SW-AD-05-S9-18</t>
  </si>
  <si>
    <t>AM-SW-AD-05-S9-19</t>
  </si>
  <si>
    <t>AM-SW-AD-05-S9-20</t>
  </si>
  <si>
    <t>AM-SW-AD-05-S9-21</t>
  </si>
  <si>
    <t>AM-SW-AD-05-S9-22</t>
  </si>
  <si>
    <t>AM-SW-AD-05-S9-23</t>
  </si>
  <si>
    <t>AM-SW-AD-05-S9-24</t>
  </si>
  <si>
    <t>Unidad - por equipo</t>
  </si>
  <si>
    <t>Por equipo - 1 año</t>
  </si>
  <si>
    <t>Por equipo - 2 años</t>
  </si>
  <si>
    <t>Por equipo - 3 años</t>
  </si>
  <si>
    <t>Por usuario - 1 año</t>
  </si>
  <si>
    <t>Por usuario - 2 años</t>
  </si>
  <si>
    <t>Por usuario - 3 años</t>
  </si>
  <si>
    <t>Unidad - por usuario</t>
  </si>
  <si>
    <t>Por usuario - Mensual</t>
  </si>
  <si>
    <t>Por activo - 1 año</t>
  </si>
  <si>
    <t>Por activo - 2 años</t>
  </si>
  <si>
    <t>Por activo - 3 años</t>
  </si>
  <si>
    <t>Por activo - Mensual</t>
  </si>
  <si>
    <t>Por elemento de configuración (CI) - 1 año</t>
  </si>
  <si>
    <t>Por elemento de configuración (CI) - 2 años</t>
  </si>
  <si>
    <t>Por elemento de configuración (CI) - 3 años</t>
  </si>
  <si>
    <t>Por elemento de configuración (CI) - Mensual</t>
  </si>
  <si>
    <t>Unidad - por activo</t>
  </si>
  <si>
    <t>Configuración y/o parametrización de la herramienta</t>
  </si>
  <si>
    <t>AM-SW-AD-06-S1-01</t>
  </si>
  <si>
    <t>AM-SW-AD-06-S1-02</t>
  </si>
  <si>
    <t>AM-SW-AD-06-S1-03</t>
  </si>
  <si>
    <t>AM-SW-AD-06-S1-04</t>
  </si>
  <si>
    <t>AM-SW-AD-06-S1-05</t>
  </si>
  <si>
    <t>AM-SW-AD-06-S1-06</t>
  </si>
  <si>
    <t>AM-SW-AD-06-S1-07</t>
  </si>
  <si>
    <t>AM-SW-AD-06-S1-08</t>
  </si>
  <si>
    <t>AM-SW-AD-06-S1-09</t>
  </si>
  <si>
    <t>AM-SW-AD-06-S1-10</t>
  </si>
  <si>
    <t>AM-SW-AD-06-S1-11</t>
  </si>
  <si>
    <t>AM-SW-AD-06-S1-12</t>
  </si>
  <si>
    <t>AM-SW-AD-06-S1-13</t>
  </si>
  <si>
    <t>AM-SW-AD-06-S1-14</t>
  </si>
  <si>
    <t>AM-SW-AD-06-S1-15</t>
  </si>
  <si>
    <t>AM-SW-AD-06-S1-16</t>
  </si>
  <si>
    <t>AM-SW-AD-06-S9-01</t>
  </si>
  <si>
    <t>AM-SW-AD-06-S9-02</t>
  </si>
  <si>
    <t>AM-SW-AD-06-S9-03</t>
  </si>
  <si>
    <t>AM-SW-AD-06-S9-04</t>
  </si>
  <si>
    <t>AM-SW-AD-06-S9-05</t>
  </si>
  <si>
    <t>AM-SW-AD-06-S9-06</t>
  </si>
  <si>
    <t>AM-SW-AD-06-S9-07</t>
  </si>
  <si>
    <t>AM-SW-AD-06-S9-08</t>
  </si>
  <si>
    <t>AM-SW-AD-06-S9-09</t>
  </si>
  <si>
    <t>AM-SW-AD-06-S9-10</t>
  </si>
  <si>
    <t>AM-SW-AD-06-S9-11</t>
  </si>
  <si>
    <t>AM-SW-AD-06-S9-12</t>
  </si>
  <si>
    <t>AM-SW-AD-06-S9-13</t>
  </si>
  <si>
    <t>AM-SW-AD-06-S9-14</t>
  </si>
  <si>
    <t>AM-SW-AD-06-S9-15</t>
  </si>
  <si>
    <t>AM-SW-AD-06-S9-16</t>
  </si>
  <si>
    <t>AM-SW-AD-06-S8-01</t>
  </si>
  <si>
    <t>AM-SW-AD-06-S8-02</t>
  </si>
  <si>
    <t>AM-SW-AD-06-S8-03</t>
  </si>
  <si>
    <t>AM-SW-AD-06-S8-04</t>
  </si>
  <si>
    <t>AM-SW-AD-06-S8-05</t>
  </si>
  <si>
    <t>AM-SW-AD-06-S8-06</t>
  </si>
  <si>
    <t>AM-SW-AD-06-S8-07</t>
  </si>
  <si>
    <t>AM-SW-AD-06-S8-08</t>
  </si>
  <si>
    <t>AM-SW-AD-06-S8-09</t>
  </si>
  <si>
    <t>AM-SW-AD-06-S8-10</t>
  </si>
  <si>
    <t>AM-SW-AD-06-S8-11</t>
  </si>
  <si>
    <t>AM-SW-AD-06-S8-12</t>
  </si>
  <si>
    <t>AM-SW-AD-06-S8-13</t>
  </si>
  <si>
    <t>AM-SW-AD-06-S8-14</t>
  </si>
  <si>
    <t>AM-SW-AD-06-S8-15</t>
  </si>
  <si>
    <t>AM-SW-AD-06-S8-16</t>
  </si>
  <si>
    <t>AM-SW-AD-06-S7-01</t>
  </si>
  <si>
    <t>AM-SW-AD-06-S7-02</t>
  </si>
  <si>
    <t>AM-SW-AD-06-S7-03</t>
  </si>
  <si>
    <t>AM-SW-AD-06-S7-04</t>
  </si>
  <si>
    <t>AM-SW-AD-06-S7-05</t>
  </si>
  <si>
    <t>AM-SW-AD-06-S7-06</t>
  </si>
  <si>
    <t>AM-SW-AD-06-S7-07</t>
  </si>
  <si>
    <t>AM-SW-AD-06-S7-08</t>
  </si>
  <si>
    <t>AM-SW-AD-06-S7-09</t>
  </si>
  <si>
    <t>AM-SW-AD-06-S7-10</t>
  </si>
  <si>
    <t>AM-SW-AD-06-S7-11</t>
  </si>
  <si>
    <t>AM-SW-AD-06-S7-12</t>
  </si>
  <si>
    <t>AM-SW-AD-06-S7-13</t>
  </si>
  <si>
    <t>AM-SW-AD-06-S7-14</t>
  </si>
  <si>
    <t>AM-SW-AD-06-S7-15</t>
  </si>
  <si>
    <t>AM-SW-AD-06-S7-16</t>
  </si>
  <si>
    <t>AM-SW-AD-06-S6-01</t>
  </si>
  <si>
    <t>AM-SW-AD-06-S6-02</t>
  </si>
  <si>
    <t>AM-SW-AD-06-S6-03</t>
  </si>
  <si>
    <t>AM-SW-AD-06-S6-04</t>
  </si>
  <si>
    <t>AM-SW-AD-06-S6-05</t>
  </si>
  <si>
    <t>AM-SW-AD-06-S6-06</t>
  </si>
  <si>
    <t>AM-SW-AD-06-S6-07</t>
  </si>
  <si>
    <t>AM-SW-AD-06-S6-08</t>
  </si>
  <si>
    <t>AM-SW-AD-06-S6-09</t>
  </si>
  <si>
    <t>AM-SW-AD-06-S6-10</t>
  </si>
  <si>
    <t>AM-SW-AD-06-S6-11</t>
  </si>
  <si>
    <t>AM-SW-AD-06-S6-12</t>
  </si>
  <si>
    <t>AM-SW-AD-06-S6-13</t>
  </si>
  <si>
    <t>AM-SW-AD-06-S6-14</t>
  </si>
  <si>
    <t>AM-SW-AD-06-S6-15</t>
  </si>
  <si>
    <t>AM-SW-AD-06-S6-16</t>
  </si>
  <si>
    <t>AM-SW-AD-06-S4-01</t>
  </si>
  <si>
    <t>AM-SW-AD-06-S4-02</t>
  </si>
  <si>
    <t>AM-SW-AD-06-S4-03</t>
  </si>
  <si>
    <t>AM-SW-AD-06-S4-04</t>
  </si>
  <si>
    <t>AM-SW-AD-06-S4-05</t>
  </si>
  <si>
    <t>AM-SW-AD-06-S4-06</t>
  </si>
  <si>
    <t>AM-SW-AD-06-S4-07</t>
  </si>
  <si>
    <t>AM-SW-AD-06-S4-08</t>
  </si>
  <si>
    <t>AM-SW-AD-06-S4-09</t>
  </si>
  <si>
    <t>AM-SW-AD-06-S4-10</t>
  </si>
  <si>
    <t>AM-SW-AD-06-S4-11</t>
  </si>
  <si>
    <t>AM-SW-AD-06-S4-12</t>
  </si>
  <si>
    <t>AM-SW-AD-06-S4-13</t>
  </si>
  <si>
    <t>AM-SW-AD-06-S4-14</t>
  </si>
  <si>
    <t>AM-SW-AD-06-S4-15</t>
  </si>
  <si>
    <t>AM-SW-AD-06-S4-16</t>
  </si>
  <si>
    <t>Nombre del software: (El proponte puede presentar hasta tres marcas)</t>
  </si>
  <si>
    <t xml:space="preserve">*Nota 1: El proponente debe presentar los requisitos de cada tipo de software para habilitar su venta en el catálogo. </t>
  </si>
  <si>
    <t>*Nota 2: El proponente presenta en este formato el precio techo de todos los servicios y productos sin importar su marca. En la operación secundaria realizará los descuentos correspondientes y escogerá qué marca ofrecer a la entidad en caso de tener más de una marca habilitada.</t>
  </si>
  <si>
    <t>Versión ofrecida de cada marca:</t>
  </si>
  <si>
    <t>Fabricante de cada marca:</t>
  </si>
  <si>
    <t>Link web del software para cada marca:</t>
  </si>
  <si>
    <t>Licencia o suscripción</t>
  </si>
  <si>
    <t>PRODYGYTEK</t>
  </si>
  <si>
    <t>NEXURA</t>
  </si>
  <si>
    <t>ENÉSIMA S.A.S.</t>
  </si>
  <si>
    <t>$3,841.46</t>
  </si>
  <si>
    <t>COMWARE</t>
  </si>
  <si>
    <t>OSP INTERNACIONAL</t>
  </si>
  <si>
    <t>BGH Tech Partner</t>
  </si>
  <si>
    <t>Servinformación</t>
  </si>
  <si>
    <t>EyC Ingenieros</t>
  </si>
  <si>
    <t>Digital Ware</t>
  </si>
  <si>
    <t>DigitalWare</t>
  </si>
  <si>
    <t>PC Micro SAS</t>
  </si>
  <si>
    <t>PC MICROS SAS</t>
  </si>
  <si>
    <t>SELCOMP Ingeniería</t>
  </si>
  <si>
    <t>Eforcers</t>
  </si>
  <si>
    <t>RICOH</t>
  </si>
  <si>
    <t>Sinergy</t>
  </si>
  <si>
    <t>SINERGY</t>
  </si>
  <si>
    <t>INDRACOL</t>
  </si>
  <si>
    <t>IBISCOM</t>
  </si>
  <si>
    <t>ITO Software</t>
  </si>
  <si>
    <t>APICOM</t>
  </si>
  <si>
    <t>DB System</t>
  </si>
  <si>
    <t>UT P-S 2020</t>
  </si>
  <si>
    <t>Controles empresariales</t>
  </si>
  <si>
    <t>Mediana</t>
  </si>
  <si>
    <t>Desviación</t>
  </si>
  <si>
    <t>TRM</t>
  </si>
  <si>
    <t>Proponente</t>
  </si>
  <si>
    <t>Habilitado</t>
  </si>
  <si>
    <t>Reglas presentación Oferta</t>
  </si>
  <si>
    <t>Cap. Jurídica</t>
  </si>
  <si>
    <t>Experiencia</t>
  </si>
  <si>
    <t>Cap. Financiera</t>
  </si>
  <si>
    <t>Cap. Organizacional</t>
  </si>
  <si>
    <t>Formato Económico</t>
  </si>
  <si>
    <t>Req. Mínimos técnicos</t>
  </si>
  <si>
    <t>Factor económico</t>
  </si>
  <si>
    <t>Factor técnico</t>
  </si>
  <si>
    <t>Industria Nacional</t>
  </si>
  <si>
    <t>Personal Con Discapacidad</t>
  </si>
  <si>
    <t>Puntaje total</t>
  </si>
  <si>
    <t>UT Acuerdo Software</t>
  </si>
  <si>
    <t>No</t>
  </si>
  <si>
    <t>N/A</t>
  </si>
  <si>
    <t>-</t>
  </si>
  <si>
    <t>SÍ</t>
  </si>
  <si>
    <t>Prodygytek</t>
  </si>
  <si>
    <t>Nexura internacional</t>
  </si>
  <si>
    <t>Sí</t>
  </si>
  <si>
    <t>ITS Soluciones</t>
  </si>
  <si>
    <t>Enesima S.A.S.</t>
  </si>
  <si>
    <t>Comware</t>
  </si>
  <si>
    <t>Si</t>
  </si>
  <si>
    <t>UT ASQ ALTHVIZ</t>
  </si>
  <si>
    <t>OSP International CALA</t>
  </si>
  <si>
    <t>bgh Tech partner</t>
  </si>
  <si>
    <t>Colsof</t>
  </si>
  <si>
    <t>Selcomp Ingeniería</t>
  </si>
  <si>
    <t>Portatil SAS</t>
  </si>
  <si>
    <t>Indracol</t>
  </si>
  <si>
    <t>UT CO&amp;EX</t>
  </si>
  <si>
    <t>Infraestructura Virtual</t>
  </si>
  <si>
    <t>UT Soft Empresarial Bext Gold</t>
  </si>
  <si>
    <t>Ecapture</t>
  </si>
  <si>
    <t>Máximo</t>
  </si>
  <si>
    <t>No Habilitados</t>
  </si>
  <si>
    <t>Ninguno</t>
  </si>
  <si>
    <t>Habilitados</t>
  </si>
  <si>
    <t>Puntaje</t>
  </si>
  <si>
    <t>Puesto</t>
  </si>
  <si>
    <t>Adjudicado</t>
  </si>
  <si>
    <t>Desierto</t>
  </si>
  <si>
    <t xml:space="preserve">Segmento 1. Antivirus / Antimalware (Software seguridad endpoint). </t>
  </si>
  <si>
    <t>E&amp;C Ingenieros</t>
  </si>
  <si>
    <t>Segmento 2. Herramienta compresora y descompresora de archivos digitales.</t>
  </si>
  <si>
    <t>Segmento 3. Editor de documentos PDF</t>
  </si>
  <si>
    <t>Segmento 4. Escaneo de vulnerabilidades en en la nube</t>
  </si>
  <si>
    <t>Segmento 5. Herramienta de Escritorio Remoto</t>
  </si>
  <si>
    <t>Segmento 6. Software de Gestión de PQRS</t>
  </si>
  <si>
    <t>No adjudicado</t>
  </si>
  <si>
    <t>Segmento 7. Herramienta ITSM (Gestión de Servicios de TI - ITSM)</t>
  </si>
  <si>
    <t xml:space="preserve">Segmento 8. Software de Gestión Documental </t>
  </si>
  <si>
    <t xml:space="preserve">Segmento 9. Software de videoconferencia </t>
  </si>
  <si>
    <t>No.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</si>
</sst>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$&quot;\ * #,##0.00_-;\-&quot;$&quot;\ * #,##0.00_-;_-&quot;$&quot;\ * &quot;-&quot;??_-;_-@_-"/>
    <numFmt numFmtId="164" formatCode="_-&quot;$&quot;\ * #,##0_-;\-&quot;$&quot;\ * #,##0_-;_-&quot;$&quot;\ * &quot;-&quot;??_-;_-@_-"/>
    <numFmt numFmtId="165" formatCode="0.0000"/>
  </numFmts>
  <fonts count="17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i/>
      <sz val="11"/>
      <color theme="1"/>
      <name val="Arial"/>
      <family val="2"/>
    </font>
    <font>
      <b/>
      <sz val="11"/>
      <color theme="0"/>
      <name val="Arial"/>
      <family val="2"/>
    </font>
    <font>
      <b/>
      <sz val="11"/>
      <color theme="0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b/>
      <i/>
      <sz val="11"/>
      <color theme="1"/>
      <name val="Arial"/>
      <family val="2"/>
    </font>
    <font>
      <sz val="11"/>
      <color theme="1"/>
      <name val="Arial"/>
      <family val="2"/>
    </font>
    <font>
      <sz val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rgb="FFFFFFFF"/>
      <name val="Arial"/>
      <family val="2"/>
    </font>
    <font>
      <sz val="11"/>
      <color rgb="FF4E4D4D"/>
      <name val="Calibri"/>
      <family val="2"/>
    </font>
    <font>
      <sz val="10"/>
      <color rgb="FF4E4D4D"/>
      <name val="Times New Roman"/>
      <family val="1"/>
    </font>
    <font>
      <sz val="10"/>
      <name val="Arial"/>
      <family val="2"/>
    </font>
    <font>
      <b/>
      <sz val="10"/>
      <name val="Arial"/>
      <family val="2"/>
    </font>
    <font>
      <sz val="10"/>
      <color theme="1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FEBAC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1" tint="0.89999084444715716"/>
        <bgColor indexed="64"/>
      </patternFill>
    </fill>
    <fill>
      <patternFill patternType="solid">
        <fgColor theme="3" tint="0.59999389629810485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theme="0" tint="-0.24994659260841701"/>
      </left>
      <right/>
      <top/>
      <bottom/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</borders>
  <cellStyleXfs count="3">
    <xf numFmtId="0" fontId="0" fillId="0" borderId="0"/>
    <xf numFmtId="44" fontId="9" fillId="0" borderId="0" applyFont="0" applyFill="0" applyBorder="0" applyAlignment="0" applyProtection="0"/>
    <xf numFmtId="0" fontId="14" fillId="0" borderId="0"/>
  </cellStyleXfs>
  <cellXfs count="81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horizontal="center" vertical="center"/>
    </xf>
    <xf numFmtId="0" fontId="0" fillId="0" borderId="0" xfId="0" applyFont="1"/>
    <xf numFmtId="0" fontId="0" fillId="0" borderId="1" xfId="0" applyFont="1" applyFill="1" applyBorder="1"/>
    <xf numFmtId="0" fontId="0" fillId="0" borderId="0" xfId="0" applyFont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0" borderId="0" xfId="0" applyFont="1" applyFill="1"/>
    <xf numFmtId="0" fontId="4" fillId="2" borderId="1" xfId="0" applyFont="1" applyFill="1" applyBorder="1" applyAlignment="1">
      <alignment horizontal="center" vertical="center" wrapText="1"/>
    </xf>
    <xf numFmtId="0" fontId="7" fillId="0" borderId="0" xfId="0" applyFont="1"/>
    <xf numFmtId="0" fontId="0" fillId="0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left" vertical="center"/>
    </xf>
    <xf numFmtId="0" fontId="0" fillId="0" borderId="1" xfId="0" applyFont="1" applyFill="1" applyBorder="1" applyAlignment="1">
      <alignment horizontal="center"/>
    </xf>
    <xf numFmtId="0" fontId="6" fillId="0" borderId="0" xfId="0" applyFont="1" applyBorder="1" applyAlignment="1">
      <alignment horizontal="center"/>
    </xf>
    <xf numFmtId="0" fontId="0" fillId="0" borderId="6" xfId="0" applyFont="1" applyBorder="1" applyAlignment="1">
      <alignment horizontal="center" vertical="center"/>
    </xf>
    <xf numFmtId="0" fontId="0" fillId="0" borderId="8" xfId="0" applyFont="1" applyBorder="1" applyAlignment="1">
      <alignment horizontal="center" vertical="center"/>
    </xf>
    <xf numFmtId="0" fontId="0" fillId="0" borderId="1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3" xfId="0" applyFont="1" applyBorder="1" applyAlignment="1">
      <alignment horizontal="center" vertical="center" wrapText="1"/>
    </xf>
    <xf numFmtId="0" fontId="0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wrapText="1"/>
    </xf>
    <xf numFmtId="0" fontId="0" fillId="0" borderId="12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/>
    </xf>
    <xf numFmtId="0" fontId="6" fillId="0" borderId="14" xfId="0" applyFont="1" applyBorder="1" applyAlignment="1">
      <alignment horizontal="center"/>
    </xf>
    <xf numFmtId="164" fontId="0" fillId="0" borderId="1" xfId="1" applyNumberFormat="1" applyFont="1" applyBorder="1"/>
    <xf numFmtId="164" fontId="0" fillId="0" borderId="0" xfId="0" applyNumberFormat="1" applyFont="1" applyFill="1"/>
    <xf numFmtId="0" fontId="4" fillId="4" borderId="1" xfId="0" applyFont="1" applyFill="1" applyBorder="1" applyAlignment="1">
      <alignment horizontal="center" vertical="center"/>
    </xf>
    <xf numFmtId="164" fontId="0" fillId="0" borderId="1" xfId="1" applyNumberFormat="1" applyFont="1" applyFill="1" applyBorder="1"/>
    <xf numFmtId="164" fontId="0" fillId="0" borderId="1" xfId="0" applyNumberFormat="1" applyFont="1" applyFill="1" applyBorder="1"/>
    <xf numFmtId="0" fontId="4" fillId="8" borderId="1" xfId="0" applyFont="1" applyFill="1" applyBorder="1" applyAlignment="1">
      <alignment horizontal="center" vertical="center"/>
    </xf>
    <xf numFmtId="0" fontId="0" fillId="0" borderId="16" xfId="0" applyFont="1" applyBorder="1"/>
    <xf numFmtId="0" fontId="0" fillId="0" borderId="17" xfId="0" applyFont="1" applyBorder="1"/>
    <xf numFmtId="0" fontId="10" fillId="0" borderId="15" xfId="0" applyFont="1" applyBorder="1"/>
    <xf numFmtId="0" fontId="0" fillId="0" borderId="0" xfId="0" applyFont="1" applyBorder="1"/>
    <xf numFmtId="0" fontId="14" fillId="0" borderId="0" xfId="2"/>
    <xf numFmtId="0" fontId="15" fillId="10" borderId="22" xfId="2" applyFont="1" applyFill="1" applyBorder="1" applyAlignment="1">
      <alignment horizontal="center" vertical="center"/>
    </xf>
    <xf numFmtId="0" fontId="14" fillId="0" borderId="22" xfId="2" applyBorder="1"/>
    <xf numFmtId="0" fontId="14" fillId="0" borderId="22" xfId="2" applyBorder="1" applyAlignment="1">
      <alignment horizontal="center" vertical="center"/>
    </xf>
    <xf numFmtId="164" fontId="0" fillId="0" borderId="1" xfId="0" applyNumberFormat="1" applyFont="1" applyBorder="1"/>
    <xf numFmtId="0" fontId="0" fillId="0" borderId="1" xfId="0" applyFont="1" applyBorder="1"/>
    <xf numFmtId="44" fontId="0" fillId="0" borderId="1" xfId="1" applyFont="1" applyBorder="1"/>
    <xf numFmtId="0" fontId="12" fillId="6" borderId="1" xfId="0" applyFont="1" applyFill="1" applyBorder="1" applyAlignment="1">
      <alignment horizontal="center" vertical="center"/>
    </xf>
    <xf numFmtId="0" fontId="12" fillId="7" borderId="1" xfId="0" applyFont="1" applyFill="1" applyBorder="1" applyAlignment="1">
      <alignment horizontal="center" vertical="center"/>
    </xf>
    <xf numFmtId="0" fontId="12" fillId="4" borderId="1" xfId="0" applyFont="1" applyFill="1" applyBorder="1" applyAlignment="1">
      <alignment horizontal="center" vertical="center"/>
    </xf>
    <xf numFmtId="165" fontId="12" fillId="4" borderId="1" xfId="0" applyNumberFormat="1" applyFont="1" applyFill="1" applyBorder="1" applyAlignment="1">
      <alignment horizontal="center" vertical="center"/>
    </xf>
    <xf numFmtId="0" fontId="12" fillId="4" borderId="1" xfId="0" applyFont="1" applyFill="1" applyBorder="1" applyAlignment="1">
      <alignment horizontal="center" vertical="center" wrapText="1"/>
    </xf>
    <xf numFmtId="0" fontId="12" fillId="9" borderId="1" xfId="0" applyFont="1" applyFill="1" applyBorder="1" applyAlignment="1">
      <alignment horizontal="center" vertical="center"/>
    </xf>
    <xf numFmtId="165" fontId="12" fillId="9" borderId="1" xfId="0" applyNumberFormat="1" applyFont="1" applyFill="1" applyBorder="1" applyAlignment="1">
      <alignment horizontal="center" vertical="center"/>
    </xf>
    <xf numFmtId="0" fontId="11" fillId="5" borderId="3" xfId="0" applyFont="1" applyFill="1" applyBorder="1" applyAlignment="1">
      <alignment horizontal="center" vertical="center"/>
    </xf>
    <xf numFmtId="0" fontId="11" fillId="5" borderId="4" xfId="0" applyFont="1" applyFill="1" applyBorder="1" applyAlignment="1">
      <alignment horizontal="center" vertical="center"/>
    </xf>
    <xf numFmtId="0" fontId="11" fillId="5" borderId="5" xfId="0" applyFont="1" applyFill="1" applyBorder="1" applyAlignment="1">
      <alignment horizontal="center" vertical="center"/>
    </xf>
    <xf numFmtId="0" fontId="12" fillId="6" borderId="7" xfId="0" applyFont="1" applyFill="1" applyBorder="1" applyAlignment="1">
      <alignment horizontal="center" vertical="center"/>
    </xf>
    <xf numFmtId="0" fontId="12" fillId="7" borderId="7" xfId="0" applyFont="1" applyFill="1" applyBorder="1" applyAlignment="1">
      <alignment horizontal="center" vertical="center"/>
    </xf>
    <xf numFmtId="165" fontId="12" fillId="4" borderId="7" xfId="0" applyNumberFormat="1" applyFont="1" applyFill="1" applyBorder="1" applyAlignment="1">
      <alignment horizontal="center" vertical="center"/>
    </xf>
    <xf numFmtId="0" fontId="13" fillId="6" borderId="7" xfId="0" applyFont="1" applyFill="1" applyBorder="1" applyAlignment="1">
      <alignment horizontal="center" vertical="center"/>
    </xf>
    <xf numFmtId="0" fontId="12" fillId="4" borderId="7" xfId="0" applyFont="1" applyFill="1" applyBorder="1" applyAlignment="1">
      <alignment horizontal="center" vertical="center"/>
    </xf>
    <xf numFmtId="0" fontId="13" fillId="7" borderId="7" xfId="0" applyFont="1" applyFill="1" applyBorder="1" applyAlignment="1">
      <alignment horizontal="center" vertical="center"/>
    </xf>
    <xf numFmtId="165" fontId="12" fillId="9" borderId="7" xfId="0" applyNumberFormat="1" applyFont="1" applyFill="1" applyBorder="1" applyAlignment="1">
      <alignment horizontal="center" vertical="center"/>
    </xf>
    <xf numFmtId="0" fontId="12" fillId="6" borderId="9" xfId="0" applyFont="1" applyFill="1" applyBorder="1" applyAlignment="1">
      <alignment horizontal="center" vertical="center"/>
    </xf>
    <xf numFmtId="0" fontId="12" fillId="6" borderId="10" xfId="0" applyFont="1" applyFill="1" applyBorder="1" applyAlignment="1">
      <alignment horizontal="center" vertical="center"/>
    </xf>
    <xf numFmtId="0" fontId="16" fillId="0" borderId="19" xfId="2" applyFont="1" applyBorder="1" applyAlignment="1">
      <alignment horizontal="center"/>
    </xf>
    <xf numFmtId="0" fontId="16" fillId="0" borderId="20" xfId="2" applyFont="1" applyBorder="1" applyAlignment="1">
      <alignment horizontal="center"/>
    </xf>
    <xf numFmtId="0" fontId="16" fillId="0" borderId="21" xfId="2" applyFont="1" applyBorder="1" applyAlignment="1">
      <alignment horizontal="center"/>
    </xf>
    <xf numFmtId="0" fontId="15" fillId="11" borderId="18" xfId="2" applyFont="1" applyFill="1" applyBorder="1" applyAlignment="1">
      <alignment horizontal="center"/>
    </xf>
    <xf numFmtId="0" fontId="15" fillId="11" borderId="0" xfId="2" applyFont="1" applyFill="1" applyAlignment="1">
      <alignment horizontal="center"/>
    </xf>
    <xf numFmtId="0" fontId="2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0" fillId="0" borderId="0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/>
    </xf>
    <xf numFmtId="0" fontId="6" fillId="0" borderId="10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6" fillId="0" borderId="2" xfId="0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6" fillId="0" borderId="5" xfId="0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6" fillId="0" borderId="7" xfId="0" applyFont="1" applyBorder="1" applyAlignment="1">
      <alignment horizontal="center"/>
    </xf>
  </cellXfs>
  <cellStyles count="3">
    <cellStyle name="Moneda" xfId="1" builtinId="4"/>
    <cellStyle name="Normal" xfId="0" builtinId="0"/>
    <cellStyle name="Normal 2" xfId="2" xr:uid="{D32FB1EC-8E9D-4DCE-851C-5A1605B9E08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3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2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63F712-43E0-4B1B-9100-4D9C7DBB7B94}">
  <sheetPr codeName="Hoja2">
    <tabColor theme="3" tint="0.59999389629810485"/>
  </sheetPr>
  <dimension ref="B2:J119"/>
  <sheetViews>
    <sheetView showGridLines="0" workbookViewId="0">
      <selection activeCell="B86" sqref="B86"/>
    </sheetView>
  </sheetViews>
  <sheetFormatPr baseColWidth="10" defaultRowHeight="12.75" x14ac:dyDescent="0.2"/>
  <cols>
    <col min="1" max="1" width="11.42578125" style="38"/>
    <col min="2" max="2" width="64.7109375" style="38" customWidth="1"/>
    <col min="3" max="4" width="11.42578125" style="38"/>
    <col min="5" max="5" width="13.7109375" style="38" customWidth="1"/>
    <col min="6" max="16384" width="11.42578125" style="38"/>
  </cols>
  <sheetData>
    <row r="2" spans="2:10" x14ac:dyDescent="0.2">
      <c r="B2" s="67" t="s">
        <v>707</v>
      </c>
      <c r="C2" s="68"/>
      <c r="D2" s="68"/>
      <c r="E2" s="68"/>
      <c r="F2" s="68"/>
      <c r="G2" s="68"/>
      <c r="H2" s="68"/>
      <c r="I2" s="68"/>
      <c r="J2" s="68"/>
    </row>
    <row r="3" spans="2:10" x14ac:dyDescent="0.2">
      <c r="B3" s="64" t="s">
        <v>5</v>
      </c>
      <c r="C3" s="65"/>
      <c r="D3" s="65"/>
      <c r="E3" s="65"/>
      <c r="F3" s="65"/>
      <c r="G3" s="65"/>
      <c r="H3" s="65"/>
      <c r="I3" s="65"/>
      <c r="J3" s="66"/>
    </row>
    <row r="5" spans="2:10" x14ac:dyDescent="0.2">
      <c r="B5" s="39" t="s">
        <v>700</v>
      </c>
    </row>
    <row r="6" spans="2:10" x14ac:dyDescent="0.2">
      <c r="B6" s="40" t="s">
        <v>691</v>
      </c>
    </row>
    <row r="7" spans="2:10" x14ac:dyDescent="0.2">
      <c r="B7" s="40" t="s">
        <v>708</v>
      </c>
    </row>
    <row r="8" spans="2:10" x14ac:dyDescent="0.2">
      <c r="B8" s="40" t="s">
        <v>696</v>
      </c>
    </row>
    <row r="9" spans="2:10" x14ac:dyDescent="0.2">
      <c r="B9" s="40" t="s">
        <v>657</v>
      </c>
    </row>
    <row r="11" spans="2:10" x14ac:dyDescent="0.2">
      <c r="B11" s="39" t="s">
        <v>702</v>
      </c>
      <c r="C11" s="39" t="s">
        <v>703</v>
      </c>
      <c r="D11" s="39" t="s">
        <v>704</v>
      </c>
      <c r="E11" s="39" t="s">
        <v>705</v>
      </c>
    </row>
    <row r="12" spans="2:10" x14ac:dyDescent="0.2">
      <c r="B12" s="40" t="s">
        <v>645</v>
      </c>
      <c r="C12" s="41">
        <v>97</v>
      </c>
      <c r="D12" s="41">
        <v>1</v>
      </c>
      <c r="E12" s="41" t="s">
        <v>705</v>
      </c>
    </row>
    <row r="13" spans="2:10" x14ac:dyDescent="0.2">
      <c r="B13" s="40" t="s">
        <v>654</v>
      </c>
      <c r="C13" s="41">
        <v>86.388969005384553</v>
      </c>
      <c r="D13" s="41">
        <v>2</v>
      </c>
      <c r="E13" s="41" t="s">
        <v>705</v>
      </c>
    </row>
    <row r="14" spans="2:10" x14ac:dyDescent="0.2">
      <c r="B14" s="40" t="s">
        <v>694</v>
      </c>
      <c r="C14" s="41">
        <v>82.577523875458496</v>
      </c>
      <c r="D14" s="41">
        <v>3</v>
      </c>
      <c r="E14" s="41" t="s">
        <v>705</v>
      </c>
    </row>
    <row r="15" spans="2:10" x14ac:dyDescent="0.2">
      <c r="B15" s="40" t="s">
        <v>658</v>
      </c>
      <c r="C15" s="41">
        <v>68.329363830504661</v>
      </c>
      <c r="D15" s="41">
        <v>4</v>
      </c>
      <c r="E15" s="41" t="s">
        <v>705</v>
      </c>
    </row>
    <row r="16" spans="2:10" x14ac:dyDescent="0.2">
      <c r="B16" s="40" t="s">
        <v>686</v>
      </c>
      <c r="C16" s="41">
        <v>32.514742351672957</v>
      </c>
      <c r="D16" s="41">
        <v>5</v>
      </c>
      <c r="E16" s="41" t="s">
        <v>705</v>
      </c>
    </row>
    <row r="18" spans="2:10" x14ac:dyDescent="0.2">
      <c r="B18" s="67" t="s">
        <v>709</v>
      </c>
      <c r="C18" s="68"/>
      <c r="D18" s="68"/>
      <c r="E18" s="68"/>
      <c r="F18" s="68"/>
      <c r="G18" s="68"/>
      <c r="H18" s="68"/>
      <c r="I18" s="68"/>
      <c r="J18" s="68"/>
    </row>
    <row r="19" spans="2:10" x14ac:dyDescent="0.2">
      <c r="B19" s="64" t="s">
        <v>7</v>
      </c>
      <c r="C19" s="65"/>
      <c r="D19" s="65"/>
      <c r="E19" s="65"/>
      <c r="F19" s="65"/>
      <c r="G19" s="65"/>
      <c r="H19" s="65"/>
      <c r="I19" s="65"/>
      <c r="J19" s="66"/>
    </row>
    <row r="21" spans="2:10" x14ac:dyDescent="0.2">
      <c r="B21" s="39" t="s">
        <v>700</v>
      </c>
    </row>
    <row r="22" spans="2:10" x14ac:dyDescent="0.2">
      <c r="B22" s="40" t="s">
        <v>701</v>
      </c>
    </row>
    <row r="24" spans="2:10" x14ac:dyDescent="0.2">
      <c r="B24" s="39" t="s">
        <v>702</v>
      </c>
      <c r="C24" s="39" t="s">
        <v>703</v>
      </c>
      <c r="D24" s="39" t="s">
        <v>704</v>
      </c>
      <c r="E24" s="39" t="s">
        <v>705</v>
      </c>
    </row>
    <row r="25" spans="2:10" x14ac:dyDescent="0.2">
      <c r="B25" s="40" t="s">
        <v>701</v>
      </c>
      <c r="C25" s="41" t="s">
        <v>679</v>
      </c>
      <c r="D25" s="41" t="s">
        <v>679</v>
      </c>
      <c r="E25" s="41" t="s">
        <v>706</v>
      </c>
    </row>
    <row r="27" spans="2:10" x14ac:dyDescent="0.2">
      <c r="B27" s="67" t="s">
        <v>710</v>
      </c>
      <c r="C27" s="68"/>
      <c r="D27" s="68"/>
      <c r="E27" s="68"/>
      <c r="F27" s="68"/>
      <c r="G27" s="68"/>
      <c r="H27" s="68"/>
      <c r="I27" s="68"/>
      <c r="J27" s="68"/>
    </row>
    <row r="28" spans="2:10" x14ac:dyDescent="0.2">
      <c r="B28" s="64" t="s">
        <v>9</v>
      </c>
      <c r="C28" s="65"/>
      <c r="D28" s="65"/>
      <c r="E28" s="65"/>
      <c r="F28" s="65"/>
      <c r="G28" s="65"/>
      <c r="H28" s="65"/>
      <c r="I28" s="65"/>
      <c r="J28" s="66"/>
    </row>
    <row r="30" spans="2:10" x14ac:dyDescent="0.2">
      <c r="B30" s="39" t="s">
        <v>700</v>
      </c>
    </row>
    <row r="31" spans="2:10" x14ac:dyDescent="0.2">
      <c r="B31" s="40" t="s">
        <v>676</v>
      </c>
    </row>
    <row r="32" spans="2:10" x14ac:dyDescent="0.2">
      <c r="B32" s="40" t="s">
        <v>691</v>
      </c>
    </row>
    <row r="33" spans="2:10" x14ac:dyDescent="0.2">
      <c r="B33" s="40" t="s">
        <v>654</v>
      </c>
    </row>
    <row r="34" spans="2:10" x14ac:dyDescent="0.2">
      <c r="B34" s="40" t="s">
        <v>658</v>
      </c>
    </row>
    <row r="36" spans="2:10" x14ac:dyDescent="0.2">
      <c r="B36" s="39" t="s">
        <v>702</v>
      </c>
      <c r="C36" s="39" t="s">
        <v>703</v>
      </c>
      <c r="D36" s="39" t="s">
        <v>704</v>
      </c>
      <c r="E36" s="39" t="s">
        <v>705</v>
      </c>
    </row>
    <row r="37" spans="2:10" x14ac:dyDescent="0.2">
      <c r="B37" s="40" t="s">
        <v>701</v>
      </c>
      <c r="C37" s="41" t="s">
        <v>679</v>
      </c>
      <c r="D37" s="41" t="s">
        <v>679</v>
      </c>
      <c r="E37" s="41" t="s">
        <v>706</v>
      </c>
    </row>
    <row r="39" spans="2:10" x14ac:dyDescent="0.2">
      <c r="B39" s="67" t="s">
        <v>711</v>
      </c>
      <c r="C39" s="68"/>
      <c r="D39" s="68"/>
      <c r="E39" s="68"/>
      <c r="F39" s="68"/>
      <c r="G39" s="68"/>
      <c r="H39" s="68"/>
      <c r="I39" s="68"/>
      <c r="J39" s="68"/>
    </row>
    <row r="40" spans="2:10" x14ac:dyDescent="0.2">
      <c r="B40" s="64" t="s">
        <v>11</v>
      </c>
      <c r="C40" s="65"/>
      <c r="D40" s="65"/>
      <c r="E40" s="65"/>
      <c r="F40" s="65"/>
      <c r="G40" s="65"/>
      <c r="H40" s="65"/>
      <c r="I40" s="65"/>
      <c r="J40" s="66"/>
    </row>
    <row r="42" spans="2:10" x14ac:dyDescent="0.2">
      <c r="B42" s="39" t="s">
        <v>700</v>
      </c>
    </row>
    <row r="43" spans="2:10" x14ac:dyDescent="0.2">
      <c r="B43" s="40" t="s">
        <v>696</v>
      </c>
    </row>
    <row r="45" spans="2:10" x14ac:dyDescent="0.2">
      <c r="B45" s="39" t="s">
        <v>702</v>
      </c>
      <c r="C45" s="39" t="s">
        <v>703</v>
      </c>
      <c r="D45" s="39" t="s">
        <v>704</v>
      </c>
      <c r="E45" s="39" t="s">
        <v>705</v>
      </c>
    </row>
    <row r="46" spans="2:10" x14ac:dyDescent="0.2">
      <c r="B46" s="40" t="s">
        <v>645</v>
      </c>
      <c r="C46" s="41">
        <v>86.243902439024353</v>
      </c>
      <c r="D46" s="41">
        <v>1</v>
      </c>
      <c r="E46" s="41" t="s">
        <v>705</v>
      </c>
    </row>
    <row r="47" spans="2:10" x14ac:dyDescent="0.2">
      <c r="B47" s="40" t="s">
        <v>694</v>
      </c>
      <c r="C47" s="41">
        <v>79.682926829268297</v>
      </c>
      <c r="D47" s="41">
        <v>2</v>
      </c>
      <c r="E47" s="41" t="s">
        <v>705</v>
      </c>
    </row>
    <row r="48" spans="2:10" x14ac:dyDescent="0.2">
      <c r="B48" s="40" t="s">
        <v>686</v>
      </c>
      <c r="C48" s="41">
        <v>42.073170731707322</v>
      </c>
      <c r="D48" s="41">
        <v>3</v>
      </c>
      <c r="E48" s="41" t="s">
        <v>705</v>
      </c>
    </row>
    <row r="50" spans="2:10" x14ac:dyDescent="0.2">
      <c r="B50" s="67" t="s">
        <v>712</v>
      </c>
      <c r="C50" s="68"/>
      <c r="D50" s="68"/>
      <c r="E50" s="68"/>
      <c r="F50" s="68"/>
      <c r="G50" s="68"/>
      <c r="H50" s="68"/>
      <c r="I50" s="68"/>
      <c r="J50" s="68"/>
    </row>
    <row r="51" spans="2:10" x14ac:dyDescent="0.2">
      <c r="B51" s="64" t="s">
        <v>14</v>
      </c>
      <c r="C51" s="65"/>
      <c r="D51" s="65"/>
      <c r="E51" s="65"/>
      <c r="F51" s="65"/>
      <c r="G51" s="65"/>
      <c r="H51" s="65"/>
      <c r="I51" s="65"/>
      <c r="J51" s="66"/>
    </row>
    <row r="53" spans="2:10" x14ac:dyDescent="0.2">
      <c r="B53" s="39" t="s">
        <v>700</v>
      </c>
    </row>
    <row r="54" spans="2:10" x14ac:dyDescent="0.2">
      <c r="B54" s="40" t="s">
        <v>696</v>
      </c>
    </row>
    <row r="56" spans="2:10" x14ac:dyDescent="0.2">
      <c r="B56" s="39" t="s">
        <v>702</v>
      </c>
      <c r="C56" s="39" t="s">
        <v>703</v>
      </c>
      <c r="D56" s="39" t="s">
        <v>704</v>
      </c>
      <c r="E56" s="39" t="s">
        <v>705</v>
      </c>
    </row>
    <row r="57" spans="2:10" x14ac:dyDescent="0.2">
      <c r="B57" s="40" t="s">
        <v>694</v>
      </c>
      <c r="C57" s="41" t="s">
        <v>679</v>
      </c>
      <c r="D57" s="41" t="s">
        <v>679</v>
      </c>
      <c r="E57" s="41" t="s">
        <v>706</v>
      </c>
    </row>
    <row r="59" spans="2:10" x14ac:dyDescent="0.2">
      <c r="B59" s="67" t="s">
        <v>713</v>
      </c>
      <c r="C59" s="68"/>
      <c r="D59" s="68"/>
      <c r="E59" s="68"/>
      <c r="F59" s="68"/>
      <c r="G59" s="68"/>
      <c r="H59" s="68"/>
      <c r="I59" s="68"/>
      <c r="J59" s="68"/>
    </row>
    <row r="60" spans="2:10" x14ac:dyDescent="0.2">
      <c r="B60" s="64" t="s">
        <v>16</v>
      </c>
      <c r="C60" s="65"/>
      <c r="D60" s="65"/>
      <c r="E60" s="65"/>
      <c r="F60" s="65"/>
      <c r="G60" s="65"/>
      <c r="H60" s="65"/>
      <c r="I60" s="65"/>
      <c r="J60" s="66"/>
    </row>
    <row r="62" spans="2:10" x14ac:dyDescent="0.2">
      <c r="B62" s="39" t="s">
        <v>700</v>
      </c>
    </row>
    <row r="63" spans="2:10" x14ac:dyDescent="0.2">
      <c r="B63" s="40" t="s">
        <v>684</v>
      </c>
    </row>
    <row r="64" spans="2:10" x14ac:dyDescent="0.2">
      <c r="B64" s="40" t="s">
        <v>653</v>
      </c>
    </row>
    <row r="66" spans="2:10" x14ac:dyDescent="0.2">
      <c r="B66" s="39" t="s">
        <v>702</v>
      </c>
      <c r="C66" s="39" t="s">
        <v>703</v>
      </c>
      <c r="D66" s="39" t="s">
        <v>704</v>
      </c>
      <c r="E66" s="39" t="s">
        <v>705</v>
      </c>
    </row>
    <row r="67" spans="2:10" x14ac:dyDescent="0.2">
      <c r="B67" s="40" t="s">
        <v>694</v>
      </c>
      <c r="C67" s="41">
        <v>99.097533071637059</v>
      </c>
      <c r="D67" s="41">
        <v>1</v>
      </c>
      <c r="E67" s="41" t="s">
        <v>705</v>
      </c>
    </row>
    <row r="68" spans="2:10" x14ac:dyDescent="0.2">
      <c r="B68" s="40" t="s">
        <v>689</v>
      </c>
      <c r="C68" s="41">
        <v>92.286867804289102</v>
      </c>
      <c r="D68" s="41">
        <v>2</v>
      </c>
      <c r="E68" s="41" t="s">
        <v>705</v>
      </c>
    </row>
    <row r="69" spans="2:10" x14ac:dyDescent="0.2">
      <c r="B69" s="40" t="s">
        <v>681</v>
      </c>
      <c r="C69" s="41">
        <v>88.167516111907872</v>
      </c>
      <c r="D69" s="41">
        <v>3</v>
      </c>
      <c r="E69" s="41" t="s">
        <v>705</v>
      </c>
    </row>
    <row r="70" spans="2:10" x14ac:dyDescent="0.2">
      <c r="B70" s="40" t="s">
        <v>685</v>
      </c>
      <c r="C70" s="41">
        <v>83.483482469411186</v>
      </c>
      <c r="D70" s="41">
        <v>4</v>
      </c>
      <c r="E70" s="41" t="s">
        <v>705</v>
      </c>
    </row>
    <row r="71" spans="2:10" x14ac:dyDescent="0.2">
      <c r="B71" s="40" t="s">
        <v>650</v>
      </c>
      <c r="C71" s="41">
        <v>77.91692766642484</v>
      </c>
      <c r="D71" s="41">
        <v>5</v>
      </c>
      <c r="E71" s="41" t="s">
        <v>705</v>
      </c>
    </row>
    <row r="72" spans="2:10" x14ac:dyDescent="0.2">
      <c r="B72" s="40" t="s">
        <v>682</v>
      </c>
      <c r="C72" s="41">
        <v>77.176603797724027</v>
      </c>
      <c r="D72" s="41">
        <v>6</v>
      </c>
      <c r="E72" s="41" t="s">
        <v>705</v>
      </c>
    </row>
    <row r="73" spans="2:10" x14ac:dyDescent="0.2">
      <c r="B73" s="40" t="s">
        <v>644</v>
      </c>
      <c r="C73" s="41">
        <v>76.446027216524755</v>
      </c>
      <c r="D73" s="41">
        <v>7</v>
      </c>
      <c r="E73" s="41" t="s">
        <v>705</v>
      </c>
    </row>
    <row r="74" spans="2:10" x14ac:dyDescent="0.2">
      <c r="B74" s="40" t="s">
        <v>658</v>
      </c>
      <c r="C74" s="41">
        <v>52.318580229936273</v>
      </c>
      <c r="D74" s="41">
        <v>8</v>
      </c>
      <c r="E74" s="41" t="s">
        <v>714</v>
      </c>
    </row>
    <row r="76" spans="2:10" x14ac:dyDescent="0.2">
      <c r="B76" s="67" t="s">
        <v>715</v>
      </c>
      <c r="C76" s="68"/>
      <c r="D76" s="68"/>
      <c r="E76" s="68"/>
      <c r="F76" s="68"/>
      <c r="G76" s="68"/>
      <c r="H76" s="68"/>
      <c r="I76" s="68"/>
      <c r="J76" s="68"/>
    </row>
    <row r="77" spans="2:10" x14ac:dyDescent="0.2">
      <c r="B77" s="64" t="s">
        <v>18</v>
      </c>
      <c r="C77" s="65"/>
      <c r="D77" s="65"/>
      <c r="E77" s="65"/>
      <c r="F77" s="65"/>
      <c r="G77" s="65"/>
      <c r="H77" s="65"/>
      <c r="I77" s="65"/>
      <c r="J77" s="66"/>
    </row>
    <row r="79" spans="2:10" x14ac:dyDescent="0.2">
      <c r="B79" s="39" t="s">
        <v>700</v>
      </c>
    </row>
    <row r="80" spans="2:10" x14ac:dyDescent="0.2">
      <c r="B80" s="40" t="s">
        <v>691</v>
      </c>
    </row>
    <row r="81" spans="2:10" x14ac:dyDescent="0.2">
      <c r="B81" s="40" t="s">
        <v>694</v>
      </c>
    </row>
    <row r="83" spans="2:10" x14ac:dyDescent="0.2">
      <c r="B83" s="39" t="s">
        <v>702</v>
      </c>
      <c r="C83" s="39" t="s">
        <v>703</v>
      </c>
      <c r="D83" s="39" t="s">
        <v>704</v>
      </c>
      <c r="E83" s="39" t="s">
        <v>705</v>
      </c>
    </row>
    <row r="84" spans="2:10" x14ac:dyDescent="0.2">
      <c r="B84" s="40" t="s">
        <v>657</v>
      </c>
      <c r="C84" s="41">
        <v>94.706355125019726</v>
      </c>
      <c r="D84" s="41">
        <v>1</v>
      </c>
      <c r="E84" s="41" t="s">
        <v>705</v>
      </c>
    </row>
    <row r="85" spans="2:10" x14ac:dyDescent="0.2">
      <c r="B85" s="40" t="s">
        <v>692</v>
      </c>
      <c r="C85" s="41">
        <v>76.510371759619602</v>
      </c>
      <c r="D85" s="41">
        <v>2</v>
      </c>
      <c r="E85" s="41" t="s">
        <v>705</v>
      </c>
    </row>
    <row r="86" spans="2:10" x14ac:dyDescent="0.2">
      <c r="B86" s="40" t="s">
        <v>650</v>
      </c>
      <c r="C86" s="41">
        <v>75.806909467454872</v>
      </c>
      <c r="D86" s="41">
        <v>3</v>
      </c>
      <c r="E86" s="41" t="s">
        <v>705</v>
      </c>
    </row>
    <row r="87" spans="2:10" x14ac:dyDescent="0.2">
      <c r="B87" s="40" t="s">
        <v>686</v>
      </c>
      <c r="C87" s="41">
        <v>27.97772111233607</v>
      </c>
      <c r="D87" s="41">
        <v>4</v>
      </c>
      <c r="E87" s="41" t="s">
        <v>705</v>
      </c>
    </row>
    <row r="89" spans="2:10" x14ac:dyDescent="0.2">
      <c r="B89" s="67" t="s">
        <v>716</v>
      </c>
      <c r="C89" s="68"/>
      <c r="D89" s="68"/>
      <c r="E89" s="68"/>
      <c r="F89" s="68"/>
      <c r="G89" s="68"/>
      <c r="H89" s="68"/>
      <c r="I89" s="68"/>
      <c r="J89" s="68"/>
    </row>
    <row r="90" spans="2:10" x14ac:dyDescent="0.2">
      <c r="B90" s="64" t="s">
        <v>20</v>
      </c>
      <c r="C90" s="65"/>
      <c r="D90" s="65"/>
      <c r="E90" s="65"/>
      <c r="F90" s="65"/>
      <c r="G90" s="65"/>
      <c r="H90" s="65"/>
      <c r="I90" s="65"/>
      <c r="J90" s="66"/>
    </row>
    <row r="92" spans="2:10" x14ac:dyDescent="0.2">
      <c r="B92" s="39" t="s">
        <v>700</v>
      </c>
    </row>
    <row r="93" spans="2:10" x14ac:dyDescent="0.2">
      <c r="B93" s="40" t="s">
        <v>684</v>
      </c>
    </row>
    <row r="94" spans="2:10" x14ac:dyDescent="0.2">
      <c r="B94" s="40" t="s">
        <v>691</v>
      </c>
    </row>
    <row r="95" spans="2:10" x14ac:dyDescent="0.2">
      <c r="B95" s="40" t="s">
        <v>649</v>
      </c>
    </row>
    <row r="96" spans="2:10" x14ac:dyDescent="0.2">
      <c r="B96" s="40" t="s">
        <v>653</v>
      </c>
    </row>
    <row r="98" spans="2:10" x14ac:dyDescent="0.2">
      <c r="B98" s="39" t="s">
        <v>702</v>
      </c>
      <c r="C98" s="39" t="s">
        <v>703</v>
      </c>
      <c r="D98" s="39" t="s">
        <v>704</v>
      </c>
      <c r="E98" s="39" t="s">
        <v>705</v>
      </c>
    </row>
    <row r="99" spans="2:10" x14ac:dyDescent="0.2">
      <c r="B99" s="40" t="s">
        <v>681</v>
      </c>
      <c r="C99" s="41">
        <v>89.348993564591893</v>
      </c>
      <c r="D99" s="41">
        <v>1</v>
      </c>
      <c r="E99" s="41" t="s">
        <v>705</v>
      </c>
    </row>
    <row r="100" spans="2:10" x14ac:dyDescent="0.2">
      <c r="B100" s="40" t="s">
        <v>685</v>
      </c>
      <c r="C100" s="41">
        <v>86.969448173288043</v>
      </c>
      <c r="D100" s="41">
        <v>2</v>
      </c>
      <c r="E100" s="41" t="s">
        <v>705</v>
      </c>
    </row>
    <row r="101" spans="2:10" x14ac:dyDescent="0.2">
      <c r="B101" s="40" t="s">
        <v>689</v>
      </c>
      <c r="C101" s="41">
        <v>86.246575225829957</v>
      </c>
      <c r="D101" s="41">
        <v>3</v>
      </c>
      <c r="E101" s="41" t="s">
        <v>705</v>
      </c>
    </row>
    <row r="102" spans="2:10" x14ac:dyDescent="0.2">
      <c r="B102" s="40" t="s">
        <v>682</v>
      </c>
      <c r="C102" s="41">
        <v>80.864559426844721</v>
      </c>
      <c r="D102" s="41">
        <v>4</v>
      </c>
      <c r="E102" s="41" t="s">
        <v>705</v>
      </c>
    </row>
    <row r="103" spans="2:10" x14ac:dyDescent="0.2">
      <c r="B103" s="40" t="s">
        <v>644</v>
      </c>
      <c r="C103" s="41">
        <v>76.950842820204215</v>
      </c>
      <c r="D103" s="41">
        <v>5</v>
      </c>
      <c r="E103" s="41" t="s">
        <v>705</v>
      </c>
    </row>
    <row r="104" spans="2:10" x14ac:dyDescent="0.2">
      <c r="B104" s="40" t="s">
        <v>650</v>
      </c>
      <c r="C104" s="41">
        <v>76.632711604095817</v>
      </c>
      <c r="D104" s="41">
        <v>6</v>
      </c>
      <c r="E104" s="41" t="s">
        <v>705</v>
      </c>
    </row>
    <row r="105" spans="2:10" x14ac:dyDescent="0.2">
      <c r="B105" s="40" t="s">
        <v>656</v>
      </c>
      <c r="C105" s="41">
        <v>68.705631025612789</v>
      </c>
      <c r="D105" s="41">
        <v>7</v>
      </c>
      <c r="E105" s="41" t="s">
        <v>714</v>
      </c>
    </row>
    <row r="107" spans="2:10" x14ac:dyDescent="0.2">
      <c r="B107" s="67" t="s">
        <v>717</v>
      </c>
      <c r="C107" s="68"/>
      <c r="D107" s="68"/>
      <c r="E107" s="68"/>
      <c r="F107" s="68"/>
      <c r="G107" s="68"/>
      <c r="H107" s="68"/>
      <c r="I107" s="68"/>
      <c r="J107" s="68"/>
    </row>
    <row r="108" spans="2:10" x14ac:dyDescent="0.2">
      <c r="B108" s="64" t="s">
        <v>22</v>
      </c>
      <c r="C108" s="65"/>
      <c r="D108" s="65"/>
      <c r="E108" s="65"/>
      <c r="F108" s="65"/>
      <c r="G108" s="65"/>
      <c r="H108" s="65"/>
      <c r="I108" s="65"/>
      <c r="J108" s="66"/>
    </row>
    <row r="110" spans="2:10" x14ac:dyDescent="0.2">
      <c r="B110" s="39" t="s">
        <v>700</v>
      </c>
    </row>
    <row r="111" spans="2:10" x14ac:dyDescent="0.2">
      <c r="B111" s="40" t="s">
        <v>686</v>
      </c>
    </row>
    <row r="112" spans="2:10" x14ac:dyDescent="0.2">
      <c r="B112" s="40" t="s">
        <v>641</v>
      </c>
    </row>
    <row r="113" spans="2:5" x14ac:dyDescent="0.2">
      <c r="B113" s="40" t="s">
        <v>691</v>
      </c>
    </row>
    <row r="114" spans="2:5" x14ac:dyDescent="0.2">
      <c r="B114" s="40" t="s">
        <v>654</v>
      </c>
    </row>
    <row r="115" spans="2:5" x14ac:dyDescent="0.2">
      <c r="B115" s="40" t="s">
        <v>655</v>
      </c>
    </row>
    <row r="117" spans="2:5" x14ac:dyDescent="0.2">
      <c r="B117" s="39" t="s">
        <v>702</v>
      </c>
      <c r="C117" s="39" t="s">
        <v>703</v>
      </c>
      <c r="D117" s="39" t="s">
        <v>704</v>
      </c>
      <c r="E117" s="39" t="s">
        <v>705</v>
      </c>
    </row>
    <row r="118" spans="2:5" x14ac:dyDescent="0.2">
      <c r="B118" s="40" t="s">
        <v>648</v>
      </c>
      <c r="C118" s="41">
        <v>68.524390243902445</v>
      </c>
      <c r="D118" s="41">
        <v>1</v>
      </c>
      <c r="E118" s="41" t="s">
        <v>705</v>
      </c>
    </row>
    <row r="119" spans="2:5" x14ac:dyDescent="0.2">
      <c r="B119" s="40" t="s">
        <v>690</v>
      </c>
      <c r="C119" s="41">
        <v>40.475609756097562</v>
      </c>
      <c r="D119" s="41">
        <v>2</v>
      </c>
      <c r="E119" s="41" t="s">
        <v>705</v>
      </c>
    </row>
  </sheetData>
  <mergeCells count="18">
    <mergeCell ref="B28:J28"/>
    <mergeCell ref="B2:J2"/>
    <mergeCell ref="B3:J3"/>
    <mergeCell ref="B18:J18"/>
    <mergeCell ref="B19:J19"/>
    <mergeCell ref="B27:J27"/>
    <mergeCell ref="B108:J108"/>
    <mergeCell ref="B39:J39"/>
    <mergeCell ref="B40:J40"/>
    <mergeCell ref="B50:J50"/>
    <mergeCell ref="B51:J51"/>
    <mergeCell ref="B59:J59"/>
    <mergeCell ref="B60:J60"/>
    <mergeCell ref="B76:J76"/>
    <mergeCell ref="B77:J77"/>
    <mergeCell ref="B89:J89"/>
    <mergeCell ref="B90:J90"/>
    <mergeCell ref="B107:J107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F66306-6F3F-4E92-9CC7-D50E315327FB}">
  <sheetPr>
    <tabColor rgb="FF92D050"/>
  </sheetPr>
  <dimension ref="A1:P68"/>
  <sheetViews>
    <sheetView tabSelected="1" workbookViewId="0">
      <pane xSplit="2" topLeftCell="C1" activePane="topRight" state="frozen"/>
      <selection pane="topRight" activeCell="F45" sqref="F45"/>
    </sheetView>
  </sheetViews>
  <sheetFormatPr baseColWidth="10" defaultRowHeight="15" x14ac:dyDescent="0.25"/>
  <cols>
    <col min="2" max="2" width="27.5703125" bestFit="1" customWidth="1"/>
    <col min="12" max="12" width="12.5703125" bestFit="1" customWidth="1"/>
  </cols>
  <sheetData>
    <row r="1" spans="1:16" ht="15.75" thickBot="1" x14ac:dyDescent="0.3"/>
    <row r="2" spans="1:16" x14ac:dyDescent="0.25">
      <c r="A2" s="52" t="s">
        <v>718</v>
      </c>
      <c r="B2" s="53" t="s">
        <v>662</v>
      </c>
      <c r="C2" s="53" t="s">
        <v>2</v>
      </c>
      <c r="D2" s="53" t="s">
        <v>663</v>
      </c>
      <c r="E2" s="53" t="s">
        <v>664</v>
      </c>
      <c r="F2" s="53" t="s">
        <v>665</v>
      </c>
      <c r="G2" s="53" t="s">
        <v>666</v>
      </c>
      <c r="H2" s="53" t="s">
        <v>667</v>
      </c>
      <c r="I2" s="53" t="s">
        <v>668</v>
      </c>
      <c r="J2" s="53" t="s">
        <v>669</v>
      </c>
      <c r="K2" s="53" t="s">
        <v>670</v>
      </c>
      <c r="L2" s="53" t="s">
        <v>671</v>
      </c>
      <c r="M2" s="53" t="s">
        <v>672</v>
      </c>
      <c r="N2" s="53" t="s">
        <v>673</v>
      </c>
      <c r="O2" s="53" t="s">
        <v>674</v>
      </c>
      <c r="P2" s="54" t="s">
        <v>675</v>
      </c>
    </row>
    <row r="3" spans="1:16" x14ac:dyDescent="0.25">
      <c r="A3" s="45">
        <v>1</v>
      </c>
      <c r="B3" s="45" t="s">
        <v>676</v>
      </c>
      <c r="C3" s="45">
        <v>1</v>
      </c>
      <c r="D3" s="45" t="s">
        <v>677</v>
      </c>
      <c r="E3" s="45" t="s">
        <v>678</v>
      </c>
      <c r="F3" s="45" t="s">
        <v>678</v>
      </c>
      <c r="G3" s="45" t="s">
        <v>678</v>
      </c>
      <c r="H3" s="45" t="s">
        <v>678</v>
      </c>
      <c r="I3" s="45" t="s">
        <v>678</v>
      </c>
      <c r="J3" s="45" t="s">
        <v>677</v>
      </c>
      <c r="K3" s="45" t="s">
        <v>678</v>
      </c>
      <c r="L3" s="45" t="s">
        <v>678</v>
      </c>
      <c r="M3" s="45" t="s">
        <v>678</v>
      </c>
      <c r="N3" s="45" t="s">
        <v>678</v>
      </c>
      <c r="O3" s="45" t="s">
        <v>678</v>
      </c>
      <c r="P3" s="55" t="s">
        <v>679</v>
      </c>
    </row>
    <row r="4" spans="1:16" x14ac:dyDescent="0.25">
      <c r="A4" s="46">
        <v>1</v>
      </c>
      <c r="B4" s="46" t="s">
        <v>676</v>
      </c>
      <c r="C4" s="46">
        <v>3</v>
      </c>
      <c r="D4" s="46" t="s">
        <v>677</v>
      </c>
      <c r="E4" s="46" t="s">
        <v>677</v>
      </c>
      <c r="F4" s="46" t="s">
        <v>677</v>
      </c>
      <c r="G4" s="46" t="s">
        <v>680</v>
      </c>
      <c r="H4" s="46" t="s">
        <v>680</v>
      </c>
      <c r="I4" s="46" t="s">
        <v>680</v>
      </c>
      <c r="J4" s="46" t="s">
        <v>680</v>
      </c>
      <c r="K4" s="46" t="s">
        <v>677</v>
      </c>
      <c r="L4" s="46" t="s">
        <v>678</v>
      </c>
      <c r="M4" s="46" t="s">
        <v>678</v>
      </c>
      <c r="N4" s="46" t="s">
        <v>678</v>
      </c>
      <c r="O4" s="46" t="s">
        <v>678</v>
      </c>
      <c r="P4" s="56" t="s">
        <v>679</v>
      </c>
    </row>
    <row r="5" spans="1:16" x14ac:dyDescent="0.25">
      <c r="A5" s="47">
        <v>2</v>
      </c>
      <c r="B5" s="47" t="s">
        <v>681</v>
      </c>
      <c r="C5" s="47">
        <v>6</v>
      </c>
      <c r="D5" s="47" t="s">
        <v>680</v>
      </c>
      <c r="E5" s="47" t="s">
        <v>680</v>
      </c>
      <c r="F5" s="47" t="s">
        <v>680</v>
      </c>
      <c r="G5" s="47" t="s">
        <v>680</v>
      </c>
      <c r="H5" s="47" t="s">
        <v>680</v>
      </c>
      <c r="I5" s="47" t="s">
        <v>680</v>
      </c>
      <c r="J5" s="47" t="s">
        <v>680</v>
      </c>
      <c r="K5" s="47" t="s">
        <v>680</v>
      </c>
      <c r="L5" s="48">
        <v>45.167516111907865</v>
      </c>
      <c r="M5" s="47">
        <v>33</v>
      </c>
      <c r="N5" s="47">
        <v>10</v>
      </c>
      <c r="O5" s="47">
        <v>0</v>
      </c>
      <c r="P5" s="57">
        <f>SUM(L5:O5)</f>
        <v>88.167516111907872</v>
      </c>
    </row>
    <row r="6" spans="1:16" x14ac:dyDescent="0.25">
      <c r="A6" s="47">
        <v>2</v>
      </c>
      <c r="B6" s="47" t="s">
        <v>681</v>
      </c>
      <c r="C6" s="47">
        <v>8</v>
      </c>
      <c r="D6" s="47" t="s">
        <v>680</v>
      </c>
      <c r="E6" s="47" t="s">
        <v>680</v>
      </c>
      <c r="F6" s="47" t="s">
        <v>680</v>
      </c>
      <c r="G6" s="47" t="s">
        <v>680</v>
      </c>
      <c r="H6" s="47" t="s">
        <v>680</v>
      </c>
      <c r="I6" s="47" t="s">
        <v>680</v>
      </c>
      <c r="J6" s="47" t="s">
        <v>680</v>
      </c>
      <c r="K6" s="47" t="s">
        <v>680</v>
      </c>
      <c r="L6" s="48">
        <v>46.348993564591893</v>
      </c>
      <c r="M6" s="47">
        <v>33</v>
      </c>
      <c r="N6" s="47">
        <v>10</v>
      </c>
      <c r="O6" s="47">
        <v>0</v>
      </c>
      <c r="P6" s="57">
        <f>SUM(L6:O6)</f>
        <v>89.348993564591893</v>
      </c>
    </row>
    <row r="7" spans="1:16" x14ac:dyDescent="0.25">
      <c r="A7" s="47">
        <v>3</v>
      </c>
      <c r="B7" s="47" t="s">
        <v>682</v>
      </c>
      <c r="C7" s="49">
        <v>6</v>
      </c>
      <c r="D7" s="47" t="s">
        <v>683</v>
      </c>
      <c r="E7" s="47" t="s">
        <v>683</v>
      </c>
      <c r="F7" s="47" t="s">
        <v>683</v>
      </c>
      <c r="G7" s="47" t="s">
        <v>683</v>
      </c>
      <c r="H7" s="47" t="s">
        <v>683</v>
      </c>
      <c r="I7" s="47" t="s">
        <v>683</v>
      </c>
      <c r="J7" s="47" t="s">
        <v>683</v>
      </c>
      <c r="K7" s="47" t="s">
        <v>683</v>
      </c>
      <c r="L7" s="48">
        <v>26.176603797724034</v>
      </c>
      <c r="M7" s="47">
        <v>40</v>
      </c>
      <c r="N7" s="47">
        <v>10</v>
      </c>
      <c r="O7" s="47">
        <v>1</v>
      </c>
      <c r="P7" s="57">
        <f>SUM(L7:O7)</f>
        <v>77.176603797724027</v>
      </c>
    </row>
    <row r="8" spans="1:16" x14ac:dyDescent="0.25">
      <c r="A8" s="47">
        <v>3</v>
      </c>
      <c r="B8" s="47" t="s">
        <v>682</v>
      </c>
      <c r="C8" s="47">
        <v>8</v>
      </c>
      <c r="D8" s="47" t="s">
        <v>683</v>
      </c>
      <c r="E8" s="47" t="s">
        <v>683</v>
      </c>
      <c r="F8" s="47" t="s">
        <v>683</v>
      </c>
      <c r="G8" s="47" t="s">
        <v>683</v>
      </c>
      <c r="H8" s="47" t="s">
        <v>683</v>
      </c>
      <c r="I8" s="47" t="s">
        <v>683</v>
      </c>
      <c r="J8" s="47" t="s">
        <v>683</v>
      </c>
      <c r="K8" s="47" t="s">
        <v>683</v>
      </c>
      <c r="L8" s="48">
        <v>29.864559426844725</v>
      </c>
      <c r="M8" s="47">
        <v>40</v>
      </c>
      <c r="N8" s="47">
        <v>10</v>
      </c>
      <c r="O8" s="47">
        <v>1</v>
      </c>
      <c r="P8" s="57">
        <f>SUM(L8:O8)</f>
        <v>80.864559426844721</v>
      </c>
    </row>
    <row r="9" spans="1:16" x14ac:dyDescent="0.25">
      <c r="A9" s="46">
        <v>4</v>
      </c>
      <c r="B9" s="46" t="s">
        <v>684</v>
      </c>
      <c r="C9" s="46">
        <v>6</v>
      </c>
      <c r="D9" s="46" t="s">
        <v>677</v>
      </c>
      <c r="E9" s="46" t="s">
        <v>683</v>
      </c>
      <c r="F9" s="46" t="s">
        <v>677</v>
      </c>
      <c r="G9" s="46" t="s">
        <v>683</v>
      </c>
      <c r="H9" s="46" t="s">
        <v>683</v>
      </c>
      <c r="I9" s="46" t="s">
        <v>683</v>
      </c>
      <c r="J9" s="46" t="s">
        <v>683</v>
      </c>
      <c r="K9" s="46" t="s">
        <v>677</v>
      </c>
      <c r="L9" s="46" t="s">
        <v>678</v>
      </c>
      <c r="M9" s="46" t="s">
        <v>678</v>
      </c>
      <c r="N9" s="46" t="s">
        <v>678</v>
      </c>
      <c r="O9" s="46" t="s">
        <v>678</v>
      </c>
      <c r="P9" s="56" t="s">
        <v>679</v>
      </c>
    </row>
    <row r="10" spans="1:16" x14ac:dyDescent="0.25">
      <c r="A10" s="46">
        <v>4</v>
      </c>
      <c r="B10" s="46" t="s">
        <v>684</v>
      </c>
      <c r="C10" s="46">
        <v>8</v>
      </c>
      <c r="D10" s="46" t="s">
        <v>677</v>
      </c>
      <c r="E10" s="46" t="s">
        <v>683</v>
      </c>
      <c r="F10" s="46" t="s">
        <v>677</v>
      </c>
      <c r="G10" s="46" t="s">
        <v>683</v>
      </c>
      <c r="H10" s="46" t="s">
        <v>683</v>
      </c>
      <c r="I10" s="46" t="s">
        <v>683</v>
      </c>
      <c r="J10" s="46" t="s">
        <v>683</v>
      </c>
      <c r="K10" s="46" t="s">
        <v>677</v>
      </c>
      <c r="L10" s="46" t="s">
        <v>678</v>
      </c>
      <c r="M10" s="46" t="s">
        <v>678</v>
      </c>
      <c r="N10" s="46" t="s">
        <v>678</v>
      </c>
      <c r="O10" s="46" t="s">
        <v>678</v>
      </c>
      <c r="P10" s="56" t="s">
        <v>679</v>
      </c>
    </row>
    <row r="11" spans="1:16" x14ac:dyDescent="0.25">
      <c r="A11" s="47">
        <v>5</v>
      </c>
      <c r="B11" s="47" t="s">
        <v>685</v>
      </c>
      <c r="C11" s="47">
        <v>6</v>
      </c>
      <c r="D11" s="47" t="s">
        <v>683</v>
      </c>
      <c r="E11" s="47" t="s">
        <v>683</v>
      </c>
      <c r="F11" s="47" t="s">
        <v>683</v>
      </c>
      <c r="G11" s="47" t="s">
        <v>683</v>
      </c>
      <c r="H11" s="47" t="s">
        <v>683</v>
      </c>
      <c r="I11" s="47" t="s">
        <v>683</v>
      </c>
      <c r="J11" s="47" t="s">
        <v>683</v>
      </c>
      <c r="K11" s="47" t="s">
        <v>683</v>
      </c>
      <c r="L11" s="48">
        <v>43.483482469411186</v>
      </c>
      <c r="M11" s="47">
        <v>30</v>
      </c>
      <c r="N11" s="47">
        <v>10</v>
      </c>
      <c r="O11" s="47">
        <v>0</v>
      </c>
      <c r="P11" s="57">
        <f>SUM(L11:O11)</f>
        <v>83.483482469411186</v>
      </c>
    </row>
    <row r="12" spans="1:16" x14ac:dyDescent="0.25">
      <c r="A12" s="47">
        <v>5</v>
      </c>
      <c r="B12" s="47" t="s">
        <v>685</v>
      </c>
      <c r="C12" s="47">
        <v>8</v>
      </c>
      <c r="D12" s="47" t="s">
        <v>683</v>
      </c>
      <c r="E12" s="47" t="s">
        <v>683</v>
      </c>
      <c r="F12" s="47" t="s">
        <v>683</v>
      </c>
      <c r="G12" s="47" t="s">
        <v>683</v>
      </c>
      <c r="H12" s="47" t="s">
        <v>683</v>
      </c>
      <c r="I12" s="47" t="s">
        <v>683</v>
      </c>
      <c r="J12" s="47" t="s">
        <v>683</v>
      </c>
      <c r="K12" s="47" t="s">
        <v>683</v>
      </c>
      <c r="L12" s="48">
        <v>46.96944817328805</v>
      </c>
      <c r="M12" s="47">
        <v>30</v>
      </c>
      <c r="N12" s="47">
        <v>10</v>
      </c>
      <c r="O12" s="47">
        <v>0</v>
      </c>
      <c r="P12" s="57">
        <f>SUM(L12:O12)</f>
        <v>86.969448173288043</v>
      </c>
    </row>
    <row r="13" spans="1:16" x14ac:dyDescent="0.25">
      <c r="A13" s="47">
        <v>6</v>
      </c>
      <c r="B13" s="47" t="s">
        <v>686</v>
      </c>
      <c r="C13" s="47">
        <v>1</v>
      </c>
      <c r="D13" s="47" t="s">
        <v>683</v>
      </c>
      <c r="E13" s="47" t="s">
        <v>683</v>
      </c>
      <c r="F13" s="47" t="s">
        <v>683</v>
      </c>
      <c r="G13" s="47" t="s">
        <v>683</v>
      </c>
      <c r="H13" s="47" t="s">
        <v>683</v>
      </c>
      <c r="I13" s="47" t="s">
        <v>683</v>
      </c>
      <c r="J13" s="47" t="s">
        <v>683</v>
      </c>
      <c r="K13" s="47" t="s">
        <v>683</v>
      </c>
      <c r="L13" s="48">
        <v>21.514742351672957</v>
      </c>
      <c r="M13" s="47">
        <v>0</v>
      </c>
      <c r="N13" s="47">
        <v>10</v>
      </c>
      <c r="O13" s="47">
        <v>1</v>
      </c>
      <c r="P13" s="57">
        <f>SUM(L13:O13)</f>
        <v>32.514742351672957</v>
      </c>
    </row>
    <row r="14" spans="1:16" x14ac:dyDescent="0.25">
      <c r="A14" s="47">
        <v>6</v>
      </c>
      <c r="B14" s="47" t="s">
        <v>686</v>
      </c>
      <c r="C14" s="47">
        <v>4</v>
      </c>
      <c r="D14" s="47" t="s">
        <v>683</v>
      </c>
      <c r="E14" s="47" t="s">
        <v>683</v>
      </c>
      <c r="F14" s="47" t="s">
        <v>683</v>
      </c>
      <c r="G14" s="47" t="s">
        <v>683</v>
      </c>
      <c r="H14" s="47" t="s">
        <v>683</v>
      </c>
      <c r="I14" s="47" t="s">
        <v>683</v>
      </c>
      <c r="J14" s="47" t="s">
        <v>683</v>
      </c>
      <c r="K14" s="47" t="s">
        <v>683</v>
      </c>
      <c r="L14" s="48">
        <v>31.073170731707318</v>
      </c>
      <c r="M14" s="47">
        <v>0</v>
      </c>
      <c r="N14" s="47">
        <v>10</v>
      </c>
      <c r="O14" s="47">
        <v>1</v>
      </c>
      <c r="P14" s="57">
        <f>SUM(L14:O14)</f>
        <v>42.073170731707322</v>
      </c>
    </row>
    <row r="15" spans="1:16" x14ac:dyDescent="0.25">
      <c r="A15" s="47">
        <v>6</v>
      </c>
      <c r="B15" s="47" t="s">
        <v>686</v>
      </c>
      <c r="C15" s="47">
        <v>7</v>
      </c>
      <c r="D15" s="47" t="s">
        <v>683</v>
      </c>
      <c r="E15" s="47" t="s">
        <v>683</v>
      </c>
      <c r="F15" s="47" t="s">
        <v>683</v>
      </c>
      <c r="G15" s="47" t="s">
        <v>683</v>
      </c>
      <c r="H15" s="47" t="s">
        <v>683</v>
      </c>
      <c r="I15" s="47" t="s">
        <v>683</v>
      </c>
      <c r="J15" s="47" t="s">
        <v>683</v>
      </c>
      <c r="K15" s="47" t="s">
        <v>683</v>
      </c>
      <c r="L15" s="48">
        <v>16.97772111233607</v>
      </c>
      <c r="M15" s="47">
        <v>0</v>
      </c>
      <c r="N15" s="47">
        <v>10</v>
      </c>
      <c r="O15" s="47">
        <v>1</v>
      </c>
      <c r="P15" s="57">
        <f>SUM(L15:O15)</f>
        <v>27.97772111233607</v>
      </c>
    </row>
    <row r="16" spans="1:16" x14ac:dyDescent="0.25">
      <c r="A16" s="46">
        <v>6</v>
      </c>
      <c r="B16" s="46" t="s">
        <v>686</v>
      </c>
      <c r="C16" s="46">
        <v>9</v>
      </c>
      <c r="D16" s="46" t="s">
        <v>677</v>
      </c>
      <c r="E16" s="46" t="s">
        <v>683</v>
      </c>
      <c r="F16" s="46" t="s">
        <v>687</v>
      </c>
      <c r="G16" s="46" t="s">
        <v>683</v>
      </c>
      <c r="H16" s="46" t="s">
        <v>683</v>
      </c>
      <c r="I16" s="46" t="s">
        <v>683</v>
      </c>
      <c r="J16" s="46" t="s">
        <v>683</v>
      </c>
      <c r="K16" s="46" t="s">
        <v>677</v>
      </c>
      <c r="L16" s="46" t="s">
        <v>678</v>
      </c>
      <c r="M16" s="46" t="s">
        <v>678</v>
      </c>
      <c r="N16" s="46" t="s">
        <v>678</v>
      </c>
      <c r="O16" s="46" t="s">
        <v>678</v>
      </c>
      <c r="P16" s="56" t="s">
        <v>679</v>
      </c>
    </row>
    <row r="17" spans="1:16" x14ac:dyDescent="0.25">
      <c r="A17" s="45">
        <v>7</v>
      </c>
      <c r="B17" s="45" t="s">
        <v>688</v>
      </c>
      <c r="C17" s="45">
        <v>6</v>
      </c>
      <c r="D17" s="45" t="s">
        <v>677</v>
      </c>
      <c r="E17" s="45" t="s">
        <v>678</v>
      </c>
      <c r="F17" s="45" t="s">
        <v>678</v>
      </c>
      <c r="G17" s="45" t="s">
        <v>678</v>
      </c>
      <c r="H17" s="45" t="s">
        <v>678</v>
      </c>
      <c r="I17" s="45" t="s">
        <v>678</v>
      </c>
      <c r="J17" s="45" t="s">
        <v>677</v>
      </c>
      <c r="K17" s="45" t="s">
        <v>678</v>
      </c>
      <c r="L17" s="45" t="s">
        <v>678</v>
      </c>
      <c r="M17" s="45" t="s">
        <v>678</v>
      </c>
      <c r="N17" s="45" t="s">
        <v>678</v>
      </c>
      <c r="O17" s="45" t="s">
        <v>678</v>
      </c>
      <c r="P17" s="55" t="s">
        <v>679</v>
      </c>
    </row>
    <row r="18" spans="1:16" x14ac:dyDescent="0.25">
      <c r="A18" s="45">
        <v>7</v>
      </c>
      <c r="B18" s="45" t="s">
        <v>688</v>
      </c>
      <c r="C18" s="45">
        <v>8</v>
      </c>
      <c r="D18" s="45" t="s">
        <v>677</v>
      </c>
      <c r="E18" s="45" t="s">
        <v>678</v>
      </c>
      <c r="F18" s="45" t="s">
        <v>678</v>
      </c>
      <c r="G18" s="45" t="s">
        <v>678</v>
      </c>
      <c r="H18" s="45" t="s">
        <v>678</v>
      </c>
      <c r="I18" s="45" t="s">
        <v>678</v>
      </c>
      <c r="J18" s="45" t="s">
        <v>677</v>
      </c>
      <c r="K18" s="45" t="s">
        <v>678</v>
      </c>
      <c r="L18" s="45" t="s">
        <v>678</v>
      </c>
      <c r="M18" s="45" t="s">
        <v>678</v>
      </c>
      <c r="N18" s="45" t="s">
        <v>678</v>
      </c>
      <c r="O18" s="45" t="s">
        <v>678</v>
      </c>
      <c r="P18" s="55" t="s">
        <v>679</v>
      </c>
    </row>
    <row r="19" spans="1:16" x14ac:dyDescent="0.25">
      <c r="A19" s="47">
        <v>8</v>
      </c>
      <c r="B19" s="47" t="s">
        <v>689</v>
      </c>
      <c r="C19" s="47">
        <v>6</v>
      </c>
      <c r="D19" s="47" t="s">
        <v>683</v>
      </c>
      <c r="E19" s="47" t="s">
        <v>683</v>
      </c>
      <c r="F19" s="47" t="s">
        <v>683</v>
      </c>
      <c r="G19" s="47" t="s">
        <v>683</v>
      </c>
      <c r="H19" s="47" t="s">
        <v>683</v>
      </c>
      <c r="I19" s="47" t="s">
        <v>683</v>
      </c>
      <c r="J19" s="47" t="s">
        <v>683</v>
      </c>
      <c r="K19" s="47" t="s">
        <v>683</v>
      </c>
      <c r="L19" s="48">
        <v>42.286867804289109</v>
      </c>
      <c r="M19" s="47">
        <v>40</v>
      </c>
      <c r="N19" s="47">
        <v>10</v>
      </c>
      <c r="O19" s="47">
        <v>0</v>
      </c>
      <c r="P19" s="57">
        <f>SUM(L19:O19)</f>
        <v>92.286867804289102</v>
      </c>
    </row>
    <row r="20" spans="1:16" x14ac:dyDescent="0.25">
      <c r="A20" s="47">
        <v>8</v>
      </c>
      <c r="B20" s="47" t="s">
        <v>689</v>
      </c>
      <c r="C20" s="47">
        <v>8</v>
      </c>
      <c r="D20" s="47" t="s">
        <v>683</v>
      </c>
      <c r="E20" s="47" t="s">
        <v>683</v>
      </c>
      <c r="F20" s="47" t="s">
        <v>683</v>
      </c>
      <c r="G20" s="47" t="s">
        <v>683</v>
      </c>
      <c r="H20" s="47" t="s">
        <v>683</v>
      </c>
      <c r="I20" s="47" t="s">
        <v>683</v>
      </c>
      <c r="J20" s="47" t="s">
        <v>683</v>
      </c>
      <c r="K20" s="47" t="s">
        <v>683</v>
      </c>
      <c r="L20" s="48">
        <v>36.246575225829964</v>
      </c>
      <c r="M20" s="47">
        <v>40</v>
      </c>
      <c r="N20" s="47">
        <v>10</v>
      </c>
      <c r="O20" s="47">
        <v>0</v>
      </c>
      <c r="P20" s="57">
        <f>SUM(L20:O20)</f>
        <v>86.246575225829957</v>
      </c>
    </row>
    <row r="21" spans="1:16" x14ac:dyDescent="0.25">
      <c r="A21" s="47">
        <v>9</v>
      </c>
      <c r="B21" s="47" t="s">
        <v>690</v>
      </c>
      <c r="C21" s="47">
        <v>9</v>
      </c>
      <c r="D21" s="47" t="s">
        <v>683</v>
      </c>
      <c r="E21" s="47" t="s">
        <v>683</v>
      </c>
      <c r="F21" s="47" t="s">
        <v>683</v>
      </c>
      <c r="G21" s="47" t="s">
        <v>683</v>
      </c>
      <c r="H21" s="47" t="s">
        <v>683</v>
      </c>
      <c r="I21" s="47" t="s">
        <v>683</v>
      </c>
      <c r="J21" s="47" t="s">
        <v>683</v>
      </c>
      <c r="K21" s="47" t="s">
        <v>683</v>
      </c>
      <c r="L21" s="48">
        <v>30.475609756097562</v>
      </c>
      <c r="M21" s="47">
        <v>0</v>
      </c>
      <c r="N21" s="47">
        <v>10</v>
      </c>
      <c r="O21" s="47">
        <v>0</v>
      </c>
      <c r="P21" s="57">
        <f>SUM(L21:O21)</f>
        <v>40.475609756097562</v>
      </c>
    </row>
    <row r="22" spans="1:16" x14ac:dyDescent="0.25">
      <c r="A22" s="46">
        <v>10</v>
      </c>
      <c r="B22" s="46" t="s">
        <v>641</v>
      </c>
      <c r="C22" s="46">
        <v>9</v>
      </c>
      <c r="D22" s="46" t="s">
        <v>677</v>
      </c>
      <c r="E22" s="46" t="s">
        <v>683</v>
      </c>
      <c r="F22" s="46" t="s">
        <v>683</v>
      </c>
      <c r="G22" s="46" t="s">
        <v>683</v>
      </c>
      <c r="H22" s="46" t="s">
        <v>683</v>
      </c>
      <c r="I22" s="46" t="s">
        <v>683</v>
      </c>
      <c r="J22" s="46" t="s">
        <v>683</v>
      </c>
      <c r="K22" s="46" t="s">
        <v>677</v>
      </c>
      <c r="L22" s="46" t="s">
        <v>678</v>
      </c>
      <c r="M22" s="46" t="s">
        <v>678</v>
      </c>
      <c r="N22" s="46" t="s">
        <v>678</v>
      </c>
      <c r="O22" s="46" t="s">
        <v>678</v>
      </c>
      <c r="P22" s="56" t="s">
        <v>679</v>
      </c>
    </row>
    <row r="23" spans="1:16" x14ac:dyDescent="0.25">
      <c r="A23" s="46">
        <v>11</v>
      </c>
      <c r="B23" s="46" t="s">
        <v>691</v>
      </c>
      <c r="C23" s="46">
        <v>1</v>
      </c>
      <c r="D23" s="46" t="s">
        <v>677</v>
      </c>
      <c r="E23" s="46" t="s">
        <v>677</v>
      </c>
      <c r="F23" s="46" t="s">
        <v>683</v>
      </c>
      <c r="G23" s="46" t="s">
        <v>683</v>
      </c>
      <c r="H23" s="46" t="s">
        <v>683</v>
      </c>
      <c r="I23" s="46" t="s">
        <v>683</v>
      </c>
      <c r="J23" s="46" t="s">
        <v>683</v>
      </c>
      <c r="K23" s="46" t="s">
        <v>677</v>
      </c>
      <c r="L23" s="46" t="s">
        <v>678</v>
      </c>
      <c r="M23" s="46" t="s">
        <v>678</v>
      </c>
      <c r="N23" s="46" t="s">
        <v>678</v>
      </c>
      <c r="O23" s="46" t="s">
        <v>678</v>
      </c>
      <c r="P23" s="56" t="s">
        <v>679</v>
      </c>
    </row>
    <row r="24" spans="1:16" x14ac:dyDescent="0.25">
      <c r="A24" s="46">
        <v>11</v>
      </c>
      <c r="B24" s="46" t="s">
        <v>691</v>
      </c>
      <c r="C24" s="46">
        <v>3</v>
      </c>
      <c r="D24" s="46" t="s">
        <v>677</v>
      </c>
      <c r="E24" s="46" t="s">
        <v>677</v>
      </c>
      <c r="F24" s="46" t="s">
        <v>683</v>
      </c>
      <c r="G24" s="46" t="s">
        <v>683</v>
      </c>
      <c r="H24" s="46" t="s">
        <v>683</v>
      </c>
      <c r="I24" s="46" t="s">
        <v>683</v>
      </c>
      <c r="J24" s="46" t="s">
        <v>683</v>
      </c>
      <c r="K24" s="46" t="s">
        <v>677</v>
      </c>
      <c r="L24" s="46" t="s">
        <v>678</v>
      </c>
      <c r="M24" s="46" t="s">
        <v>678</v>
      </c>
      <c r="N24" s="46" t="s">
        <v>678</v>
      </c>
      <c r="O24" s="46" t="s">
        <v>678</v>
      </c>
      <c r="P24" s="56" t="s">
        <v>679</v>
      </c>
    </row>
    <row r="25" spans="1:16" x14ac:dyDescent="0.25">
      <c r="A25" s="46">
        <v>11</v>
      </c>
      <c r="B25" s="46" t="s">
        <v>691</v>
      </c>
      <c r="C25" s="46">
        <v>7</v>
      </c>
      <c r="D25" s="46" t="s">
        <v>677</v>
      </c>
      <c r="E25" s="46" t="s">
        <v>677</v>
      </c>
      <c r="F25" s="46" t="s">
        <v>683</v>
      </c>
      <c r="G25" s="46" t="s">
        <v>683</v>
      </c>
      <c r="H25" s="46" t="s">
        <v>683</v>
      </c>
      <c r="I25" s="46" t="s">
        <v>683</v>
      </c>
      <c r="J25" s="46" t="s">
        <v>683</v>
      </c>
      <c r="K25" s="46" t="s">
        <v>677</v>
      </c>
      <c r="L25" s="46" t="s">
        <v>678</v>
      </c>
      <c r="M25" s="46" t="s">
        <v>678</v>
      </c>
      <c r="N25" s="46" t="s">
        <v>678</v>
      </c>
      <c r="O25" s="46" t="s">
        <v>678</v>
      </c>
      <c r="P25" s="56" t="s">
        <v>679</v>
      </c>
    </row>
    <row r="26" spans="1:16" x14ac:dyDescent="0.25">
      <c r="A26" s="46">
        <v>11</v>
      </c>
      <c r="B26" s="46" t="s">
        <v>691</v>
      </c>
      <c r="C26" s="46">
        <v>8</v>
      </c>
      <c r="D26" s="46" t="s">
        <v>677</v>
      </c>
      <c r="E26" s="46" t="s">
        <v>677</v>
      </c>
      <c r="F26" s="46" t="s">
        <v>683</v>
      </c>
      <c r="G26" s="46" t="s">
        <v>683</v>
      </c>
      <c r="H26" s="46" t="s">
        <v>683</v>
      </c>
      <c r="I26" s="46" t="s">
        <v>683</v>
      </c>
      <c r="J26" s="46" t="s">
        <v>683</v>
      </c>
      <c r="K26" s="46" t="s">
        <v>677</v>
      </c>
      <c r="L26" s="46" t="s">
        <v>678</v>
      </c>
      <c r="M26" s="46" t="s">
        <v>678</v>
      </c>
      <c r="N26" s="46" t="s">
        <v>678</v>
      </c>
      <c r="O26" s="46" t="s">
        <v>678</v>
      </c>
      <c r="P26" s="56" t="s">
        <v>679</v>
      </c>
    </row>
    <row r="27" spans="1:16" x14ac:dyDescent="0.25">
      <c r="A27" s="46">
        <v>11</v>
      </c>
      <c r="B27" s="46" t="s">
        <v>691</v>
      </c>
      <c r="C27" s="46">
        <v>9</v>
      </c>
      <c r="D27" s="46" t="s">
        <v>677</v>
      </c>
      <c r="E27" s="46" t="s">
        <v>677</v>
      </c>
      <c r="F27" s="46" t="s">
        <v>683</v>
      </c>
      <c r="G27" s="46" t="s">
        <v>683</v>
      </c>
      <c r="H27" s="46" t="s">
        <v>683</v>
      </c>
      <c r="I27" s="46" t="s">
        <v>683</v>
      </c>
      <c r="J27" s="46" t="s">
        <v>683</v>
      </c>
      <c r="K27" s="46" t="s">
        <v>677</v>
      </c>
      <c r="L27" s="46" t="s">
        <v>678</v>
      </c>
      <c r="M27" s="46" t="s">
        <v>678</v>
      </c>
      <c r="N27" s="46" t="s">
        <v>678</v>
      </c>
      <c r="O27" s="46" t="s">
        <v>678</v>
      </c>
      <c r="P27" s="56" t="s">
        <v>679</v>
      </c>
    </row>
    <row r="28" spans="1:16" x14ac:dyDescent="0.25">
      <c r="A28" s="46">
        <v>12</v>
      </c>
      <c r="B28" s="46" t="s">
        <v>642</v>
      </c>
      <c r="C28" s="46">
        <v>1</v>
      </c>
      <c r="D28" s="46" t="s">
        <v>677</v>
      </c>
      <c r="E28" s="46" t="s">
        <v>683</v>
      </c>
      <c r="F28" s="46" t="s">
        <v>683</v>
      </c>
      <c r="G28" s="46" t="s">
        <v>683</v>
      </c>
      <c r="H28" s="46" t="s">
        <v>683</v>
      </c>
      <c r="I28" s="46" t="s">
        <v>683</v>
      </c>
      <c r="J28" s="46" t="s">
        <v>683</v>
      </c>
      <c r="K28" s="46" t="s">
        <v>677</v>
      </c>
      <c r="L28" s="46" t="s">
        <v>678</v>
      </c>
      <c r="M28" s="46" t="s">
        <v>678</v>
      </c>
      <c r="N28" s="46" t="s">
        <v>678</v>
      </c>
      <c r="O28" s="46" t="s">
        <v>678</v>
      </c>
      <c r="P28" s="56" t="s">
        <v>679</v>
      </c>
    </row>
    <row r="29" spans="1:16" x14ac:dyDescent="0.25">
      <c r="A29" s="47">
        <v>13</v>
      </c>
      <c r="B29" s="47" t="s">
        <v>644</v>
      </c>
      <c r="C29" s="47">
        <v>6</v>
      </c>
      <c r="D29" s="47" t="s">
        <v>683</v>
      </c>
      <c r="E29" s="47" t="s">
        <v>683</v>
      </c>
      <c r="F29" s="47" t="s">
        <v>683</v>
      </c>
      <c r="G29" s="47" t="s">
        <v>683</v>
      </c>
      <c r="H29" s="47" t="s">
        <v>683</v>
      </c>
      <c r="I29" s="47" t="s">
        <v>683</v>
      </c>
      <c r="J29" s="47" t="s">
        <v>683</v>
      </c>
      <c r="K29" s="47" t="s">
        <v>683</v>
      </c>
      <c r="L29" s="48">
        <v>26.446027216524751</v>
      </c>
      <c r="M29" s="47">
        <v>40</v>
      </c>
      <c r="N29" s="47">
        <v>10</v>
      </c>
      <c r="O29" s="47">
        <v>0</v>
      </c>
      <c r="P29" s="57">
        <f t="shared" ref="P29:P34" si="0">SUM(L29:O29)</f>
        <v>76.446027216524755</v>
      </c>
    </row>
    <row r="30" spans="1:16" x14ac:dyDescent="0.25">
      <c r="A30" s="47">
        <v>13</v>
      </c>
      <c r="B30" s="47" t="s">
        <v>644</v>
      </c>
      <c r="C30" s="47">
        <v>8</v>
      </c>
      <c r="D30" s="47" t="s">
        <v>683</v>
      </c>
      <c r="E30" s="47" t="s">
        <v>683</v>
      </c>
      <c r="F30" s="47" t="s">
        <v>683</v>
      </c>
      <c r="G30" s="47" t="s">
        <v>683</v>
      </c>
      <c r="H30" s="47" t="s">
        <v>683</v>
      </c>
      <c r="I30" s="47" t="s">
        <v>683</v>
      </c>
      <c r="J30" s="47" t="s">
        <v>683</v>
      </c>
      <c r="K30" s="47" t="s">
        <v>683</v>
      </c>
      <c r="L30" s="48">
        <v>26.950842820204212</v>
      </c>
      <c r="M30" s="47">
        <v>40</v>
      </c>
      <c r="N30" s="47">
        <v>10</v>
      </c>
      <c r="O30" s="47">
        <v>0</v>
      </c>
      <c r="P30" s="57">
        <f t="shared" si="0"/>
        <v>76.950842820204215</v>
      </c>
    </row>
    <row r="31" spans="1:16" x14ac:dyDescent="0.25">
      <c r="A31" s="47">
        <v>14</v>
      </c>
      <c r="B31" s="47" t="s">
        <v>645</v>
      </c>
      <c r="C31" s="49">
        <v>1</v>
      </c>
      <c r="D31" s="47" t="s">
        <v>683</v>
      </c>
      <c r="E31" s="47" t="s">
        <v>683</v>
      </c>
      <c r="F31" s="47" t="s">
        <v>683</v>
      </c>
      <c r="G31" s="47" t="s">
        <v>683</v>
      </c>
      <c r="H31" s="47" t="s">
        <v>683</v>
      </c>
      <c r="I31" s="47" t="s">
        <v>683</v>
      </c>
      <c r="J31" s="47" t="s">
        <v>683</v>
      </c>
      <c r="K31" s="47" t="s">
        <v>683</v>
      </c>
      <c r="L31" s="47">
        <v>49</v>
      </c>
      <c r="M31" s="47">
        <v>37</v>
      </c>
      <c r="N31" s="47">
        <v>10</v>
      </c>
      <c r="O31" s="47">
        <v>1</v>
      </c>
      <c r="P31" s="57">
        <f t="shared" si="0"/>
        <v>97</v>
      </c>
    </row>
    <row r="32" spans="1:16" x14ac:dyDescent="0.25">
      <c r="A32" s="47">
        <v>14</v>
      </c>
      <c r="B32" s="47" t="s">
        <v>645</v>
      </c>
      <c r="C32" s="47">
        <v>4</v>
      </c>
      <c r="D32" s="47" t="s">
        <v>683</v>
      </c>
      <c r="E32" s="47" t="s">
        <v>683</v>
      </c>
      <c r="F32" s="47" t="s">
        <v>683</v>
      </c>
      <c r="G32" s="47" t="s">
        <v>683</v>
      </c>
      <c r="H32" s="47" t="s">
        <v>683</v>
      </c>
      <c r="I32" s="47" t="s">
        <v>683</v>
      </c>
      <c r="J32" s="47" t="s">
        <v>683</v>
      </c>
      <c r="K32" s="47" t="s">
        <v>683</v>
      </c>
      <c r="L32" s="48">
        <v>38.243902439024353</v>
      </c>
      <c r="M32" s="47">
        <v>37</v>
      </c>
      <c r="N32" s="47">
        <v>10</v>
      </c>
      <c r="O32" s="47">
        <v>1</v>
      </c>
      <c r="P32" s="57">
        <f t="shared" si="0"/>
        <v>86.243902439024353</v>
      </c>
    </row>
    <row r="33" spans="1:16" x14ac:dyDescent="0.25">
      <c r="A33" s="47">
        <v>15</v>
      </c>
      <c r="B33" s="47" t="s">
        <v>692</v>
      </c>
      <c r="C33" s="47">
        <v>7</v>
      </c>
      <c r="D33" s="47" t="s">
        <v>683</v>
      </c>
      <c r="E33" s="47" t="s">
        <v>683</v>
      </c>
      <c r="F33" s="47" t="s">
        <v>683</v>
      </c>
      <c r="G33" s="47" t="s">
        <v>683</v>
      </c>
      <c r="H33" s="47" t="s">
        <v>683</v>
      </c>
      <c r="I33" s="47" t="s">
        <v>683</v>
      </c>
      <c r="J33" s="47" t="s">
        <v>683</v>
      </c>
      <c r="K33" s="47" t="s">
        <v>683</v>
      </c>
      <c r="L33" s="48">
        <v>36.510371759619595</v>
      </c>
      <c r="M33" s="47">
        <v>30</v>
      </c>
      <c r="N33" s="47">
        <v>10</v>
      </c>
      <c r="O33" s="47">
        <v>0</v>
      </c>
      <c r="P33" s="57">
        <f t="shared" si="0"/>
        <v>76.510371759619602</v>
      </c>
    </row>
    <row r="34" spans="1:16" x14ac:dyDescent="0.25">
      <c r="A34" s="47">
        <v>16</v>
      </c>
      <c r="B34" s="47" t="s">
        <v>648</v>
      </c>
      <c r="C34" s="47">
        <v>9</v>
      </c>
      <c r="D34" s="47" t="s">
        <v>683</v>
      </c>
      <c r="E34" s="47" t="s">
        <v>683</v>
      </c>
      <c r="F34" s="47" t="s">
        <v>683</v>
      </c>
      <c r="G34" s="47" t="s">
        <v>683</v>
      </c>
      <c r="H34" s="47" t="s">
        <v>683</v>
      </c>
      <c r="I34" s="47" t="s">
        <v>683</v>
      </c>
      <c r="J34" s="47" t="s">
        <v>683</v>
      </c>
      <c r="K34" s="47" t="s">
        <v>683</v>
      </c>
      <c r="L34" s="48">
        <v>18.524390243902438</v>
      </c>
      <c r="M34" s="47">
        <v>40</v>
      </c>
      <c r="N34" s="47">
        <v>10</v>
      </c>
      <c r="O34" s="47">
        <v>0</v>
      </c>
      <c r="P34" s="57">
        <f t="shared" si="0"/>
        <v>68.524390243902445</v>
      </c>
    </row>
    <row r="35" spans="1:16" x14ac:dyDescent="0.25">
      <c r="A35" s="46">
        <v>17</v>
      </c>
      <c r="B35" s="46" t="s">
        <v>649</v>
      </c>
      <c r="C35" s="46">
        <v>8</v>
      </c>
      <c r="D35" s="46" t="s">
        <v>677</v>
      </c>
      <c r="E35" s="46" t="s">
        <v>683</v>
      </c>
      <c r="F35" s="46" t="s">
        <v>683</v>
      </c>
      <c r="G35" s="46" t="s">
        <v>683</v>
      </c>
      <c r="H35" s="46" t="s">
        <v>683</v>
      </c>
      <c r="I35" s="46" t="s">
        <v>683</v>
      </c>
      <c r="J35" s="46" t="s">
        <v>683</v>
      </c>
      <c r="K35" s="46" t="s">
        <v>677</v>
      </c>
      <c r="L35" s="46" t="s">
        <v>678</v>
      </c>
      <c r="M35" s="46" t="s">
        <v>678</v>
      </c>
      <c r="N35" s="46" t="s">
        <v>678</v>
      </c>
      <c r="O35" s="46" t="s">
        <v>678</v>
      </c>
      <c r="P35" s="56" t="s">
        <v>679</v>
      </c>
    </row>
    <row r="36" spans="1:16" x14ac:dyDescent="0.25">
      <c r="A36" s="47">
        <v>18</v>
      </c>
      <c r="B36" s="47" t="s">
        <v>650</v>
      </c>
      <c r="C36" s="47">
        <v>6</v>
      </c>
      <c r="D36" s="47" t="s">
        <v>683</v>
      </c>
      <c r="E36" s="47" t="s">
        <v>683</v>
      </c>
      <c r="F36" s="47" t="s">
        <v>683</v>
      </c>
      <c r="G36" s="47" t="s">
        <v>683</v>
      </c>
      <c r="H36" s="47" t="s">
        <v>683</v>
      </c>
      <c r="I36" s="47" t="s">
        <v>683</v>
      </c>
      <c r="J36" s="47" t="s">
        <v>683</v>
      </c>
      <c r="K36" s="47" t="s">
        <v>683</v>
      </c>
      <c r="L36" s="48">
        <v>34.916927666424847</v>
      </c>
      <c r="M36" s="47">
        <v>33</v>
      </c>
      <c r="N36" s="47">
        <v>10</v>
      </c>
      <c r="O36" s="47">
        <v>0</v>
      </c>
      <c r="P36" s="57">
        <f>SUM(L36:O36)</f>
        <v>77.91692766642484</v>
      </c>
    </row>
    <row r="37" spans="1:16" x14ac:dyDescent="0.25">
      <c r="A37" s="47">
        <v>18</v>
      </c>
      <c r="B37" s="47" t="s">
        <v>650</v>
      </c>
      <c r="C37" s="47">
        <v>7</v>
      </c>
      <c r="D37" s="47" t="s">
        <v>683</v>
      </c>
      <c r="E37" s="47" t="s">
        <v>683</v>
      </c>
      <c r="F37" s="47" t="s">
        <v>683</v>
      </c>
      <c r="G37" s="47" t="s">
        <v>683</v>
      </c>
      <c r="H37" s="47" t="s">
        <v>683</v>
      </c>
      <c r="I37" s="47" t="s">
        <v>683</v>
      </c>
      <c r="J37" s="47" t="s">
        <v>683</v>
      </c>
      <c r="K37" s="47" t="s">
        <v>683</v>
      </c>
      <c r="L37" s="48">
        <v>32.806909467454872</v>
      </c>
      <c r="M37" s="47">
        <v>33</v>
      </c>
      <c r="N37" s="47">
        <v>10</v>
      </c>
      <c r="O37" s="47">
        <v>0</v>
      </c>
      <c r="P37" s="57">
        <f>SUM(L37:O37)</f>
        <v>75.806909467454872</v>
      </c>
    </row>
    <row r="38" spans="1:16" x14ac:dyDescent="0.25">
      <c r="A38" s="47">
        <v>18</v>
      </c>
      <c r="B38" s="47" t="s">
        <v>650</v>
      </c>
      <c r="C38" s="47">
        <v>8</v>
      </c>
      <c r="D38" s="47" t="s">
        <v>683</v>
      </c>
      <c r="E38" s="47" t="s">
        <v>683</v>
      </c>
      <c r="F38" s="47" t="s">
        <v>683</v>
      </c>
      <c r="G38" s="47" t="s">
        <v>683</v>
      </c>
      <c r="H38" s="47" t="s">
        <v>683</v>
      </c>
      <c r="I38" s="47" t="s">
        <v>683</v>
      </c>
      <c r="J38" s="47" t="s">
        <v>683</v>
      </c>
      <c r="K38" s="47" t="s">
        <v>683</v>
      </c>
      <c r="L38" s="48">
        <v>33.63271160409581</v>
      </c>
      <c r="M38" s="47">
        <v>33</v>
      </c>
      <c r="N38" s="47">
        <v>10</v>
      </c>
      <c r="O38" s="47">
        <v>0</v>
      </c>
      <c r="P38" s="57">
        <f>SUM(L38:O38)</f>
        <v>76.632711604095817</v>
      </c>
    </row>
    <row r="39" spans="1:16" x14ac:dyDescent="0.25">
      <c r="A39" s="45">
        <v>19</v>
      </c>
      <c r="B39" s="45" t="s">
        <v>693</v>
      </c>
      <c r="C39" s="45">
        <v>3</v>
      </c>
      <c r="D39" s="45" t="s">
        <v>677</v>
      </c>
      <c r="E39" s="45" t="s">
        <v>678</v>
      </c>
      <c r="F39" s="45" t="s">
        <v>678</v>
      </c>
      <c r="G39" s="45" t="s">
        <v>678</v>
      </c>
      <c r="H39" s="45" t="s">
        <v>678</v>
      </c>
      <c r="I39" s="45" t="s">
        <v>678</v>
      </c>
      <c r="J39" s="45" t="s">
        <v>677</v>
      </c>
      <c r="K39" s="45" t="s">
        <v>678</v>
      </c>
      <c r="L39" s="45" t="s">
        <v>678</v>
      </c>
      <c r="M39" s="45" t="s">
        <v>678</v>
      </c>
      <c r="N39" s="45" t="s">
        <v>678</v>
      </c>
      <c r="O39" s="45" t="s">
        <v>678</v>
      </c>
      <c r="P39" s="58" t="s">
        <v>679</v>
      </c>
    </row>
    <row r="40" spans="1:16" x14ac:dyDescent="0.25">
      <c r="A40" s="47">
        <v>20</v>
      </c>
      <c r="B40" s="47" t="s">
        <v>694</v>
      </c>
      <c r="C40" s="47">
        <v>1</v>
      </c>
      <c r="D40" s="47" t="s">
        <v>683</v>
      </c>
      <c r="E40" s="47" t="s">
        <v>683</v>
      </c>
      <c r="F40" s="47" t="s">
        <v>683</v>
      </c>
      <c r="G40" s="47" t="s">
        <v>683</v>
      </c>
      <c r="H40" s="47" t="s">
        <v>683</v>
      </c>
      <c r="I40" s="47" t="s">
        <v>683</v>
      </c>
      <c r="J40" s="47" t="s">
        <v>683</v>
      </c>
      <c r="K40" s="47" t="s">
        <v>683</v>
      </c>
      <c r="L40" s="48">
        <v>31.5775238754585</v>
      </c>
      <c r="M40" s="47">
        <v>40</v>
      </c>
      <c r="N40" s="47">
        <v>10</v>
      </c>
      <c r="O40" s="47">
        <v>1</v>
      </c>
      <c r="P40" s="57">
        <f>SUM(L40:O40)</f>
        <v>82.577523875458496</v>
      </c>
    </row>
    <row r="41" spans="1:16" x14ac:dyDescent="0.25">
      <c r="A41" s="47">
        <v>20</v>
      </c>
      <c r="B41" s="47" t="s">
        <v>694</v>
      </c>
      <c r="C41" s="47">
        <v>4</v>
      </c>
      <c r="D41" s="47" t="s">
        <v>683</v>
      </c>
      <c r="E41" s="47" t="s">
        <v>683</v>
      </c>
      <c r="F41" s="47" t="s">
        <v>683</v>
      </c>
      <c r="G41" s="47" t="s">
        <v>683</v>
      </c>
      <c r="H41" s="47" t="s">
        <v>683</v>
      </c>
      <c r="I41" s="47" t="s">
        <v>683</v>
      </c>
      <c r="J41" s="47" t="s">
        <v>683</v>
      </c>
      <c r="K41" s="47" t="s">
        <v>683</v>
      </c>
      <c r="L41" s="48">
        <v>28.682926829268293</v>
      </c>
      <c r="M41" s="47">
        <v>40</v>
      </c>
      <c r="N41" s="47">
        <v>10</v>
      </c>
      <c r="O41" s="47">
        <v>1</v>
      </c>
      <c r="P41" s="57">
        <f>SUM(L41:O41)</f>
        <v>79.682926829268297</v>
      </c>
    </row>
    <row r="42" spans="1:16" x14ac:dyDescent="0.25">
      <c r="A42" s="50">
        <v>20</v>
      </c>
      <c r="B42" s="50" t="s">
        <v>694</v>
      </c>
      <c r="C42" s="50">
        <v>5</v>
      </c>
      <c r="D42" s="50" t="s">
        <v>683</v>
      </c>
      <c r="E42" s="50" t="s">
        <v>683</v>
      </c>
      <c r="F42" s="50" t="s">
        <v>683</v>
      </c>
      <c r="G42" s="50" t="s">
        <v>683</v>
      </c>
      <c r="H42" s="50" t="s">
        <v>683</v>
      </c>
      <c r="I42" s="50" t="s">
        <v>683</v>
      </c>
      <c r="J42" s="50" t="s">
        <v>683</v>
      </c>
      <c r="K42" s="50" t="s">
        <v>683</v>
      </c>
      <c r="L42" s="50" t="s">
        <v>678</v>
      </c>
      <c r="M42" s="50" t="s">
        <v>678</v>
      </c>
      <c r="N42" s="50" t="s">
        <v>678</v>
      </c>
      <c r="O42" s="50" t="s">
        <v>678</v>
      </c>
      <c r="P42" s="59" t="s">
        <v>679</v>
      </c>
    </row>
    <row r="43" spans="1:16" x14ac:dyDescent="0.25">
      <c r="A43" s="47">
        <v>20</v>
      </c>
      <c r="B43" s="47" t="s">
        <v>694</v>
      </c>
      <c r="C43" s="47">
        <v>6</v>
      </c>
      <c r="D43" s="47" t="s">
        <v>683</v>
      </c>
      <c r="E43" s="47" t="s">
        <v>683</v>
      </c>
      <c r="F43" s="47" t="s">
        <v>683</v>
      </c>
      <c r="G43" s="47" t="s">
        <v>683</v>
      </c>
      <c r="H43" s="47" t="s">
        <v>683</v>
      </c>
      <c r="I43" s="47" t="s">
        <v>683</v>
      </c>
      <c r="J43" s="47" t="s">
        <v>683</v>
      </c>
      <c r="K43" s="47" t="s">
        <v>683</v>
      </c>
      <c r="L43" s="48">
        <v>48.097533071637052</v>
      </c>
      <c r="M43" s="47">
        <v>40</v>
      </c>
      <c r="N43" s="47">
        <v>10</v>
      </c>
      <c r="O43" s="47">
        <v>1</v>
      </c>
      <c r="P43" s="57">
        <f>SUM(L43:O43)</f>
        <v>99.097533071637059</v>
      </c>
    </row>
    <row r="44" spans="1:16" x14ac:dyDescent="0.25">
      <c r="A44" s="46">
        <v>20</v>
      </c>
      <c r="B44" s="46" t="s">
        <v>694</v>
      </c>
      <c r="C44" s="46">
        <v>7</v>
      </c>
      <c r="D44" s="46" t="s">
        <v>677</v>
      </c>
      <c r="E44" s="46" t="s">
        <v>683</v>
      </c>
      <c r="F44" s="46" t="s">
        <v>683</v>
      </c>
      <c r="G44" s="46" t="s">
        <v>683</v>
      </c>
      <c r="H44" s="46" t="s">
        <v>683</v>
      </c>
      <c r="I44" s="46" t="s">
        <v>683</v>
      </c>
      <c r="J44" s="46" t="s">
        <v>683</v>
      </c>
      <c r="K44" s="46" t="s">
        <v>677</v>
      </c>
      <c r="L44" s="46" t="s">
        <v>678</v>
      </c>
      <c r="M44" s="46" t="s">
        <v>678</v>
      </c>
      <c r="N44" s="46" t="s">
        <v>678</v>
      </c>
      <c r="O44" s="46" t="s">
        <v>678</v>
      </c>
      <c r="P44" s="56" t="s">
        <v>679</v>
      </c>
    </row>
    <row r="45" spans="1:16" x14ac:dyDescent="0.25">
      <c r="A45" s="45">
        <v>21</v>
      </c>
      <c r="B45" s="45" t="s">
        <v>695</v>
      </c>
      <c r="C45" s="45">
        <v>3</v>
      </c>
      <c r="D45" s="45" t="s">
        <v>677</v>
      </c>
      <c r="E45" s="45" t="s">
        <v>678</v>
      </c>
      <c r="F45" s="45" t="s">
        <v>678</v>
      </c>
      <c r="G45" s="45" t="s">
        <v>678</v>
      </c>
      <c r="H45" s="45" t="s">
        <v>678</v>
      </c>
      <c r="I45" s="45" t="s">
        <v>678</v>
      </c>
      <c r="J45" s="45" t="s">
        <v>677</v>
      </c>
      <c r="K45" s="45" t="s">
        <v>678</v>
      </c>
      <c r="L45" s="45" t="s">
        <v>678</v>
      </c>
      <c r="M45" s="45" t="s">
        <v>678</v>
      </c>
      <c r="N45" s="45" t="s">
        <v>678</v>
      </c>
      <c r="O45" s="45" t="s">
        <v>678</v>
      </c>
      <c r="P45" s="58" t="s">
        <v>679</v>
      </c>
    </row>
    <row r="46" spans="1:16" x14ac:dyDescent="0.25">
      <c r="A46" s="45">
        <v>21</v>
      </c>
      <c r="B46" s="45" t="s">
        <v>695</v>
      </c>
      <c r="C46" s="45">
        <v>7</v>
      </c>
      <c r="D46" s="45" t="s">
        <v>677</v>
      </c>
      <c r="E46" s="45" t="s">
        <v>678</v>
      </c>
      <c r="F46" s="45" t="s">
        <v>678</v>
      </c>
      <c r="G46" s="45" t="s">
        <v>678</v>
      </c>
      <c r="H46" s="45" t="s">
        <v>678</v>
      </c>
      <c r="I46" s="45" t="s">
        <v>678</v>
      </c>
      <c r="J46" s="45" t="s">
        <v>677</v>
      </c>
      <c r="K46" s="45" t="s">
        <v>678</v>
      </c>
      <c r="L46" s="45" t="s">
        <v>678</v>
      </c>
      <c r="M46" s="45" t="s">
        <v>678</v>
      </c>
      <c r="N46" s="45" t="s">
        <v>678</v>
      </c>
      <c r="O46" s="45" t="s">
        <v>678</v>
      </c>
      <c r="P46" s="58" t="s">
        <v>679</v>
      </c>
    </row>
    <row r="47" spans="1:16" x14ac:dyDescent="0.25">
      <c r="A47" s="46">
        <v>22</v>
      </c>
      <c r="B47" s="46" t="s">
        <v>653</v>
      </c>
      <c r="C47" s="46">
        <v>6</v>
      </c>
      <c r="D47" s="46" t="s">
        <v>677</v>
      </c>
      <c r="E47" s="46" t="s">
        <v>683</v>
      </c>
      <c r="F47" s="46" t="s">
        <v>683</v>
      </c>
      <c r="G47" s="46" t="s">
        <v>683</v>
      </c>
      <c r="H47" s="46" t="s">
        <v>683</v>
      </c>
      <c r="I47" s="46" t="s">
        <v>683</v>
      </c>
      <c r="J47" s="46" t="s">
        <v>683</v>
      </c>
      <c r="K47" s="46" t="s">
        <v>677</v>
      </c>
      <c r="L47" s="46" t="s">
        <v>678</v>
      </c>
      <c r="M47" s="46" t="s">
        <v>678</v>
      </c>
      <c r="N47" s="46" t="s">
        <v>678</v>
      </c>
      <c r="O47" s="46" t="s">
        <v>678</v>
      </c>
      <c r="P47" s="56" t="s">
        <v>679</v>
      </c>
    </row>
    <row r="48" spans="1:16" x14ac:dyDescent="0.25">
      <c r="A48" s="46">
        <v>22</v>
      </c>
      <c r="B48" s="46" t="s">
        <v>653</v>
      </c>
      <c r="C48" s="46">
        <v>8</v>
      </c>
      <c r="D48" s="46" t="s">
        <v>677</v>
      </c>
      <c r="E48" s="46" t="s">
        <v>683</v>
      </c>
      <c r="F48" s="46" t="s">
        <v>683</v>
      </c>
      <c r="G48" s="46" t="s">
        <v>683</v>
      </c>
      <c r="H48" s="46" t="s">
        <v>683</v>
      </c>
      <c r="I48" s="46" t="s">
        <v>683</v>
      </c>
      <c r="J48" s="46" t="s">
        <v>683</v>
      </c>
      <c r="K48" s="46" t="s">
        <v>677</v>
      </c>
      <c r="L48" s="46" t="s">
        <v>678</v>
      </c>
      <c r="M48" s="46" t="s">
        <v>678</v>
      </c>
      <c r="N48" s="46" t="s">
        <v>678</v>
      </c>
      <c r="O48" s="46" t="s">
        <v>678</v>
      </c>
      <c r="P48" s="56" t="s">
        <v>679</v>
      </c>
    </row>
    <row r="49" spans="1:16" x14ac:dyDescent="0.25">
      <c r="A49" s="46">
        <v>23</v>
      </c>
      <c r="B49" s="46" t="s">
        <v>696</v>
      </c>
      <c r="C49" s="46">
        <v>1</v>
      </c>
      <c r="D49" s="46" t="s">
        <v>677</v>
      </c>
      <c r="E49" s="46" t="s">
        <v>683</v>
      </c>
      <c r="F49" s="46" t="s">
        <v>677</v>
      </c>
      <c r="G49" s="46" t="s">
        <v>683</v>
      </c>
      <c r="H49" s="46" t="s">
        <v>683</v>
      </c>
      <c r="I49" s="46" t="s">
        <v>683</v>
      </c>
      <c r="J49" s="46" t="s">
        <v>683</v>
      </c>
      <c r="K49" s="46" t="s">
        <v>683</v>
      </c>
      <c r="L49" s="46" t="s">
        <v>678</v>
      </c>
      <c r="M49" s="46" t="s">
        <v>678</v>
      </c>
      <c r="N49" s="46" t="s">
        <v>678</v>
      </c>
      <c r="O49" s="46" t="s">
        <v>678</v>
      </c>
      <c r="P49" s="56" t="s">
        <v>679</v>
      </c>
    </row>
    <row r="50" spans="1:16" x14ac:dyDescent="0.25">
      <c r="A50" s="46">
        <v>23</v>
      </c>
      <c r="B50" s="46" t="s">
        <v>696</v>
      </c>
      <c r="C50" s="46">
        <v>4</v>
      </c>
      <c r="D50" s="46" t="s">
        <v>677</v>
      </c>
      <c r="E50" s="46" t="s">
        <v>683</v>
      </c>
      <c r="F50" s="46" t="s">
        <v>677</v>
      </c>
      <c r="G50" s="46" t="s">
        <v>683</v>
      </c>
      <c r="H50" s="46" t="s">
        <v>683</v>
      </c>
      <c r="I50" s="46" t="s">
        <v>683</v>
      </c>
      <c r="J50" s="46" t="s">
        <v>683</v>
      </c>
      <c r="K50" s="46" t="s">
        <v>683</v>
      </c>
      <c r="L50" s="46" t="s">
        <v>678</v>
      </c>
      <c r="M50" s="46" t="s">
        <v>678</v>
      </c>
      <c r="N50" s="46" t="s">
        <v>678</v>
      </c>
      <c r="O50" s="46" t="s">
        <v>678</v>
      </c>
      <c r="P50" s="56" t="s">
        <v>679</v>
      </c>
    </row>
    <row r="51" spans="1:16" x14ac:dyDescent="0.25">
      <c r="A51" s="46">
        <v>23</v>
      </c>
      <c r="B51" s="46" t="s">
        <v>696</v>
      </c>
      <c r="C51" s="46">
        <v>5</v>
      </c>
      <c r="D51" s="46" t="s">
        <v>677</v>
      </c>
      <c r="E51" s="46" t="s">
        <v>683</v>
      </c>
      <c r="F51" s="46" t="s">
        <v>677</v>
      </c>
      <c r="G51" s="46" t="s">
        <v>683</v>
      </c>
      <c r="H51" s="46" t="s">
        <v>683</v>
      </c>
      <c r="I51" s="46" t="s">
        <v>683</v>
      </c>
      <c r="J51" s="46" t="s">
        <v>683</v>
      </c>
      <c r="K51" s="46" t="s">
        <v>683</v>
      </c>
      <c r="L51" s="46" t="s">
        <v>678</v>
      </c>
      <c r="M51" s="46" t="s">
        <v>678</v>
      </c>
      <c r="N51" s="46" t="s">
        <v>678</v>
      </c>
      <c r="O51" s="46" t="s">
        <v>678</v>
      </c>
      <c r="P51" s="56" t="s">
        <v>679</v>
      </c>
    </row>
    <row r="52" spans="1:16" x14ac:dyDescent="0.25">
      <c r="A52" s="47">
        <v>24</v>
      </c>
      <c r="B52" s="47" t="s">
        <v>654</v>
      </c>
      <c r="C52" s="47">
        <v>1</v>
      </c>
      <c r="D52" s="47" t="s">
        <v>683</v>
      </c>
      <c r="E52" s="47" t="s">
        <v>683</v>
      </c>
      <c r="F52" s="47" t="s">
        <v>683</v>
      </c>
      <c r="G52" s="47" t="s">
        <v>683</v>
      </c>
      <c r="H52" s="47" t="s">
        <v>683</v>
      </c>
      <c r="I52" s="47" t="s">
        <v>683</v>
      </c>
      <c r="J52" s="47" t="s">
        <v>683</v>
      </c>
      <c r="K52" s="47" t="s">
        <v>683</v>
      </c>
      <c r="L52" s="48">
        <v>36.388969005384546</v>
      </c>
      <c r="M52" s="47">
        <v>40</v>
      </c>
      <c r="N52" s="47">
        <v>10</v>
      </c>
      <c r="O52" s="47">
        <v>0</v>
      </c>
      <c r="P52" s="57">
        <f>SUM(L52:O52)</f>
        <v>86.388969005384553</v>
      </c>
    </row>
    <row r="53" spans="1:16" x14ac:dyDescent="0.25">
      <c r="A53" s="46">
        <v>24</v>
      </c>
      <c r="B53" s="46" t="s">
        <v>654</v>
      </c>
      <c r="C53" s="46">
        <v>3</v>
      </c>
      <c r="D53" s="46" t="s">
        <v>677</v>
      </c>
      <c r="E53" s="46" t="s">
        <v>683</v>
      </c>
      <c r="F53" s="46" t="s">
        <v>683</v>
      </c>
      <c r="G53" s="46" t="s">
        <v>683</v>
      </c>
      <c r="H53" s="46" t="s">
        <v>683</v>
      </c>
      <c r="I53" s="46" t="s">
        <v>683</v>
      </c>
      <c r="J53" s="46" t="s">
        <v>683</v>
      </c>
      <c r="K53" s="46" t="s">
        <v>677</v>
      </c>
      <c r="L53" s="46" t="s">
        <v>678</v>
      </c>
      <c r="M53" s="46" t="s">
        <v>678</v>
      </c>
      <c r="N53" s="46" t="s">
        <v>678</v>
      </c>
      <c r="O53" s="46" t="s">
        <v>678</v>
      </c>
      <c r="P53" s="56" t="s">
        <v>679</v>
      </c>
    </row>
    <row r="54" spans="1:16" x14ac:dyDescent="0.25">
      <c r="A54" s="46">
        <v>24</v>
      </c>
      <c r="B54" s="46" t="s">
        <v>654</v>
      </c>
      <c r="C54" s="46">
        <v>9</v>
      </c>
      <c r="D54" s="46" t="s">
        <v>677</v>
      </c>
      <c r="E54" s="46" t="s">
        <v>683</v>
      </c>
      <c r="F54" s="46" t="s">
        <v>683</v>
      </c>
      <c r="G54" s="46" t="s">
        <v>683</v>
      </c>
      <c r="H54" s="46" t="s">
        <v>683</v>
      </c>
      <c r="I54" s="46" t="s">
        <v>683</v>
      </c>
      <c r="J54" s="46" t="s">
        <v>683</v>
      </c>
      <c r="K54" s="46" t="s">
        <v>677</v>
      </c>
      <c r="L54" s="46" t="s">
        <v>678</v>
      </c>
      <c r="M54" s="46" t="s">
        <v>678</v>
      </c>
      <c r="N54" s="46" t="s">
        <v>678</v>
      </c>
      <c r="O54" s="46" t="s">
        <v>678</v>
      </c>
      <c r="P54" s="56" t="s">
        <v>679</v>
      </c>
    </row>
    <row r="55" spans="1:16" x14ac:dyDescent="0.25">
      <c r="A55" s="45">
        <v>25</v>
      </c>
      <c r="B55" s="45" t="s">
        <v>697</v>
      </c>
      <c r="C55" s="45">
        <v>1</v>
      </c>
      <c r="D55" s="45" t="s">
        <v>677</v>
      </c>
      <c r="E55" s="45" t="s">
        <v>677</v>
      </c>
      <c r="F55" s="45" t="s">
        <v>678</v>
      </c>
      <c r="G55" s="45" t="s">
        <v>678</v>
      </c>
      <c r="H55" s="45" t="s">
        <v>678</v>
      </c>
      <c r="I55" s="45" t="s">
        <v>678</v>
      </c>
      <c r="J55" s="45" t="s">
        <v>678</v>
      </c>
      <c r="K55" s="45" t="s">
        <v>678</v>
      </c>
      <c r="L55" s="45" t="s">
        <v>678</v>
      </c>
      <c r="M55" s="45" t="s">
        <v>678</v>
      </c>
      <c r="N55" s="45" t="s">
        <v>678</v>
      </c>
      <c r="O55" s="45" t="s">
        <v>678</v>
      </c>
      <c r="P55" s="55" t="s">
        <v>679</v>
      </c>
    </row>
    <row r="56" spans="1:16" x14ac:dyDescent="0.25">
      <c r="A56" s="45">
        <v>25</v>
      </c>
      <c r="B56" s="45" t="s">
        <v>697</v>
      </c>
      <c r="C56" s="45">
        <v>2</v>
      </c>
      <c r="D56" s="45" t="s">
        <v>677</v>
      </c>
      <c r="E56" s="45" t="s">
        <v>677</v>
      </c>
      <c r="F56" s="45" t="s">
        <v>678</v>
      </c>
      <c r="G56" s="45" t="s">
        <v>678</v>
      </c>
      <c r="H56" s="45" t="s">
        <v>678</v>
      </c>
      <c r="I56" s="45" t="s">
        <v>678</v>
      </c>
      <c r="J56" s="45" t="s">
        <v>678</v>
      </c>
      <c r="K56" s="45" t="s">
        <v>678</v>
      </c>
      <c r="L56" s="45" t="s">
        <v>678</v>
      </c>
      <c r="M56" s="45" t="s">
        <v>678</v>
      </c>
      <c r="N56" s="45" t="s">
        <v>678</v>
      </c>
      <c r="O56" s="45" t="s">
        <v>678</v>
      </c>
      <c r="P56" s="55" t="s">
        <v>679</v>
      </c>
    </row>
    <row r="57" spans="1:16" x14ac:dyDescent="0.25">
      <c r="A57" s="45">
        <v>25</v>
      </c>
      <c r="B57" s="45" t="s">
        <v>697</v>
      </c>
      <c r="C57" s="45">
        <v>3</v>
      </c>
      <c r="D57" s="45" t="s">
        <v>677</v>
      </c>
      <c r="E57" s="45" t="s">
        <v>677</v>
      </c>
      <c r="F57" s="45" t="s">
        <v>678</v>
      </c>
      <c r="G57" s="45" t="s">
        <v>678</v>
      </c>
      <c r="H57" s="45" t="s">
        <v>678</v>
      </c>
      <c r="I57" s="45" t="s">
        <v>678</v>
      </c>
      <c r="J57" s="45" t="s">
        <v>678</v>
      </c>
      <c r="K57" s="45" t="s">
        <v>678</v>
      </c>
      <c r="L57" s="45" t="s">
        <v>678</v>
      </c>
      <c r="M57" s="45" t="s">
        <v>678</v>
      </c>
      <c r="N57" s="45" t="s">
        <v>678</v>
      </c>
      <c r="O57" s="45" t="s">
        <v>678</v>
      </c>
      <c r="P57" s="55" t="s">
        <v>679</v>
      </c>
    </row>
    <row r="58" spans="1:16" x14ac:dyDescent="0.25">
      <c r="A58" s="45">
        <v>25</v>
      </c>
      <c r="B58" s="45" t="s">
        <v>697</v>
      </c>
      <c r="C58" s="45">
        <v>5</v>
      </c>
      <c r="D58" s="45" t="s">
        <v>677</v>
      </c>
      <c r="E58" s="45" t="s">
        <v>677</v>
      </c>
      <c r="F58" s="45" t="s">
        <v>678</v>
      </c>
      <c r="G58" s="45" t="s">
        <v>678</v>
      </c>
      <c r="H58" s="45" t="s">
        <v>678</v>
      </c>
      <c r="I58" s="45" t="s">
        <v>678</v>
      </c>
      <c r="J58" s="45" t="s">
        <v>678</v>
      </c>
      <c r="K58" s="45" t="s">
        <v>678</v>
      </c>
      <c r="L58" s="45" t="s">
        <v>678</v>
      </c>
      <c r="M58" s="45" t="s">
        <v>678</v>
      </c>
      <c r="N58" s="45" t="s">
        <v>678</v>
      </c>
      <c r="O58" s="45" t="s">
        <v>678</v>
      </c>
      <c r="P58" s="55" t="s">
        <v>679</v>
      </c>
    </row>
    <row r="59" spans="1:16" x14ac:dyDescent="0.25">
      <c r="A59" s="45">
        <v>26</v>
      </c>
      <c r="B59" s="45" t="s">
        <v>655</v>
      </c>
      <c r="C59" s="45">
        <v>5</v>
      </c>
      <c r="D59" s="45" t="s">
        <v>677</v>
      </c>
      <c r="E59" s="45" t="s">
        <v>678</v>
      </c>
      <c r="F59" s="45" t="s">
        <v>678</v>
      </c>
      <c r="G59" s="45" t="s">
        <v>678</v>
      </c>
      <c r="H59" s="45" t="s">
        <v>678</v>
      </c>
      <c r="I59" s="45" t="s">
        <v>678</v>
      </c>
      <c r="J59" s="45" t="s">
        <v>677</v>
      </c>
      <c r="K59" s="45" t="s">
        <v>678</v>
      </c>
      <c r="L59" s="45" t="s">
        <v>678</v>
      </c>
      <c r="M59" s="45" t="s">
        <v>678</v>
      </c>
      <c r="N59" s="45" t="s">
        <v>678</v>
      </c>
      <c r="O59" s="45" t="s">
        <v>678</v>
      </c>
      <c r="P59" s="58" t="s">
        <v>679</v>
      </c>
    </row>
    <row r="60" spans="1:16" x14ac:dyDescent="0.25">
      <c r="A60" s="46">
        <v>26</v>
      </c>
      <c r="B60" s="46" t="s">
        <v>655</v>
      </c>
      <c r="C60" s="46">
        <v>9</v>
      </c>
      <c r="D60" s="46" t="s">
        <v>677</v>
      </c>
      <c r="E60" s="46" t="s">
        <v>677</v>
      </c>
      <c r="F60" s="46" t="s">
        <v>683</v>
      </c>
      <c r="G60" s="46" t="s">
        <v>683</v>
      </c>
      <c r="H60" s="46" t="s">
        <v>683</v>
      </c>
      <c r="I60" s="46" t="s">
        <v>683</v>
      </c>
      <c r="J60" s="46" t="s">
        <v>683</v>
      </c>
      <c r="K60" s="46" t="s">
        <v>683</v>
      </c>
      <c r="L60" s="46" t="s">
        <v>678</v>
      </c>
      <c r="M60" s="46" t="s">
        <v>678</v>
      </c>
      <c r="N60" s="46" t="s">
        <v>678</v>
      </c>
      <c r="O60" s="46" t="s">
        <v>678</v>
      </c>
      <c r="P60" s="60" t="s">
        <v>679</v>
      </c>
    </row>
    <row r="61" spans="1:16" x14ac:dyDescent="0.25">
      <c r="A61" s="50">
        <v>27</v>
      </c>
      <c r="B61" s="50" t="s">
        <v>656</v>
      </c>
      <c r="C61" s="50">
        <v>8</v>
      </c>
      <c r="D61" s="50" t="s">
        <v>683</v>
      </c>
      <c r="E61" s="50" t="s">
        <v>683</v>
      </c>
      <c r="F61" s="50" t="s">
        <v>683</v>
      </c>
      <c r="G61" s="50" t="s">
        <v>683</v>
      </c>
      <c r="H61" s="50" t="s">
        <v>683</v>
      </c>
      <c r="I61" s="50" t="s">
        <v>683</v>
      </c>
      <c r="J61" s="50" t="s">
        <v>683</v>
      </c>
      <c r="K61" s="50" t="s">
        <v>683</v>
      </c>
      <c r="L61" s="51">
        <v>28.705631025612785</v>
      </c>
      <c r="M61" s="50">
        <v>30</v>
      </c>
      <c r="N61" s="50">
        <v>10</v>
      </c>
      <c r="O61" s="50">
        <v>0</v>
      </c>
      <c r="P61" s="61">
        <f>SUM(L61:O61)</f>
        <v>68.705631025612789</v>
      </c>
    </row>
    <row r="62" spans="1:16" x14ac:dyDescent="0.25">
      <c r="A62" s="46">
        <v>28</v>
      </c>
      <c r="B62" s="46" t="s">
        <v>657</v>
      </c>
      <c r="C62" s="46">
        <v>1</v>
      </c>
      <c r="D62" s="46" t="s">
        <v>677</v>
      </c>
      <c r="E62" s="46" t="s">
        <v>683</v>
      </c>
      <c r="F62" s="46" t="s">
        <v>683</v>
      </c>
      <c r="G62" s="46" t="s">
        <v>683</v>
      </c>
      <c r="H62" s="46" t="s">
        <v>683</v>
      </c>
      <c r="I62" s="46" t="s">
        <v>683</v>
      </c>
      <c r="J62" s="46" t="s">
        <v>683</v>
      </c>
      <c r="K62" s="46" t="s">
        <v>677</v>
      </c>
      <c r="L62" s="46" t="s">
        <v>678</v>
      </c>
      <c r="M62" s="46" t="s">
        <v>678</v>
      </c>
      <c r="N62" s="46" t="s">
        <v>678</v>
      </c>
      <c r="O62" s="46" t="s">
        <v>678</v>
      </c>
      <c r="P62" s="60" t="s">
        <v>679</v>
      </c>
    </row>
    <row r="63" spans="1:16" x14ac:dyDescent="0.25">
      <c r="A63" s="47">
        <v>28</v>
      </c>
      <c r="B63" s="47" t="s">
        <v>657</v>
      </c>
      <c r="C63" s="47">
        <v>7</v>
      </c>
      <c r="D63" s="47" t="s">
        <v>683</v>
      </c>
      <c r="E63" s="47" t="s">
        <v>683</v>
      </c>
      <c r="F63" s="47" t="s">
        <v>683</v>
      </c>
      <c r="G63" s="47" t="s">
        <v>683</v>
      </c>
      <c r="H63" s="47" t="s">
        <v>683</v>
      </c>
      <c r="I63" s="47" t="s">
        <v>683</v>
      </c>
      <c r="J63" s="47" t="s">
        <v>683</v>
      </c>
      <c r="K63" s="47" t="s">
        <v>683</v>
      </c>
      <c r="L63" s="48">
        <v>47.706355125019726</v>
      </c>
      <c r="M63" s="47">
        <v>37</v>
      </c>
      <c r="N63" s="47">
        <v>10</v>
      </c>
      <c r="O63" s="47">
        <v>0</v>
      </c>
      <c r="P63" s="57">
        <f>SUM(L63:O63)</f>
        <v>94.706355125019726</v>
      </c>
    </row>
    <row r="64" spans="1:16" x14ac:dyDescent="0.25">
      <c r="A64" s="46">
        <v>29</v>
      </c>
      <c r="B64" s="46" t="s">
        <v>658</v>
      </c>
      <c r="C64" s="46">
        <v>3</v>
      </c>
      <c r="D64" s="46" t="s">
        <v>677</v>
      </c>
      <c r="E64" s="46" t="s">
        <v>683</v>
      </c>
      <c r="F64" s="46" t="s">
        <v>683</v>
      </c>
      <c r="G64" s="46" t="s">
        <v>683</v>
      </c>
      <c r="H64" s="46" t="s">
        <v>683</v>
      </c>
      <c r="I64" s="46" t="s">
        <v>683</v>
      </c>
      <c r="J64" s="46" t="s">
        <v>683</v>
      </c>
      <c r="K64" s="46" t="s">
        <v>677</v>
      </c>
      <c r="L64" s="46" t="s">
        <v>678</v>
      </c>
      <c r="M64" s="46" t="s">
        <v>678</v>
      </c>
      <c r="N64" s="46" t="s">
        <v>678</v>
      </c>
      <c r="O64" s="46" t="s">
        <v>678</v>
      </c>
      <c r="P64" s="60" t="s">
        <v>679</v>
      </c>
    </row>
    <row r="65" spans="1:16" x14ac:dyDescent="0.25">
      <c r="A65" s="50">
        <v>29</v>
      </c>
      <c r="B65" s="50" t="s">
        <v>658</v>
      </c>
      <c r="C65" s="50">
        <v>6</v>
      </c>
      <c r="D65" s="50" t="s">
        <v>683</v>
      </c>
      <c r="E65" s="50" t="s">
        <v>683</v>
      </c>
      <c r="F65" s="50" t="s">
        <v>683</v>
      </c>
      <c r="G65" s="50" t="s">
        <v>683</v>
      </c>
      <c r="H65" s="50" t="s">
        <v>683</v>
      </c>
      <c r="I65" s="50" t="s">
        <v>683</v>
      </c>
      <c r="J65" s="50" t="s">
        <v>683</v>
      </c>
      <c r="K65" s="50" t="s">
        <v>683</v>
      </c>
      <c r="L65" s="51">
        <v>27.318580229936277</v>
      </c>
      <c r="M65" s="50">
        <v>15</v>
      </c>
      <c r="N65" s="50">
        <v>10</v>
      </c>
      <c r="O65" s="50">
        <v>0</v>
      </c>
      <c r="P65" s="61">
        <f>SUM(L65:O65)</f>
        <v>52.318580229936273</v>
      </c>
    </row>
    <row r="66" spans="1:16" x14ac:dyDescent="0.25">
      <c r="A66" s="47">
        <v>29</v>
      </c>
      <c r="B66" s="47" t="s">
        <v>658</v>
      </c>
      <c r="C66" s="47">
        <v>1</v>
      </c>
      <c r="D66" s="47" t="s">
        <v>683</v>
      </c>
      <c r="E66" s="47" t="s">
        <v>683</v>
      </c>
      <c r="F66" s="47" t="s">
        <v>683</v>
      </c>
      <c r="G66" s="47" t="s">
        <v>683</v>
      </c>
      <c r="H66" s="47" t="s">
        <v>683</v>
      </c>
      <c r="I66" s="47" t="s">
        <v>683</v>
      </c>
      <c r="J66" s="47" t="s">
        <v>683</v>
      </c>
      <c r="K66" s="47" t="s">
        <v>683</v>
      </c>
      <c r="L66" s="48">
        <v>43.329363830504668</v>
      </c>
      <c r="M66" s="47">
        <v>15</v>
      </c>
      <c r="N66" s="47">
        <v>10</v>
      </c>
      <c r="O66" s="47">
        <v>0</v>
      </c>
      <c r="P66" s="57">
        <f>SUM(L66:O66)</f>
        <v>68.329363830504661</v>
      </c>
    </row>
    <row r="67" spans="1:16" x14ac:dyDescent="0.25">
      <c r="A67" s="45">
        <v>30</v>
      </c>
      <c r="B67" s="45" t="s">
        <v>698</v>
      </c>
      <c r="C67" s="45">
        <v>6</v>
      </c>
      <c r="D67" s="45" t="s">
        <v>677</v>
      </c>
      <c r="E67" s="45" t="s">
        <v>677</v>
      </c>
      <c r="F67" s="45" t="s">
        <v>678</v>
      </c>
      <c r="G67" s="45" t="s">
        <v>678</v>
      </c>
      <c r="H67" s="45" t="s">
        <v>678</v>
      </c>
      <c r="I67" s="45" t="s">
        <v>678</v>
      </c>
      <c r="J67" s="45" t="s">
        <v>678</v>
      </c>
      <c r="K67" s="45" t="s">
        <v>678</v>
      </c>
      <c r="L67" s="45" t="s">
        <v>678</v>
      </c>
      <c r="M67" s="45" t="s">
        <v>678</v>
      </c>
      <c r="N67" s="45" t="s">
        <v>678</v>
      </c>
      <c r="O67" s="45" t="s">
        <v>678</v>
      </c>
      <c r="P67" s="55" t="s">
        <v>679</v>
      </c>
    </row>
    <row r="68" spans="1:16" ht="15.75" thickBot="1" x14ac:dyDescent="0.3">
      <c r="A68" s="45">
        <v>30</v>
      </c>
      <c r="B68" s="62" t="s">
        <v>698</v>
      </c>
      <c r="C68" s="62">
        <v>8</v>
      </c>
      <c r="D68" s="62" t="s">
        <v>677</v>
      </c>
      <c r="E68" s="62" t="s">
        <v>677</v>
      </c>
      <c r="F68" s="62" t="s">
        <v>678</v>
      </c>
      <c r="G68" s="62" t="s">
        <v>678</v>
      </c>
      <c r="H68" s="62" t="s">
        <v>678</v>
      </c>
      <c r="I68" s="62" t="s">
        <v>678</v>
      </c>
      <c r="J68" s="62" t="s">
        <v>678</v>
      </c>
      <c r="K68" s="62" t="s">
        <v>678</v>
      </c>
      <c r="L68" s="62" t="s">
        <v>678</v>
      </c>
      <c r="M68" s="62" t="s">
        <v>678</v>
      </c>
      <c r="N68" s="62" t="s">
        <v>678</v>
      </c>
      <c r="O68" s="62" t="s">
        <v>678</v>
      </c>
      <c r="P68" s="63" t="s">
        <v>679</v>
      </c>
    </row>
  </sheetData>
  <autoFilter ref="A2:P68" xr:uid="{37B937F7-7AD6-45D8-A35F-F4C5086CF31E}">
    <sortState xmlns:xlrd2="http://schemas.microsoft.com/office/spreadsheetml/2017/richdata2" ref="A3:P68">
      <sortCondition ref="A2:A68"/>
    </sortState>
  </autoFilter>
  <pageMargins left="0.7" right="0.7" top="0.75" bottom="0.75" header="0.3" footer="0.3"/>
  <pageSetup orientation="portrait" horizontalDpi="4294967292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70274E-1EA1-4AC8-885F-9A721943B0C7}">
  <dimension ref="B1:D13"/>
  <sheetViews>
    <sheetView zoomScale="90" zoomScaleNormal="90" workbookViewId="0">
      <selection activeCell="C11" sqref="C11"/>
    </sheetView>
  </sheetViews>
  <sheetFormatPr baseColWidth="10" defaultColWidth="11.42578125" defaultRowHeight="14.25" x14ac:dyDescent="0.2"/>
  <cols>
    <col min="1" max="1" width="4.85546875" style="1" customWidth="1"/>
    <col min="2" max="2" width="20.85546875" style="1" bestFit="1" customWidth="1"/>
    <col min="3" max="3" width="78.28515625" style="1" customWidth="1"/>
    <col min="4" max="16384" width="11.42578125" style="1"/>
  </cols>
  <sheetData>
    <row r="1" spans="2:4" x14ac:dyDescent="0.2">
      <c r="B1" s="69" t="s">
        <v>0</v>
      </c>
      <c r="C1" s="69"/>
    </row>
    <row r="2" spans="2:4" x14ac:dyDescent="0.2">
      <c r="B2" s="70" t="s">
        <v>1</v>
      </c>
      <c r="C2" s="70"/>
      <c r="D2" s="13"/>
    </row>
    <row r="3" spans="2:4" ht="15" x14ac:dyDescent="0.2">
      <c r="B3" s="7" t="s">
        <v>2</v>
      </c>
      <c r="C3" s="7" t="s">
        <v>3</v>
      </c>
    </row>
    <row r="4" spans="2:4" ht="15" x14ac:dyDescent="0.2">
      <c r="B4" s="2" t="s">
        <v>4</v>
      </c>
      <c r="C4" s="8" t="s">
        <v>5</v>
      </c>
    </row>
    <row r="5" spans="2:4" ht="15" x14ac:dyDescent="0.2">
      <c r="B5" s="9" t="s">
        <v>6</v>
      </c>
      <c r="C5" s="10" t="s">
        <v>7</v>
      </c>
    </row>
    <row r="6" spans="2:4" ht="15" x14ac:dyDescent="0.2">
      <c r="B6" s="2" t="s">
        <v>8</v>
      </c>
      <c r="C6" s="8" t="s">
        <v>9</v>
      </c>
    </row>
    <row r="7" spans="2:4" ht="15" x14ac:dyDescent="0.2">
      <c r="B7" s="9" t="s">
        <v>10</v>
      </c>
      <c r="C7" s="10" t="s">
        <v>11</v>
      </c>
    </row>
    <row r="8" spans="2:4" ht="15" x14ac:dyDescent="0.2">
      <c r="B8" s="9" t="s">
        <v>10</v>
      </c>
      <c r="C8" s="10" t="s">
        <v>12</v>
      </c>
    </row>
    <row r="9" spans="2:4" ht="15" x14ac:dyDescent="0.2">
      <c r="B9" s="2" t="s">
        <v>13</v>
      </c>
      <c r="C9" s="8" t="s">
        <v>14</v>
      </c>
    </row>
    <row r="10" spans="2:4" ht="15" x14ac:dyDescent="0.2">
      <c r="B10" s="9" t="s">
        <v>15</v>
      </c>
      <c r="C10" s="10" t="s">
        <v>16</v>
      </c>
    </row>
    <row r="11" spans="2:4" ht="15" x14ac:dyDescent="0.2">
      <c r="B11" s="2" t="s">
        <v>17</v>
      </c>
      <c r="C11" s="8" t="s">
        <v>18</v>
      </c>
    </row>
    <row r="12" spans="2:4" ht="15" x14ac:dyDescent="0.2">
      <c r="B12" s="9" t="s">
        <v>19</v>
      </c>
      <c r="C12" s="10" t="s">
        <v>20</v>
      </c>
    </row>
    <row r="13" spans="2:4" ht="15" x14ac:dyDescent="0.2">
      <c r="B13" s="2" t="s">
        <v>21</v>
      </c>
      <c r="C13" s="8" t="s">
        <v>22</v>
      </c>
    </row>
  </sheetData>
  <mergeCells count="2">
    <mergeCell ref="B1:C1"/>
    <mergeCell ref="B2:C2"/>
  </mergeCells>
  <pageMargins left="0.7" right="0.7" top="0.75" bottom="0.75" header="0.3" footer="0.3"/>
  <pageSetup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C7D9AA-A8BF-47DB-8DF3-C550AB327B3B}">
  <dimension ref="A1:V97"/>
  <sheetViews>
    <sheetView zoomScale="80" zoomScaleNormal="80" workbookViewId="0">
      <selection activeCell="C14" sqref="C14"/>
    </sheetView>
  </sheetViews>
  <sheetFormatPr baseColWidth="10" defaultColWidth="11.42578125" defaultRowHeight="15" x14ac:dyDescent="0.25"/>
  <cols>
    <col min="1" max="1" width="4.85546875" style="3" customWidth="1"/>
    <col min="2" max="2" width="37.5703125" style="5" customWidth="1"/>
    <col min="3" max="3" width="70.7109375" style="3" customWidth="1"/>
    <col min="4" max="4" width="9.140625" style="5" bestFit="1" customWidth="1"/>
    <col min="5" max="5" width="76" style="5" bestFit="1" customWidth="1"/>
    <col min="6" max="6" width="17.85546875" style="5" bestFit="1" customWidth="1"/>
    <col min="7" max="7" width="9.140625" style="3" customWidth="1"/>
    <col min="8" max="8" width="18.85546875" style="3" customWidth="1"/>
    <col min="9" max="9" width="20.7109375" style="3" bestFit="1" customWidth="1"/>
    <col min="10" max="10" width="22.28515625" style="3" customWidth="1"/>
    <col min="11" max="14" width="15.5703125" style="3" bestFit="1" customWidth="1"/>
    <col min="15" max="16" width="12.85546875" style="3" bestFit="1" customWidth="1"/>
    <col min="17" max="17" width="13.85546875" style="3" bestFit="1" customWidth="1"/>
    <col min="18" max="18" width="11" style="3" bestFit="1" customWidth="1"/>
    <col min="19" max="19" width="11.42578125" style="3"/>
    <col min="20" max="20" width="10.5703125" style="3" bestFit="1" customWidth="1"/>
    <col min="21" max="21" width="12.85546875" style="3" bestFit="1" customWidth="1"/>
    <col min="22" max="22" width="22.85546875" style="3" bestFit="1" customWidth="1"/>
    <col min="23" max="16384" width="11.42578125" style="3"/>
  </cols>
  <sheetData>
    <row r="1" spans="1:22" ht="15.75" x14ac:dyDescent="0.25">
      <c r="B1" s="75" t="s">
        <v>23</v>
      </c>
      <c r="C1" s="75"/>
      <c r="D1" s="75"/>
      <c r="E1" s="75"/>
      <c r="F1" s="75"/>
      <c r="G1" s="75"/>
      <c r="H1" s="75"/>
      <c r="I1" s="75"/>
    </row>
    <row r="2" spans="1:22" x14ac:dyDescent="0.25">
      <c r="C2" s="76" t="s">
        <v>24</v>
      </c>
      <c r="D2" s="76"/>
      <c r="E2" s="76"/>
    </row>
    <row r="3" spans="1:22" ht="15.75" thickBot="1" x14ac:dyDescent="0.3">
      <c r="C3" s="17"/>
      <c r="D3" s="17"/>
      <c r="E3" s="17"/>
    </row>
    <row r="4" spans="1:22" ht="46.5" customHeight="1" x14ac:dyDescent="0.25">
      <c r="B4" s="22" t="s">
        <v>627</v>
      </c>
      <c r="C4" s="77"/>
      <c r="D4" s="77"/>
      <c r="E4" s="78"/>
    </row>
    <row r="5" spans="1:22" x14ac:dyDescent="0.25">
      <c r="B5" s="18" t="s">
        <v>630</v>
      </c>
      <c r="C5" s="79"/>
      <c r="D5" s="79"/>
      <c r="E5" s="80"/>
    </row>
    <row r="6" spans="1:22" x14ac:dyDescent="0.25">
      <c r="B6" s="18" t="s">
        <v>631</v>
      </c>
      <c r="C6" s="79"/>
      <c r="D6" s="79"/>
      <c r="E6" s="80"/>
    </row>
    <row r="7" spans="1:22" x14ac:dyDescent="0.25">
      <c r="B7" s="20" t="s">
        <v>632</v>
      </c>
      <c r="C7" s="79"/>
      <c r="D7" s="79"/>
      <c r="E7" s="80"/>
    </row>
    <row r="8" spans="1:22" ht="15.75" thickBot="1" x14ac:dyDescent="0.3">
      <c r="B8" s="19" t="s">
        <v>25</v>
      </c>
      <c r="C8" s="73"/>
      <c r="D8" s="73"/>
      <c r="E8" s="74"/>
    </row>
    <row r="9" spans="1:22" x14ac:dyDescent="0.25">
      <c r="B9" s="23"/>
      <c r="C9" s="17"/>
      <c r="D9" s="17"/>
      <c r="E9" s="17"/>
    </row>
    <row r="10" spans="1:22" x14ac:dyDescent="0.25">
      <c r="B10" s="71" t="s">
        <v>628</v>
      </c>
      <c r="C10" s="71"/>
      <c r="D10" s="17"/>
      <c r="E10" s="17"/>
      <c r="G10" s="3" t="s">
        <v>661</v>
      </c>
      <c r="H10" s="3">
        <v>3841.46</v>
      </c>
    </row>
    <row r="11" spans="1:22" ht="44.25" customHeight="1" x14ac:dyDescent="0.25">
      <c r="B11" s="72" t="s">
        <v>629</v>
      </c>
      <c r="C11" s="72"/>
      <c r="D11" s="24"/>
      <c r="E11" s="24"/>
    </row>
    <row r="12" spans="1:22" x14ac:dyDescent="0.25">
      <c r="C12" s="17"/>
      <c r="D12" s="17"/>
      <c r="E12" s="17"/>
    </row>
    <row r="13" spans="1:22" s="5" customFormat="1" ht="45" x14ac:dyDescent="0.25">
      <c r="B13" s="6" t="s">
        <v>26</v>
      </c>
      <c r="C13" s="6" t="s">
        <v>27</v>
      </c>
      <c r="D13" s="6" t="s">
        <v>28</v>
      </c>
      <c r="E13" s="6" t="s">
        <v>29</v>
      </c>
      <c r="F13" s="6" t="s">
        <v>30</v>
      </c>
      <c r="G13" s="6" t="s">
        <v>31</v>
      </c>
      <c r="H13" s="12" t="s">
        <v>32</v>
      </c>
      <c r="I13" s="6" t="s">
        <v>33</v>
      </c>
      <c r="J13" s="6" t="s">
        <v>638</v>
      </c>
      <c r="K13" s="6" t="s">
        <v>645</v>
      </c>
      <c r="L13" s="6" t="s">
        <v>652</v>
      </c>
      <c r="M13" s="6" t="s">
        <v>654</v>
      </c>
      <c r="N13" s="6" t="s">
        <v>658</v>
      </c>
      <c r="O13" s="30" t="s">
        <v>659</v>
      </c>
      <c r="P13" s="30" t="s">
        <v>660</v>
      </c>
      <c r="Q13" s="30" t="s">
        <v>699</v>
      </c>
      <c r="R13" s="33" t="s">
        <v>638</v>
      </c>
      <c r="S13" s="33" t="s">
        <v>645</v>
      </c>
      <c r="T13" s="33" t="s">
        <v>652</v>
      </c>
      <c r="U13" s="33" t="s">
        <v>654</v>
      </c>
      <c r="V13" s="33" t="s">
        <v>658</v>
      </c>
    </row>
    <row r="14" spans="1:22" s="11" customFormat="1" x14ac:dyDescent="0.25">
      <c r="A14" s="3"/>
      <c r="B14" s="14" t="s">
        <v>34</v>
      </c>
      <c r="C14" s="4" t="s">
        <v>5</v>
      </c>
      <c r="D14" s="14" t="s">
        <v>35</v>
      </c>
      <c r="E14" s="15" t="s">
        <v>513</v>
      </c>
      <c r="F14" s="14" t="s">
        <v>36</v>
      </c>
      <c r="G14" s="16" t="s">
        <v>37</v>
      </c>
      <c r="H14" s="16" t="s">
        <v>38</v>
      </c>
      <c r="I14" s="16" t="s">
        <v>39</v>
      </c>
      <c r="J14" s="31">
        <v>49938.98</v>
      </c>
      <c r="K14" s="31">
        <v>146282.79679999998</v>
      </c>
      <c r="L14" s="31">
        <v>75312.783664999995</v>
      </c>
      <c r="M14" s="31">
        <v>300108.30031000002</v>
      </c>
      <c r="N14" s="31">
        <v>475633.48</v>
      </c>
      <c r="O14" s="32">
        <f t="shared" ref="O14:O45" si="0">MEDIAN(J14:N14)</f>
        <v>146282.79679999998</v>
      </c>
      <c r="P14" s="31">
        <f t="shared" ref="P14:P45" si="1">_xlfn.STDEV.S(J14:N14)</f>
        <v>177833.64850956522</v>
      </c>
      <c r="Q14" s="32">
        <f>MAX(J14:N14)</f>
        <v>475633.48</v>
      </c>
      <c r="R14" s="4">
        <f>IF(J14&lt;$O14,49/COUNT($J$14:$J$95),49/COUNT($J$14:$J$95)*(($Q14-J14)/($Q14-$O14)))</f>
        <v>0.59756097560975607</v>
      </c>
      <c r="S14" s="4">
        <f t="shared" ref="S14:V29" si="2">IF(K14&lt;$O14,49/COUNT($J$14:$J$95),49/COUNT($J$14:$J$95)*(($Q14-K14)/($Q14-$O14)))</f>
        <v>0.59756097560975607</v>
      </c>
      <c r="T14" s="4">
        <f t="shared" si="2"/>
        <v>0.59756097560975607</v>
      </c>
      <c r="U14" s="4">
        <f t="shared" si="2"/>
        <v>0.31846600893777693</v>
      </c>
      <c r="V14" s="4">
        <f t="shared" si="2"/>
        <v>0</v>
      </c>
    </row>
    <row r="15" spans="1:22" s="11" customFormat="1" x14ac:dyDescent="0.25">
      <c r="A15" s="3"/>
      <c r="B15" s="14" t="s">
        <v>40</v>
      </c>
      <c r="C15" s="4" t="s">
        <v>5</v>
      </c>
      <c r="D15" s="14" t="s">
        <v>35</v>
      </c>
      <c r="E15" s="15" t="s">
        <v>514</v>
      </c>
      <c r="F15" s="14" t="s">
        <v>36</v>
      </c>
      <c r="G15" s="16" t="s">
        <v>37</v>
      </c>
      <c r="H15" s="16" t="s">
        <v>38</v>
      </c>
      <c r="I15" s="16" t="s">
        <v>39</v>
      </c>
      <c r="J15" s="31">
        <v>96036.5</v>
      </c>
      <c r="K15" s="31">
        <v>283422.91879999998</v>
      </c>
      <c r="L15" s="31">
        <v>134852.5935207486</v>
      </c>
      <c r="M15" s="31">
        <v>451648.13511999999</v>
      </c>
      <c r="N15" s="31">
        <v>623560</v>
      </c>
      <c r="O15" s="32">
        <f t="shared" si="0"/>
        <v>283422.91879999998</v>
      </c>
      <c r="P15" s="31">
        <f t="shared" si="1"/>
        <v>220927.04335707502</v>
      </c>
      <c r="Q15" s="32">
        <f t="shared" ref="Q15:Q78" si="3">MAX(J15:N15)</f>
        <v>623560</v>
      </c>
      <c r="R15" s="4">
        <f t="shared" ref="R15:U78" si="4">IF(J15&lt;$O15,49/COUNT($J$14:$J$95),49/COUNT($J$14:$J$95)*(($Q15-J15)/($Q15-$O15)))</f>
        <v>0.59756097560975607</v>
      </c>
      <c r="S15" s="4">
        <f t="shared" si="2"/>
        <v>0.59756097560975607</v>
      </c>
      <c r="T15" s="4">
        <f t="shared" si="2"/>
        <v>0.59756097560975607</v>
      </c>
      <c r="U15" s="4">
        <f t="shared" si="2"/>
        <v>0.30201888407509903</v>
      </c>
      <c r="V15" s="4">
        <f t="shared" si="2"/>
        <v>0</v>
      </c>
    </row>
    <row r="16" spans="1:22" s="11" customFormat="1" x14ac:dyDescent="0.25">
      <c r="A16" s="3"/>
      <c r="B16" s="14" t="s">
        <v>41</v>
      </c>
      <c r="C16" s="4" t="s">
        <v>5</v>
      </c>
      <c r="D16" s="14" t="s">
        <v>35</v>
      </c>
      <c r="E16" s="15" t="s">
        <v>515</v>
      </c>
      <c r="F16" s="14" t="s">
        <v>36</v>
      </c>
      <c r="G16" s="16" t="s">
        <v>37</v>
      </c>
      <c r="H16" s="16" t="s">
        <v>38</v>
      </c>
      <c r="I16" s="16" t="s">
        <v>39</v>
      </c>
      <c r="J16" s="31">
        <v>145975.48000000001</v>
      </c>
      <c r="K16" s="31">
        <v>411420.36599999998</v>
      </c>
      <c r="L16" s="31">
        <v>179655.74010810812</v>
      </c>
      <c r="M16" s="31">
        <v>600216.60062000004</v>
      </c>
      <c r="N16" s="31">
        <v>771486.52</v>
      </c>
      <c r="O16" s="32">
        <f t="shared" si="0"/>
        <v>411420.36599999998</v>
      </c>
      <c r="P16" s="31">
        <f t="shared" si="1"/>
        <v>268762.85031908029</v>
      </c>
      <c r="Q16" s="32">
        <f t="shared" si="3"/>
        <v>771486.52</v>
      </c>
      <c r="R16" s="4">
        <f t="shared" si="4"/>
        <v>0.59756097560975607</v>
      </c>
      <c r="S16" s="4">
        <f t="shared" si="2"/>
        <v>0.59756097560975607</v>
      </c>
      <c r="T16" s="4">
        <f t="shared" si="2"/>
        <v>0.59756097560975607</v>
      </c>
      <c r="U16" s="4">
        <f t="shared" si="2"/>
        <v>0.28423726856958914</v>
      </c>
      <c r="V16" s="4">
        <f t="shared" si="2"/>
        <v>0</v>
      </c>
    </row>
    <row r="17" spans="1:22" s="11" customFormat="1" x14ac:dyDescent="0.25">
      <c r="A17" s="3"/>
      <c r="B17" s="14" t="s">
        <v>42</v>
      </c>
      <c r="C17" s="4" t="s">
        <v>5</v>
      </c>
      <c r="D17" s="14" t="s">
        <v>35</v>
      </c>
      <c r="E17" s="15" t="s">
        <v>513</v>
      </c>
      <c r="F17" s="14" t="s">
        <v>43</v>
      </c>
      <c r="G17" s="16" t="s">
        <v>37</v>
      </c>
      <c r="H17" s="16" t="s">
        <v>38</v>
      </c>
      <c r="I17" s="16" t="s">
        <v>39</v>
      </c>
      <c r="J17" s="31">
        <v>49938.98</v>
      </c>
      <c r="K17" s="31">
        <v>86855.410600000003</v>
      </c>
      <c r="L17" s="31">
        <v>71021.878505304514</v>
      </c>
      <c r="M17" s="31">
        <v>300108.30031000002</v>
      </c>
      <c r="N17" s="31">
        <v>475633.48</v>
      </c>
      <c r="O17" s="32">
        <f t="shared" si="0"/>
        <v>86855.410600000003</v>
      </c>
      <c r="P17" s="31">
        <f t="shared" si="1"/>
        <v>185672.28064408066</v>
      </c>
      <c r="Q17" s="32">
        <f t="shared" si="3"/>
        <v>475633.48</v>
      </c>
      <c r="R17" s="4">
        <f t="shared" si="4"/>
        <v>0.59756097560975607</v>
      </c>
      <c r="S17" s="4">
        <f t="shared" si="2"/>
        <v>0.59756097560975607</v>
      </c>
      <c r="T17" s="4">
        <f t="shared" si="2"/>
        <v>0.59756097560975607</v>
      </c>
      <c r="U17" s="4">
        <f t="shared" si="2"/>
        <v>0.26978630194214892</v>
      </c>
      <c r="V17" s="4">
        <f t="shared" si="2"/>
        <v>0</v>
      </c>
    </row>
    <row r="18" spans="1:22" s="11" customFormat="1" x14ac:dyDescent="0.25">
      <c r="A18" s="3"/>
      <c r="B18" s="14" t="s">
        <v>44</v>
      </c>
      <c r="C18" s="4" t="s">
        <v>5</v>
      </c>
      <c r="D18" s="14" t="s">
        <v>35</v>
      </c>
      <c r="E18" s="15" t="s">
        <v>514</v>
      </c>
      <c r="F18" s="14" t="s">
        <v>43</v>
      </c>
      <c r="G18" s="16" t="s">
        <v>37</v>
      </c>
      <c r="H18" s="16" t="s">
        <v>38</v>
      </c>
      <c r="I18" s="16" t="s">
        <v>39</v>
      </c>
      <c r="J18" s="31">
        <v>96036.5</v>
      </c>
      <c r="K18" s="31">
        <v>164568.1464</v>
      </c>
      <c r="L18" s="31">
        <v>129651.75423374794</v>
      </c>
      <c r="M18" s="31">
        <v>451648.13511999999</v>
      </c>
      <c r="N18" s="31">
        <v>623560</v>
      </c>
      <c r="O18" s="32">
        <f t="shared" si="0"/>
        <v>164568.1464</v>
      </c>
      <c r="P18" s="31">
        <f t="shared" si="1"/>
        <v>232600.03867403712</v>
      </c>
      <c r="Q18" s="32">
        <f t="shared" si="3"/>
        <v>623560</v>
      </c>
      <c r="R18" s="4">
        <f t="shared" si="4"/>
        <v>0.59756097560975607</v>
      </c>
      <c r="S18" s="4">
        <f t="shared" si="2"/>
        <v>0.59756097560975607</v>
      </c>
      <c r="T18" s="4">
        <f t="shared" si="2"/>
        <v>0.59756097560975607</v>
      </c>
      <c r="U18" s="4">
        <f t="shared" si="2"/>
        <v>0.22381186265259972</v>
      </c>
      <c r="V18" s="4">
        <f t="shared" si="2"/>
        <v>0</v>
      </c>
    </row>
    <row r="19" spans="1:22" s="11" customFormat="1" x14ac:dyDescent="0.25">
      <c r="A19" s="3"/>
      <c r="B19" s="14" t="s">
        <v>45</v>
      </c>
      <c r="C19" s="4" t="s">
        <v>5</v>
      </c>
      <c r="D19" s="14" t="s">
        <v>35</v>
      </c>
      <c r="E19" s="15" t="s">
        <v>515</v>
      </c>
      <c r="F19" s="14" t="s">
        <v>43</v>
      </c>
      <c r="G19" s="16" t="s">
        <v>37</v>
      </c>
      <c r="H19" s="16" t="s">
        <v>38</v>
      </c>
      <c r="I19" s="16" t="s">
        <v>39</v>
      </c>
      <c r="J19" s="31">
        <v>145975.48000000001</v>
      </c>
      <c r="K19" s="31">
        <v>242280.88219999999</v>
      </c>
      <c r="L19" s="31">
        <v>176402.52970340307</v>
      </c>
      <c r="M19" s="31">
        <v>600216.60062000004</v>
      </c>
      <c r="N19" s="31">
        <v>771486.52</v>
      </c>
      <c r="O19" s="32">
        <f t="shared" si="0"/>
        <v>242280.88219999999</v>
      </c>
      <c r="P19" s="31">
        <f t="shared" si="1"/>
        <v>281371.00446714618</v>
      </c>
      <c r="Q19" s="32">
        <f t="shared" si="3"/>
        <v>771486.52</v>
      </c>
      <c r="R19" s="4">
        <f t="shared" si="4"/>
        <v>0.59756097560975607</v>
      </c>
      <c r="S19" s="4">
        <f t="shared" si="2"/>
        <v>0.59756097560975607</v>
      </c>
      <c r="T19" s="4">
        <f t="shared" si="2"/>
        <v>0.59756097560975607</v>
      </c>
      <c r="U19" s="4">
        <f t="shared" si="2"/>
        <v>0.19339215761717846</v>
      </c>
      <c r="V19" s="4">
        <f t="shared" si="2"/>
        <v>0</v>
      </c>
    </row>
    <row r="20" spans="1:22" s="11" customFormat="1" x14ac:dyDescent="0.25">
      <c r="B20" s="14" t="s">
        <v>46</v>
      </c>
      <c r="C20" s="4" t="s">
        <v>47</v>
      </c>
      <c r="D20" s="14" t="s">
        <v>48</v>
      </c>
      <c r="E20" s="15" t="s">
        <v>512</v>
      </c>
      <c r="F20" s="14" t="s">
        <v>39</v>
      </c>
      <c r="G20" s="16" t="s">
        <v>37</v>
      </c>
      <c r="H20" s="16" t="s">
        <v>49</v>
      </c>
      <c r="I20" s="16" t="s">
        <v>50</v>
      </c>
      <c r="J20" s="31">
        <v>444338</v>
      </c>
      <c r="K20" s="31">
        <v>15946</v>
      </c>
      <c r="L20" s="31">
        <v>116922.04737271986</v>
      </c>
      <c r="M20" s="31">
        <v>71400</v>
      </c>
      <c r="N20" s="31">
        <v>133280</v>
      </c>
      <c r="O20" s="32">
        <f t="shared" si="0"/>
        <v>116922.04737271986</v>
      </c>
      <c r="P20" s="31">
        <f t="shared" si="1"/>
        <v>167297.38380097397</v>
      </c>
      <c r="Q20" s="32">
        <f t="shared" si="3"/>
        <v>444338</v>
      </c>
      <c r="R20" s="4">
        <f t="shared" si="4"/>
        <v>0</v>
      </c>
      <c r="S20" s="4">
        <f t="shared" si="2"/>
        <v>0.59756097560975607</v>
      </c>
      <c r="T20" s="4">
        <f t="shared" si="2"/>
        <v>0.59756097560975607</v>
      </c>
      <c r="U20" s="4">
        <f t="shared" si="2"/>
        <v>0.59756097560975607</v>
      </c>
      <c r="V20" s="4">
        <f t="shared" si="2"/>
        <v>0.56770637001555924</v>
      </c>
    </row>
    <row r="21" spans="1:22" s="11" customFormat="1" x14ac:dyDescent="0.25">
      <c r="B21" s="14" t="s">
        <v>51</v>
      </c>
      <c r="C21" s="4" t="s">
        <v>47</v>
      </c>
      <c r="D21" s="14" t="s">
        <v>48</v>
      </c>
      <c r="E21" s="15" t="s">
        <v>512</v>
      </c>
      <c r="F21" s="14" t="s">
        <v>39</v>
      </c>
      <c r="G21" s="16" t="s">
        <v>37</v>
      </c>
      <c r="H21" s="16" t="s">
        <v>49</v>
      </c>
      <c r="I21" s="16" t="s">
        <v>52</v>
      </c>
      <c r="J21" s="31">
        <v>533204</v>
      </c>
      <c r="K21" s="31">
        <v>21539</v>
      </c>
      <c r="L21" s="31">
        <v>116922.04737271986</v>
      </c>
      <c r="M21" s="31">
        <v>77350</v>
      </c>
      <c r="N21" s="31">
        <v>166600</v>
      </c>
      <c r="O21" s="32">
        <f t="shared" si="0"/>
        <v>116922.04737271986</v>
      </c>
      <c r="P21" s="31">
        <f t="shared" si="1"/>
        <v>202798.91444714327</v>
      </c>
      <c r="Q21" s="32">
        <f t="shared" si="3"/>
        <v>533204</v>
      </c>
      <c r="R21" s="4">
        <f t="shared" si="4"/>
        <v>0</v>
      </c>
      <c r="S21" s="4">
        <f t="shared" si="2"/>
        <v>0.59756097560975607</v>
      </c>
      <c r="T21" s="4">
        <f t="shared" si="2"/>
        <v>0.59756097560975607</v>
      </c>
      <c r="U21" s="4">
        <f t="shared" si="2"/>
        <v>0.59756097560975607</v>
      </c>
      <c r="V21" s="4">
        <f t="shared" si="2"/>
        <v>0.52624967890112384</v>
      </c>
    </row>
    <row r="22" spans="1:22" s="11" customFormat="1" x14ac:dyDescent="0.25">
      <c r="A22" s="3"/>
      <c r="B22" s="14" t="s">
        <v>53</v>
      </c>
      <c r="C22" s="4" t="s">
        <v>54</v>
      </c>
      <c r="D22" s="14" t="s">
        <v>48</v>
      </c>
      <c r="E22" s="15" t="s">
        <v>512</v>
      </c>
      <c r="F22" s="14" t="s">
        <v>39</v>
      </c>
      <c r="G22" s="16" t="s">
        <v>55</v>
      </c>
      <c r="H22" s="16" t="s">
        <v>56</v>
      </c>
      <c r="I22" s="16" t="s">
        <v>50</v>
      </c>
      <c r="J22" s="31">
        <v>622073</v>
      </c>
      <c r="K22" s="31">
        <v>23324</v>
      </c>
      <c r="L22" s="31">
        <v>177049.28396406208</v>
      </c>
      <c r="M22" s="31">
        <v>83300</v>
      </c>
      <c r="N22" s="31">
        <v>133280</v>
      </c>
      <c r="O22" s="32">
        <f t="shared" si="0"/>
        <v>133280</v>
      </c>
      <c r="P22" s="31">
        <f t="shared" si="1"/>
        <v>238564.77102851623</v>
      </c>
      <c r="Q22" s="32">
        <f t="shared" si="3"/>
        <v>622073</v>
      </c>
      <c r="R22" s="4">
        <f t="shared" si="4"/>
        <v>0</v>
      </c>
      <c r="S22" s="4">
        <f t="shared" si="2"/>
        <v>0.59756097560975607</v>
      </c>
      <c r="T22" s="4">
        <f t="shared" si="2"/>
        <v>0.54405199322394981</v>
      </c>
      <c r="U22" s="4">
        <f t="shared" si="2"/>
        <v>0.59756097560975607</v>
      </c>
      <c r="V22" s="4">
        <f t="shared" si="2"/>
        <v>0.59756097560975607</v>
      </c>
    </row>
    <row r="23" spans="1:22" s="11" customFormat="1" x14ac:dyDescent="0.25">
      <c r="A23" s="3"/>
      <c r="B23" s="14" t="s">
        <v>57</v>
      </c>
      <c r="C23" s="4" t="str">
        <f>+C22</f>
        <v>Entrega, instalación y/o puesta en marcha de licencia o suscripción, en sitio.</v>
      </c>
      <c r="D23" s="14" t="s">
        <v>48</v>
      </c>
      <c r="E23" s="15" t="s">
        <v>512</v>
      </c>
      <c r="F23" s="14" t="s">
        <v>39</v>
      </c>
      <c r="G23" s="16" t="s">
        <v>55</v>
      </c>
      <c r="H23" s="16" t="s">
        <v>56</v>
      </c>
      <c r="I23" s="16" t="s">
        <v>52</v>
      </c>
      <c r="J23" s="31">
        <v>1066410</v>
      </c>
      <c r="K23" s="31">
        <v>29393</v>
      </c>
      <c r="L23" s="31">
        <v>177049.28396406208</v>
      </c>
      <c r="M23" s="31">
        <v>89250</v>
      </c>
      <c r="N23" s="31">
        <v>166600</v>
      </c>
      <c r="O23" s="32">
        <f t="shared" si="0"/>
        <v>166600</v>
      </c>
      <c r="P23" s="31">
        <f t="shared" si="1"/>
        <v>429469.3450648716</v>
      </c>
      <c r="Q23" s="32">
        <f t="shared" si="3"/>
        <v>1066410</v>
      </c>
      <c r="R23" s="4">
        <f t="shared" si="4"/>
        <v>0</v>
      </c>
      <c r="S23" s="4">
        <f t="shared" si="2"/>
        <v>0.59756097560975607</v>
      </c>
      <c r="T23" s="4">
        <f t="shared" si="2"/>
        <v>0.59062163917207666</v>
      </c>
      <c r="U23" s="4">
        <f t="shared" si="2"/>
        <v>0.59756097560975607</v>
      </c>
      <c r="V23" s="4">
        <f t="shared" si="2"/>
        <v>0.59756097560975607</v>
      </c>
    </row>
    <row r="24" spans="1:22" s="11" customFormat="1" x14ac:dyDescent="0.25">
      <c r="A24" s="3"/>
      <c r="B24" s="14" t="s">
        <v>58</v>
      </c>
      <c r="C24" s="4" t="str">
        <f>+C22</f>
        <v>Entrega, instalación y/o puesta en marcha de licencia o suscripción, en sitio.</v>
      </c>
      <c r="D24" s="14" t="s">
        <v>48</v>
      </c>
      <c r="E24" s="15" t="s">
        <v>512</v>
      </c>
      <c r="F24" s="14" t="s">
        <v>39</v>
      </c>
      <c r="G24" s="16" t="s">
        <v>59</v>
      </c>
      <c r="H24" s="16" t="s">
        <v>56</v>
      </c>
      <c r="I24" s="16" t="s">
        <v>50</v>
      </c>
      <c r="J24" s="31">
        <v>657619</v>
      </c>
      <c r="K24" s="31">
        <v>26894</v>
      </c>
      <c r="L24" s="31">
        <v>235510.30765042204</v>
      </c>
      <c r="M24" s="31">
        <v>83300</v>
      </c>
      <c r="N24" s="31">
        <v>157080</v>
      </c>
      <c r="O24" s="32">
        <f t="shared" si="0"/>
        <v>157080</v>
      </c>
      <c r="P24" s="31">
        <f t="shared" si="1"/>
        <v>250478.03822161161</v>
      </c>
      <c r="Q24" s="32">
        <f t="shared" si="3"/>
        <v>657619</v>
      </c>
      <c r="R24" s="4">
        <f t="shared" si="4"/>
        <v>0</v>
      </c>
      <c r="S24" s="4">
        <f t="shared" si="2"/>
        <v>0.59756097560975607</v>
      </c>
      <c r="T24" s="4">
        <f t="shared" si="2"/>
        <v>0.50392812950393917</v>
      </c>
      <c r="U24" s="4">
        <f t="shared" si="2"/>
        <v>0.59756097560975607</v>
      </c>
      <c r="V24" s="4">
        <f t="shared" si="2"/>
        <v>0.59756097560975607</v>
      </c>
    </row>
    <row r="25" spans="1:22" s="11" customFormat="1" x14ac:dyDescent="0.25">
      <c r="A25" s="3"/>
      <c r="B25" s="14" t="s">
        <v>60</v>
      </c>
      <c r="C25" s="4" t="str">
        <f>+C22</f>
        <v>Entrega, instalación y/o puesta en marcha de licencia o suscripción, en sitio.</v>
      </c>
      <c r="D25" s="14" t="s">
        <v>48</v>
      </c>
      <c r="E25" s="15" t="s">
        <v>512</v>
      </c>
      <c r="F25" s="14" t="s">
        <v>39</v>
      </c>
      <c r="G25" s="16" t="s">
        <v>59</v>
      </c>
      <c r="H25" s="16" t="s">
        <v>56</v>
      </c>
      <c r="I25" s="16" t="s">
        <v>52</v>
      </c>
      <c r="J25" s="31">
        <v>1119731</v>
      </c>
      <c r="K25" s="31">
        <v>29750</v>
      </c>
      <c r="L25" s="31">
        <v>235510.30765042204</v>
      </c>
      <c r="M25" s="31">
        <v>89250</v>
      </c>
      <c r="N25" s="31">
        <v>190400</v>
      </c>
      <c r="O25" s="32">
        <f t="shared" si="0"/>
        <v>190400</v>
      </c>
      <c r="P25" s="31">
        <f t="shared" si="1"/>
        <v>447258.10941317066</v>
      </c>
      <c r="Q25" s="32">
        <f t="shared" si="3"/>
        <v>1119731</v>
      </c>
      <c r="R25" s="4">
        <f t="shared" si="4"/>
        <v>0</v>
      </c>
      <c r="S25" s="4">
        <f t="shared" si="2"/>
        <v>0.59756097560975607</v>
      </c>
      <c r="T25" s="4">
        <f t="shared" si="2"/>
        <v>0.56855499232754292</v>
      </c>
      <c r="U25" s="4">
        <f t="shared" si="2"/>
        <v>0.59756097560975607</v>
      </c>
      <c r="V25" s="4">
        <f t="shared" si="2"/>
        <v>0.59756097560975607</v>
      </c>
    </row>
    <row r="26" spans="1:22" s="11" customFormat="1" x14ac:dyDescent="0.25">
      <c r="A26" s="3"/>
      <c r="B26" s="14" t="s">
        <v>61</v>
      </c>
      <c r="C26" s="4" t="str">
        <f>+C22</f>
        <v>Entrega, instalación y/o puesta en marcha de licencia o suscripción, en sitio.</v>
      </c>
      <c r="D26" s="14" t="s">
        <v>48</v>
      </c>
      <c r="E26" s="15" t="s">
        <v>512</v>
      </c>
      <c r="F26" s="14" t="s">
        <v>39</v>
      </c>
      <c r="G26" s="16" t="s">
        <v>62</v>
      </c>
      <c r="H26" s="16" t="s">
        <v>56</v>
      </c>
      <c r="I26" s="16" t="s">
        <v>50</v>
      </c>
      <c r="J26" s="31">
        <v>2310555</v>
      </c>
      <c r="K26" s="31">
        <v>27251</v>
      </c>
      <c r="L26" s="31">
        <v>235926.8608766676</v>
      </c>
      <c r="M26" s="31">
        <v>83300</v>
      </c>
      <c r="N26" s="31">
        <v>228480</v>
      </c>
      <c r="O26" s="32">
        <f t="shared" si="0"/>
        <v>228480</v>
      </c>
      <c r="P26" s="31">
        <f t="shared" si="1"/>
        <v>973264.30313817982</v>
      </c>
      <c r="Q26" s="32">
        <f t="shared" si="3"/>
        <v>2310555</v>
      </c>
      <c r="R26" s="4">
        <f t="shared" si="4"/>
        <v>0</v>
      </c>
      <c r="S26" s="4">
        <f t="shared" si="2"/>
        <v>0.59756097560975607</v>
      </c>
      <c r="T26" s="4">
        <f t="shared" si="2"/>
        <v>0.5954237070432099</v>
      </c>
      <c r="U26" s="4">
        <f t="shared" si="2"/>
        <v>0.59756097560975607</v>
      </c>
      <c r="V26" s="4">
        <f t="shared" si="2"/>
        <v>0.59756097560975607</v>
      </c>
    </row>
    <row r="27" spans="1:22" s="11" customFormat="1" x14ac:dyDescent="0.25">
      <c r="A27" s="3"/>
      <c r="B27" s="14" t="s">
        <v>63</v>
      </c>
      <c r="C27" s="4" t="str">
        <f>+C22</f>
        <v>Entrega, instalación y/o puesta en marcha de licencia o suscripción, en sitio.</v>
      </c>
      <c r="D27" s="14" t="s">
        <v>48</v>
      </c>
      <c r="E27" s="15" t="s">
        <v>512</v>
      </c>
      <c r="F27" s="14" t="s">
        <v>39</v>
      </c>
      <c r="G27" s="16" t="s">
        <v>62</v>
      </c>
      <c r="H27" s="16" t="s">
        <v>56</v>
      </c>
      <c r="I27" s="16" t="s">
        <v>52</v>
      </c>
      <c r="J27" s="31">
        <v>3376965</v>
      </c>
      <c r="K27" s="31">
        <v>33558</v>
      </c>
      <c r="L27" s="31">
        <v>235926.8608766676</v>
      </c>
      <c r="M27" s="31">
        <v>89250</v>
      </c>
      <c r="N27" s="31">
        <v>261800</v>
      </c>
      <c r="O27" s="32">
        <f t="shared" si="0"/>
        <v>235926.8608766676</v>
      </c>
      <c r="P27" s="31">
        <f t="shared" si="1"/>
        <v>1444055.4013982916</v>
      </c>
      <c r="Q27" s="32">
        <f t="shared" si="3"/>
        <v>3376965</v>
      </c>
      <c r="R27" s="4">
        <f t="shared" si="4"/>
        <v>0</v>
      </c>
      <c r="S27" s="4">
        <f t="shared" si="2"/>
        <v>0.59756097560975607</v>
      </c>
      <c r="T27" s="4">
        <f t="shared" si="2"/>
        <v>0.59756097560975607</v>
      </c>
      <c r="U27" s="4">
        <f t="shared" si="2"/>
        <v>0.59756097560975607</v>
      </c>
      <c r="V27" s="4">
        <f t="shared" si="2"/>
        <v>0.59263878823990113</v>
      </c>
    </row>
    <row r="28" spans="1:22" s="11" customFormat="1" x14ac:dyDescent="0.25">
      <c r="A28" s="3"/>
      <c r="B28" s="14" t="s">
        <v>64</v>
      </c>
      <c r="C28" s="4" t="s">
        <v>65</v>
      </c>
      <c r="D28" s="14" t="s">
        <v>48</v>
      </c>
      <c r="E28" s="15" t="s">
        <v>66</v>
      </c>
      <c r="F28" s="14" t="s">
        <v>39</v>
      </c>
      <c r="G28" s="16" t="s">
        <v>55</v>
      </c>
      <c r="H28" s="16" t="s">
        <v>56</v>
      </c>
      <c r="I28" s="16" t="s">
        <v>50</v>
      </c>
      <c r="J28" s="31">
        <v>168848</v>
      </c>
      <c r="K28" s="31">
        <v>106386</v>
      </c>
      <c r="L28" s="31">
        <v>389500.87122243398</v>
      </c>
      <c r="M28" s="31">
        <v>184450</v>
      </c>
      <c r="N28" s="31">
        <v>133280</v>
      </c>
      <c r="O28" s="32">
        <f t="shared" si="0"/>
        <v>168848</v>
      </c>
      <c r="P28" s="31">
        <f t="shared" si="1"/>
        <v>112112.07901672811</v>
      </c>
      <c r="Q28" s="32">
        <f t="shared" si="3"/>
        <v>389500.87122243398</v>
      </c>
      <c r="R28" s="4">
        <f t="shared" si="4"/>
        <v>0.59756097560975607</v>
      </c>
      <c r="S28" s="4">
        <f t="shared" si="2"/>
        <v>0.59756097560975607</v>
      </c>
      <c r="T28" s="4">
        <f t="shared" si="2"/>
        <v>0</v>
      </c>
      <c r="U28" s="4">
        <f t="shared" si="2"/>
        <v>0.55530842621027421</v>
      </c>
      <c r="V28" s="4">
        <f t="shared" si="2"/>
        <v>0.59756097560975607</v>
      </c>
    </row>
    <row r="29" spans="1:22" s="11" customFormat="1" x14ac:dyDescent="0.25">
      <c r="A29" s="3"/>
      <c r="B29" s="14" t="s">
        <v>67</v>
      </c>
      <c r="C29" s="4" t="str">
        <f>+C28</f>
        <v>Soporte técnico en sitio</v>
      </c>
      <c r="D29" s="14" t="s">
        <v>48</v>
      </c>
      <c r="E29" s="15" t="s">
        <v>66</v>
      </c>
      <c r="F29" s="14" t="s">
        <v>39</v>
      </c>
      <c r="G29" s="16" t="s">
        <v>55</v>
      </c>
      <c r="H29" s="16" t="s">
        <v>56</v>
      </c>
      <c r="I29" s="16" t="s">
        <v>52</v>
      </c>
      <c r="J29" s="31">
        <v>408790</v>
      </c>
      <c r="K29" s="31">
        <v>132566</v>
      </c>
      <c r="L29" s="31">
        <v>389500.87122243398</v>
      </c>
      <c r="M29" s="31">
        <v>208250</v>
      </c>
      <c r="N29" s="31">
        <v>166600</v>
      </c>
      <c r="O29" s="32">
        <f t="shared" si="0"/>
        <v>208250</v>
      </c>
      <c r="P29" s="31">
        <f t="shared" si="1"/>
        <v>128980.10789220511</v>
      </c>
      <c r="Q29" s="32">
        <f t="shared" si="3"/>
        <v>408790</v>
      </c>
      <c r="R29" s="4">
        <f t="shared" si="4"/>
        <v>0</v>
      </c>
      <c r="S29" s="4">
        <f t="shared" si="2"/>
        <v>0.59756097560975607</v>
      </c>
      <c r="T29" s="4">
        <f t="shared" si="2"/>
        <v>5.7476965248751226E-2</v>
      </c>
      <c r="U29" s="4">
        <f t="shared" si="2"/>
        <v>0.59756097560975607</v>
      </c>
      <c r="V29" s="4">
        <f t="shared" si="2"/>
        <v>0.59756097560975607</v>
      </c>
    </row>
    <row r="30" spans="1:22" s="11" customFormat="1" x14ac:dyDescent="0.25">
      <c r="A30" s="3"/>
      <c r="B30" s="14" t="s">
        <v>68</v>
      </c>
      <c r="C30" s="4" t="str">
        <f>+C28</f>
        <v>Soporte técnico en sitio</v>
      </c>
      <c r="D30" s="14" t="s">
        <v>48</v>
      </c>
      <c r="E30" s="15" t="s">
        <v>66</v>
      </c>
      <c r="F30" s="14" t="s">
        <v>39</v>
      </c>
      <c r="G30" s="16" t="s">
        <v>59</v>
      </c>
      <c r="H30" s="16" t="s">
        <v>56</v>
      </c>
      <c r="I30" s="16" t="s">
        <v>50</v>
      </c>
      <c r="J30" s="31">
        <v>213283</v>
      </c>
      <c r="K30" s="31">
        <v>136731</v>
      </c>
      <c r="L30" s="31">
        <v>500581.73155458755</v>
      </c>
      <c r="M30" s="31">
        <v>196350</v>
      </c>
      <c r="N30" s="31">
        <v>157080</v>
      </c>
      <c r="O30" s="32">
        <f t="shared" si="0"/>
        <v>196350</v>
      </c>
      <c r="P30" s="31">
        <f t="shared" si="1"/>
        <v>148373.62540818803</v>
      </c>
      <c r="Q30" s="32">
        <f t="shared" si="3"/>
        <v>500581.73155458755</v>
      </c>
      <c r="R30" s="4">
        <f t="shared" si="4"/>
        <v>0.56430178877774584</v>
      </c>
      <c r="S30" s="4">
        <f t="shared" si="4"/>
        <v>0.59756097560975607</v>
      </c>
      <c r="T30" s="4">
        <f t="shared" si="4"/>
        <v>0</v>
      </c>
      <c r="U30" s="4">
        <f t="shared" si="4"/>
        <v>0.59756097560975607</v>
      </c>
      <c r="V30" s="4">
        <f t="shared" ref="V30:V93" si="5">IF(N30&lt;$O30,49/COUNT($J$14:$J$95),49/COUNT($J$14:$J$95)*(($Q30-N30)/($Q30-$O30)))</f>
        <v>0.59756097560975607</v>
      </c>
    </row>
    <row r="31" spans="1:22" s="11" customFormat="1" x14ac:dyDescent="0.25">
      <c r="A31" s="3"/>
      <c r="B31" s="14" t="s">
        <v>69</v>
      </c>
      <c r="C31" s="4" t="str">
        <f>+C28</f>
        <v>Soporte técnico en sitio</v>
      </c>
      <c r="D31" s="14" t="s">
        <v>48</v>
      </c>
      <c r="E31" s="15" t="s">
        <v>66</v>
      </c>
      <c r="F31" s="14" t="s">
        <v>39</v>
      </c>
      <c r="G31" s="16" t="s">
        <v>59</v>
      </c>
      <c r="H31" s="16" t="s">
        <v>56</v>
      </c>
      <c r="I31" s="16" t="s">
        <v>52</v>
      </c>
      <c r="J31" s="31">
        <v>444338</v>
      </c>
      <c r="K31" s="31">
        <v>162911</v>
      </c>
      <c r="L31" s="31">
        <v>500581.73155458755</v>
      </c>
      <c r="M31" s="31">
        <v>228480</v>
      </c>
      <c r="N31" s="31">
        <v>190400</v>
      </c>
      <c r="O31" s="32">
        <f t="shared" si="0"/>
        <v>228480</v>
      </c>
      <c r="P31" s="31">
        <f t="shared" si="1"/>
        <v>155599.21349608459</v>
      </c>
      <c r="Q31" s="32">
        <f t="shared" si="3"/>
        <v>500581.73155458755</v>
      </c>
      <c r="R31" s="4">
        <f t="shared" si="4"/>
        <v>0.12351652048546444</v>
      </c>
      <c r="S31" s="4">
        <f t="shared" si="4"/>
        <v>0.59756097560975607</v>
      </c>
      <c r="T31" s="4">
        <f t="shared" si="4"/>
        <v>0</v>
      </c>
      <c r="U31" s="4">
        <f t="shared" si="4"/>
        <v>0.59756097560975607</v>
      </c>
      <c r="V31" s="4">
        <f t="shared" si="5"/>
        <v>0.59756097560975607</v>
      </c>
    </row>
    <row r="32" spans="1:22" s="11" customFormat="1" x14ac:dyDescent="0.25">
      <c r="A32" s="3"/>
      <c r="B32" s="14" t="s">
        <v>70</v>
      </c>
      <c r="C32" s="4" t="str">
        <f>+C28</f>
        <v>Soporte técnico en sitio</v>
      </c>
      <c r="D32" s="14" t="s">
        <v>48</v>
      </c>
      <c r="E32" s="15" t="s">
        <v>66</v>
      </c>
      <c r="F32" s="14" t="s">
        <v>39</v>
      </c>
      <c r="G32" s="16" t="s">
        <v>62</v>
      </c>
      <c r="H32" s="16" t="s">
        <v>56</v>
      </c>
      <c r="I32" s="16" t="s">
        <v>50</v>
      </c>
      <c r="J32" s="31">
        <v>177735</v>
      </c>
      <c r="K32" s="31">
        <v>167076</v>
      </c>
      <c r="L32" s="31">
        <v>556122.16172066436</v>
      </c>
      <c r="M32" s="31">
        <v>235620</v>
      </c>
      <c r="N32" s="31">
        <v>228480</v>
      </c>
      <c r="O32" s="32">
        <f t="shared" si="0"/>
        <v>228480</v>
      </c>
      <c r="P32" s="31">
        <f t="shared" si="1"/>
        <v>161115.46095769497</v>
      </c>
      <c r="Q32" s="32">
        <f t="shared" si="3"/>
        <v>556122.16172066436</v>
      </c>
      <c r="R32" s="4">
        <f t="shared" si="4"/>
        <v>0.59756097560975607</v>
      </c>
      <c r="S32" s="4">
        <f t="shared" si="4"/>
        <v>0.59756097560975607</v>
      </c>
      <c r="T32" s="4">
        <f t="shared" si="4"/>
        <v>0</v>
      </c>
      <c r="U32" s="4">
        <f t="shared" si="4"/>
        <v>0.58453888668369414</v>
      </c>
      <c r="V32" s="4">
        <f t="shared" si="5"/>
        <v>0.59756097560975607</v>
      </c>
    </row>
    <row r="33" spans="1:22" s="11" customFormat="1" x14ac:dyDescent="0.25">
      <c r="A33" s="3"/>
      <c r="B33" s="14" t="s">
        <v>71</v>
      </c>
      <c r="C33" s="4" t="str">
        <f>+C28</f>
        <v>Soporte técnico en sitio</v>
      </c>
      <c r="D33" s="14" t="s">
        <v>48</v>
      </c>
      <c r="E33" s="15" t="s">
        <v>66</v>
      </c>
      <c r="F33" s="14" t="s">
        <v>39</v>
      </c>
      <c r="G33" s="16" t="s">
        <v>62</v>
      </c>
      <c r="H33" s="16" t="s">
        <v>56</v>
      </c>
      <c r="I33" s="16" t="s">
        <v>52</v>
      </c>
      <c r="J33" s="31">
        <v>319923</v>
      </c>
      <c r="K33" s="31">
        <v>193375</v>
      </c>
      <c r="L33" s="31">
        <v>556122.16172066436</v>
      </c>
      <c r="M33" s="31">
        <v>243950</v>
      </c>
      <c r="N33" s="31">
        <v>261800</v>
      </c>
      <c r="O33" s="32">
        <f t="shared" si="0"/>
        <v>261800</v>
      </c>
      <c r="P33" s="31">
        <f t="shared" si="1"/>
        <v>142157.57993846483</v>
      </c>
      <c r="Q33" s="32">
        <f t="shared" si="3"/>
        <v>556122.16172066436</v>
      </c>
      <c r="R33" s="4">
        <f t="shared" si="4"/>
        <v>0.47955410727773634</v>
      </c>
      <c r="S33" s="4">
        <f t="shared" si="4"/>
        <v>0.59756097560975607</v>
      </c>
      <c r="T33" s="4">
        <f t="shared" si="4"/>
        <v>0</v>
      </c>
      <c r="U33" s="4">
        <f t="shared" si="4"/>
        <v>0.59756097560975607</v>
      </c>
      <c r="V33" s="4">
        <f t="shared" si="5"/>
        <v>0.59756097560975607</v>
      </c>
    </row>
    <row r="34" spans="1:22" s="11" customFormat="1" x14ac:dyDescent="0.25">
      <c r="A34" s="3"/>
      <c r="B34" s="14" t="s">
        <v>72</v>
      </c>
      <c r="C34" s="4" t="str">
        <f>+C28</f>
        <v>Soporte técnico en sitio</v>
      </c>
      <c r="D34" s="14" t="s">
        <v>48</v>
      </c>
      <c r="E34" s="15" t="s">
        <v>73</v>
      </c>
      <c r="F34" s="14" t="s">
        <v>39</v>
      </c>
      <c r="G34" s="16" t="s">
        <v>55</v>
      </c>
      <c r="H34" s="16" t="s">
        <v>56</v>
      </c>
      <c r="I34" s="16" t="s">
        <v>50</v>
      </c>
      <c r="J34" s="31">
        <v>675393</v>
      </c>
      <c r="K34" s="31">
        <v>609042</v>
      </c>
      <c r="L34" s="31">
        <v>1031461.3231690717</v>
      </c>
      <c r="M34" s="31">
        <v>1475600</v>
      </c>
      <c r="N34" s="31">
        <v>1066240</v>
      </c>
      <c r="O34" s="32">
        <f t="shared" si="0"/>
        <v>1031461.3231690717</v>
      </c>
      <c r="P34" s="31">
        <f t="shared" si="1"/>
        <v>348476.32054397144</v>
      </c>
      <c r="Q34" s="32">
        <f t="shared" si="3"/>
        <v>1475600</v>
      </c>
      <c r="R34" s="4">
        <f t="shared" si="4"/>
        <v>0.59756097560975607</v>
      </c>
      <c r="S34" s="4">
        <f t="shared" si="4"/>
        <v>0.59756097560975607</v>
      </c>
      <c r="T34" s="4">
        <f t="shared" si="4"/>
        <v>0.59756097560975607</v>
      </c>
      <c r="U34" s="4">
        <f t="shared" si="4"/>
        <v>0</v>
      </c>
      <c r="V34" s="4">
        <f t="shared" si="5"/>
        <v>0.55076842827792971</v>
      </c>
    </row>
    <row r="35" spans="1:22" s="11" customFormat="1" x14ac:dyDescent="0.25">
      <c r="A35" s="3"/>
      <c r="B35" s="14" t="s">
        <v>74</v>
      </c>
      <c r="C35" s="4" t="str">
        <f>+C28</f>
        <v>Soporte técnico en sitio</v>
      </c>
      <c r="D35" s="14" t="s">
        <v>48</v>
      </c>
      <c r="E35" s="15" t="s">
        <v>73</v>
      </c>
      <c r="F35" s="14" t="s">
        <v>39</v>
      </c>
      <c r="G35" s="16" t="s">
        <v>55</v>
      </c>
      <c r="H35" s="16" t="s">
        <v>56</v>
      </c>
      <c r="I35" s="16" t="s">
        <v>52</v>
      </c>
      <c r="J35" s="31">
        <v>1510748</v>
      </c>
      <c r="K35" s="31">
        <v>805392</v>
      </c>
      <c r="L35" s="31">
        <v>1031461.3231690717</v>
      </c>
      <c r="M35" s="31">
        <v>1666000</v>
      </c>
      <c r="N35" s="31">
        <v>1332800</v>
      </c>
      <c r="O35" s="32">
        <f t="shared" si="0"/>
        <v>1332800</v>
      </c>
      <c r="P35" s="31">
        <f t="shared" si="1"/>
        <v>350527.51083804556</v>
      </c>
      <c r="Q35" s="32">
        <f t="shared" si="3"/>
        <v>1666000</v>
      </c>
      <c r="R35" s="4">
        <f t="shared" si="4"/>
        <v>0.27842898134863703</v>
      </c>
      <c r="S35" s="4">
        <f t="shared" si="4"/>
        <v>0.59756097560975607</v>
      </c>
      <c r="T35" s="4">
        <f t="shared" si="4"/>
        <v>0.59756097560975607</v>
      </c>
      <c r="U35" s="4">
        <f t="shared" si="4"/>
        <v>0</v>
      </c>
      <c r="V35" s="4">
        <f t="shared" si="5"/>
        <v>0.59756097560975607</v>
      </c>
    </row>
    <row r="36" spans="1:22" s="11" customFormat="1" x14ac:dyDescent="0.25">
      <c r="A36" s="3"/>
      <c r="B36" s="14" t="s">
        <v>75</v>
      </c>
      <c r="C36" s="4" t="str">
        <f>+C28</f>
        <v>Soporte técnico en sitio</v>
      </c>
      <c r="D36" s="14" t="s">
        <v>48</v>
      </c>
      <c r="E36" s="15" t="s">
        <v>73</v>
      </c>
      <c r="F36" s="14" t="s">
        <v>39</v>
      </c>
      <c r="G36" s="16" t="s">
        <v>59</v>
      </c>
      <c r="H36" s="16" t="s">
        <v>56</v>
      </c>
      <c r="I36" s="16" t="s">
        <v>50</v>
      </c>
      <c r="J36" s="31">
        <v>710941</v>
      </c>
      <c r="K36" s="31">
        <v>837760</v>
      </c>
      <c r="L36" s="31">
        <v>1142542.1835012252</v>
      </c>
      <c r="M36" s="31">
        <v>1570800</v>
      </c>
      <c r="N36" s="31">
        <v>1137640</v>
      </c>
      <c r="O36" s="32">
        <f t="shared" si="0"/>
        <v>1137640</v>
      </c>
      <c r="P36" s="31">
        <f t="shared" si="1"/>
        <v>332792.45684193418</v>
      </c>
      <c r="Q36" s="32">
        <f t="shared" si="3"/>
        <v>1570800</v>
      </c>
      <c r="R36" s="4">
        <f t="shared" si="4"/>
        <v>0.59756097560975607</v>
      </c>
      <c r="S36" s="4">
        <f t="shared" si="4"/>
        <v>0.59756097560975607</v>
      </c>
      <c r="T36" s="4">
        <f t="shared" si="4"/>
        <v>0.59079822384225633</v>
      </c>
      <c r="U36" s="4">
        <f t="shared" si="4"/>
        <v>0</v>
      </c>
      <c r="V36" s="4">
        <f t="shared" si="5"/>
        <v>0.59756097560975607</v>
      </c>
    </row>
    <row r="37" spans="1:22" s="11" customFormat="1" x14ac:dyDescent="0.25">
      <c r="A37" s="3"/>
      <c r="B37" s="14" t="s">
        <v>76</v>
      </c>
      <c r="C37" s="4" t="str">
        <f>+C28</f>
        <v>Soporte técnico en sitio</v>
      </c>
      <c r="D37" s="14" t="s">
        <v>48</v>
      </c>
      <c r="E37" s="15" t="s">
        <v>73</v>
      </c>
      <c r="F37" s="14" t="s">
        <v>39</v>
      </c>
      <c r="G37" s="16" t="s">
        <v>59</v>
      </c>
      <c r="H37" s="16" t="s">
        <v>56</v>
      </c>
      <c r="I37" s="16" t="s">
        <v>52</v>
      </c>
      <c r="J37" s="31">
        <v>1546294</v>
      </c>
      <c r="K37" s="31">
        <v>968660</v>
      </c>
      <c r="L37" s="31">
        <v>1142542.1835012252</v>
      </c>
      <c r="M37" s="31">
        <v>1827840</v>
      </c>
      <c r="N37" s="31">
        <v>1404200</v>
      </c>
      <c r="O37" s="32">
        <f t="shared" si="0"/>
        <v>1404200</v>
      </c>
      <c r="P37" s="31">
        <f t="shared" si="1"/>
        <v>337032.97760056832</v>
      </c>
      <c r="Q37" s="32">
        <f t="shared" si="3"/>
        <v>1827840</v>
      </c>
      <c r="R37" s="4">
        <f t="shared" si="4"/>
        <v>0.39713176857479082</v>
      </c>
      <c r="S37" s="4">
        <f t="shared" si="4"/>
        <v>0.59756097560975607</v>
      </c>
      <c r="T37" s="4">
        <f t="shared" si="4"/>
        <v>0.59756097560975607</v>
      </c>
      <c r="U37" s="4">
        <f t="shared" si="4"/>
        <v>0</v>
      </c>
      <c r="V37" s="4">
        <f t="shared" si="5"/>
        <v>0.59756097560975607</v>
      </c>
    </row>
    <row r="38" spans="1:22" s="11" customFormat="1" x14ac:dyDescent="0.25">
      <c r="A38" s="3"/>
      <c r="B38" s="14" t="s">
        <v>77</v>
      </c>
      <c r="C38" s="4" t="str">
        <f>+C28</f>
        <v>Soporte técnico en sitio</v>
      </c>
      <c r="D38" s="14" t="s">
        <v>48</v>
      </c>
      <c r="E38" s="15" t="s">
        <v>73</v>
      </c>
      <c r="F38" s="14" t="s">
        <v>39</v>
      </c>
      <c r="G38" s="16" t="s">
        <v>62</v>
      </c>
      <c r="H38" s="16" t="s">
        <v>56</v>
      </c>
      <c r="I38" s="16" t="s">
        <v>50</v>
      </c>
      <c r="J38" s="31">
        <v>2043952</v>
      </c>
      <c r="K38" s="31">
        <v>1001147</v>
      </c>
      <c r="L38" s="31">
        <v>1198082.6136673021</v>
      </c>
      <c r="M38" s="31">
        <v>1884960</v>
      </c>
      <c r="N38" s="31">
        <v>1351840</v>
      </c>
      <c r="O38" s="32">
        <f t="shared" si="0"/>
        <v>1351840</v>
      </c>
      <c r="P38" s="31">
        <f t="shared" si="1"/>
        <v>448875.71835773689</v>
      </c>
      <c r="Q38" s="32">
        <f t="shared" si="3"/>
        <v>2043952</v>
      </c>
      <c r="R38" s="4">
        <f t="shared" si="4"/>
        <v>0</v>
      </c>
      <c r="S38" s="4">
        <f t="shared" si="4"/>
        <v>0.59756097560975607</v>
      </c>
      <c r="T38" s="4">
        <f t="shared" si="4"/>
        <v>0.59756097560975607</v>
      </c>
      <c r="U38" s="4">
        <f t="shared" si="4"/>
        <v>0.13727173439291088</v>
      </c>
      <c r="V38" s="4">
        <f t="shared" si="5"/>
        <v>0.59756097560975607</v>
      </c>
    </row>
    <row r="39" spans="1:22" s="11" customFormat="1" x14ac:dyDescent="0.25">
      <c r="A39" s="3"/>
      <c r="B39" s="14" t="s">
        <v>78</v>
      </c>
      <c r="C39" s="4" t="str">
        <f>+C28</f>
        <v>Soporte técnico en sitio</v>
      </c>
      <c r="D39" s="14" t="s">
        <v>48</v>
      </c>
      <c r="E39" s="15" t="s">
        <v>73</v>
      </c>
      <c r="F39" s="14" t="s">
        <v>39</v>
      </c>
      <c r="G39" s="16" t="s">
        <v>62</v>
      </c>
      <c r="H39" s="16" t="s">
        <v>56</v>
      </c>
      <c r="I39" s="16" t="s">
        <v>52</v>
      </c>
      <c r="J39" s="31">
        <v>3732435</v>
      </c>
      <c r="K39" s="31">
        <v>1153110</v>
      </c>
      <c r="L39" s="31">
        <v>1198082.6136673021</v>
      </c>
      <c r="M39" s="31">
        <v>1951600</v>
      </c>
      <c r="N39" s="31">
        <v>1618400</v>
      </c>
      <c r="O39" s="32">
        <f t="shared" si="0"/>
        <v>1618400</v>
      </c>
      <c r="P39" s="31">
        <f t="shared" si="1"/>
        <v>1058960.7582229979</v>
      </c>
      <c r="Q39" s="32">
        <f t="shared" si="3"/>
        <v>3732435</v>
      </c>
      <c r="R39" s="4">
        <f t="shared" si="4"/>
        <v>0</v>
      </c>
      <c r="S39" s="4">
        <f t="shared" si="4"/>
        <v>0.59756097560975607</v>
      </c>
      <c r="T39" s="4">
        <f t="shared" si="4"/>
        <v>0.59756097560975607</v>
      </c>
      <c r="U39" s="4">
        <f t="shared" si="4"/>
        <v>0.50337742752603432</v>
      </c>
      <c r="V39" s="4">
        <f t="shared" si="5"/>
        <v>0.59756097560975607</v>
      </c>
    </row>
    <row r="40" spans="1:22" s="11" customFormat="1" x14ac:dyDescent="0.25">
      <c r="A40" s="3"/>
      <c r="B40" s="14" t="s">
        <v>79</v>
      </c>
      <c r="C40" s="4" t="s">
        <v>80</v>
      </c>
      <c r="D40" s="14" t="s">
        <v>48</v>
      </c>
      <c r="E40" s="15" t="s">
        <v>66</v>
      </c>
      <c r="F40" s="14" t="s">
        <v>39</v>
      </c>
      <c r="G40" s="16" t="s">
        <v>37</v>
      </c>
      <c r="H40" s="16" t="s">
        <v>49</v>
      </c>
      <c r="I40" s="16" t="s">
        <v>50</v>
      </c>
      <c r="J40" s="31">
        <v>177735</v>
      </c>
      <c r="K40" s="31">
        <v>85561</v>
      </c>
      <c r="L40" s="31">
        <v>269087.33024775388</v>
      </c>
      <c r="M40" s="31">
        <v>154700</v>
      </c>
      <c r="N40" s="31">
        <v>133280</v>
      </c>
      <c r="O40" s="32">
        <f t="shared" si="0"/>
        <v>154700</v>
      </c>
      <c r="P40" s="31">
        <f t="shared" si="1"/>
        <v>67850.674135978014</v>
      </c>
      <c r="Q40" s="32">
        <f t="shared" si="3"/>
        <v>269087.33024775388</v>
      </c>
      <c r="R40" s="4">
        <f t="shared" si="4"/>
        <v>0.4772258209789309</v>
      </c>
      <c r="S40" s="4">
        <f t="shared" si="4"/>
        <v>0.59756097560975607</v>
      </c>
      <c r="T40" s="4">
        <f t="shared" si="4"/>
        <v>0</v>
      </c>
      <c r="U40" s="4">
        <f t="shared" si="4"/>
        <v>0.59756097560975607</v>
      </c>
      <c r="V40" s="4">
        <f t="shared" si="5"/>
        <v>0.59756097560975607</v>
      </c>
    </row>
    <row r="41" spans="1:22" s="11" customFormat="1" x14ac:dyDescent="0.25">
      <c r="A41" s="3"/>
      <c r="B41" s="14" t="s">
        <v>81</v>
      </c>
      <c r="C41" s="4" t="str">
        <f>+C40</f>
        <v>Soporte técnico proactivo</v>
      </c>
      <c r="D41" s="14" t="s">
        <v>48</v>
      </c>
      <c r="E41" s="15" t="s">
        <v>66</v>
      </c>
      <c r="F41" s="14" t="s">
        <v>39</v>
      </c>
      <c r="G41" s="16" t="s">
        <v>37</v>
      </c>
      <c r="H41" s="16" t="s">
        <v>49</v>
      </c>
      <c r="I41" s="16" t="s">
        <v>52</v>
      </c>
      <c r="J41" s="31">
        <v>248829</v>
      </c>
      <c r="K41" s="31">
        <v>115430</v>
      </c>
      <c r="L41" s="31">
        <v>269087.33024775388</v>
      </c>
      <c r="M41" s="31">
        <v>166600</v>
      </c>
      <c r="N41" s="31">
        <v>166600</v>
      </c>
      <c r="O41" s="32">
        <f t="shared" si="0"/>
        <v>166600</v>
      </c>
      <c r="P41" s="31">
        <f t="shared" si="1"/>
        <v>63868.430655887722</v>
      </c>
      <c r="Q41" s="32">
        <f t="shared" si="3"/>
        <v>269087.33024775388</v>
      </c>
      <c r="R41" s="4">
        <f t="shared" si="4"/>
        <v>0.11811789377094978</v>
      </c>
      <c r="S41" s="4">
        <f t="shared" si="4"/>
        <v>0.59756097560975607</v>
      </c>
      <c r="T41" s="4">
        <f t="shared" si="4"/>
        <v>0</v>
      </c>
      <c r="U41" s="4">
        <f t="shared" si="4"/>
        <v>0.59756097560975607</v>
      </c>
      <c r="V41" s="4">
        <f t="shared" si="5"/>
        <v>0.59756097560975607</v>
      </c>
    </row>
    <row r="42" spans="1:22" s="11" customFormat="1" x14ac:dyDescent="0.25">
      <c r="A42" s="3"/>
      <c r="B42" s="14" t="s">
        <v>82</v>
      </c>
      <c r="C42" s="4" t="str">
        <f>+C40</f>
        <v>Soporte técnico proactivo</v>
      </c>
      <c r="D42" s="14" t="s">
        <v>48</v>
      </c>
      <c r="E42" s="15" t="s">
        <v>66</v>
      </c>
      <c r="F42" s="14" t="s">
        <v>39</v>
      </c>
      <c r="G42" s="16" t="s">
        <v>55</v>
      </c>
      <c r="H42" s="16" t="s">
        <v>56</v>
      </c>
      <c r="I42" s="16" t="s">
        <v>50</v>
      </c>
      <c r="J42" s="31">
        <v>168848</v>
      </c>
      <c r="K42" s="31">
        <v>101150</v>
      </c>
      <c r="L42" s="31">
        <v>401109.76531445689</v>
      </c>
      <c r="M42" s="31">
        <v>154700</v>
      </c>
      <c r="N42" s="31">
        <v>133280</v>
      </c>
      <c r="O42" s="32">
        <f t="shared" si="0"/>
        <v>154700</v>
      </c>
      <c r="P42" s="31">
        <f t="shared" si="1"/>
        <v>119745.34805102339</v>
      </c>
      <c r="Q42" s="32">
        <f t="shared" si="3"/>
        <v>401109.76531445689</v>
      </c>
      <c r="R42" s="4">
        <f t="shared" si="4"/>
        <v>0.56325108260637669</v>
      </c>
      <c r="S42" s="4">
        <f t="shared" si="4"/>
        <v>0.59756097560975607</v>
      </c>
      <c r="T42" s="4">
        <f t="shared" si="4"/>
        <v>0</v>
      </c>
      <c r="U42" s="4">
        <f t="shared" si="4"/>
        <v>0.59756097560975607</v>
      </c>
      <c r="V42" s="4">
        <f t="shared" si="5"/>
        <v>0.59756097560975607</v>
      </c>
    </row>
    <row r="43" spans="1:22" s="11" customFormat="1" x14ac:dyDescent="0.25">
      <c r="A43" s="3"/>
      <c r="B43" s="14" t="s">
        <v>83</v>
      </c>
      <c r="C43" s="4" t="str">
        <f>+C40</f>
        <v>Soporte técnico proactivo</v>
      </c>
      <c r="D43" s="14" t="s">
        <v>48</v>
      </c>
      <c r="E43" s="15" t="s">
        <v>66</v>
      </c>
      <c r="F43" s="14" t="s">
        <v>39</v>
      </c>
      <c r="G43" s="16" t="s">
        <v>55</v>
      </c>
      <c r="H43" s="16" t="s">
        <v>56</v>
      </c>
      <c r="I43" s="16" t="s">
        <v>52</v>
      </c>
      <c r="J43" s="31">
        <v>408790</v>
      </c>
      <c r="K43" s="31">
        <v>126140</v>
      </c>
      <c r="L43" s="31">
        <v>401109.76531445689</v>
      </c>
      <c r="M43" s="31">
        <v>154700</v>
      </c>
      <c r="N43" s="31">
        <v>166600</v>
      </c>
      <c r="O43" s="32">
        <f t="shared" si="0"/>
        <v>166600</v>
      </c>
      <c r="P43" s="31">
        <f t="shared" si="1"/>
        <v>140904.75545773454</v>
      </c>
      <c r="Q43" s="32">
        <f t="shared" si="3"/>
        <v>408790</v>
      </c>
      <c r="R43" s="4">
        <f t="shared" si="4"/>
        <v>0</v>
      </c>
      <c r="S43" s="4">
        <f t="shared" si="4"/>
        <v>0.59756097560975607</v>
      </c>
      <c r="T43" s="4">
        <f t="shared" si="4"/>
        <v>1.8949620263450304E-2</v>
      </c>
      <c r="U43" s="4">
        <f t="shared" si="4"/>
        <v>0.59756097560975607</v>
      </c>
      <c r="V43" s="4">
        <f t="shared" si="5"/>
        <v>0.59756097560975607</v>
      </c>
    </row>
    <row r="44" spans="1:22" s="11" customFormat="1" x14ac:dyDescent="0.25">
      <c r="A44" s="3"/>
      <c r="B44" s="14" t="s">
        <v>84</v>
      </c>
      <c r="C44" s="4" t="str">
        <f>+C40</f>
        <v>Soporte técnico proactivo</v>
      </c>
      <c r="D44" s="14" t="s">
        <v>48</v>
      </c>
      <c r="E44" s="15" t="s">
        <v>66</v>
      </c>
      <c r="F44" s="14" t="s">
        <v>39</v>
      </c>
      <c r="G44" s="16" t="s">
        <v>59</v>
      </c>
      <c r="H44" s="16" t="s">
        <v>56</v>
      </c>
      <c r="I44" s="16" t="s">
        <v>50</v>
      </c>
      <c r="J44" s="31">
        <v>195509</v>
      </c>
      <c r="K44" s="31">
        <v>129710</v>
      </c>
      <c r="L44" s="31">
        <v>512190.62564661051</v>
      </c>
      <c r="M44" s="31">
        <v>216580</v>
      </c>
      <c r="N44" s="31">
        <v>157080</v>
      </c>
      <c r="O44" s="32">
        <f t="shared" si="0"/>
        <v>195509</v>
      </c>
      <c r="P44" s="31">
        <f t="shared" si="1"/>
        <v>154621.13806697162</v>
      </c>
      <c r="Q44" s="32">
        <f t="shared" si="3"/>
        <v>512190.62564661051</v>
      </c>
      <c r="R44" s="4">
        <f t="shared" si="4"/>
        <v>0.59756097560975607</v>
      </c>
      <c r="S44" s="4">
        <f t="shared" si="4"/>
        <v>0.59756097560975607</v>
      </c>
      <c r="T44" s="4">
        <f t="shared" si="4"/>
        <v>0</v>
      </c>
      <c r="U44" s="4">
        <f t="shared" si="4"/>
        <v>0.55780114650263923</v>
      </c>
      <c r="V44" s="4">
        <f t="shared" si="5"/>
        <v>0.59756097560975607</v>
      </c>
    </row>
    <row r="45" spans="1:22" s="11" customFormat="1" x14ac:dyDescent="0.25">
      <c r="A45" s="3"/>
      <c r="B45" s="14" t="s">
        <v>85</v>
      </c>
      <c r="C45" s="4" t="str">
        <f>+C40</f>
        <v>Soporte técnico proactivo</v>
      </c>
      <c r="D45" s="14" t="s">
        <v>48</v>
      </c>
      <c r="E45" s="15" t="s">
        <v>66</v>
      </c>
      <c r="F45" s="14" t="s">
        <v>39</v>
      </c>
      <c r="G45" s="16" t="s">
        <v>59</v>
      </c>
      <c r="H45" s="16" t="s">
        <v>56</v>
      </c>
      <c r="I45" s="16" t="s">
        <v>52</v>
      </c>
      <c r="J45" s="31">
        <v>444338</v>
      </c>
      <c r="K45" s="31">
        <v>154700</v>
      </c>
      <c r="L45" s="31">
        <v>512190.62564661051</v>
      </c>
      <c r="M45" s="31">
        <v>216580</v>
      </c>
      <c r="N45" s="31">
        <v>190400</v>
      </c>
      <c r="O45" s="32">
        <f t="shared" si="0"/>
        <v>216580</v>
      </c>
      <c r="P45" s="31">
        <f t="shared" si="1"/>
        <v>162692.31346833226</v>
      </c>
      <c r="Q45" s="32">
        <f t="shared" si="3"/>
        <v>512190.62564661051</v>
      </c>
      <c r="R45" s="4">
        <f t="shared" si="4"/>
        <v>0.13716043220835772</v>
      </c>
      <c r="S45" s="4">
        <f t="shared" si="4"/>
        <v>0.59756097560975607</v>
      </c>
      <c r="T45" s="4">
        <f t="shared" si="4"/>
        <v>0</v>
      </c>
      <c r="U45" s="4">
        <f t="shared" si="4"/>
        <v>0.59756097560975607</v>
      </c>
      <c r="V45" s="4">
        <f t="shared" si="5"/>
        <v>0.59756097560975607</v>
      </c>
    </row>
    <row r="46" spans="1:22" s="11" customFormat="1" x14ac:dyDescent="0.25">
      <c r="A46" s="3"/>
      <c r="B46" s="14" t="s">
        <v>86</v>
      </c>
      <c r="C46" s="4" t="str">
        <f>+C40</f>
        <v>Soporte técnico proactivo</v>
      </c>
      <c r="D46" s="14" t="s">
        <v>48</v>
      </c>
      <c r="E46" s="15" t="s">
        <v>66</v>
      </c>
      <c r="F46" s="14" t="s">
        <v>39</v>
      </c>
      <c r="G46" s="16" t="s">
        <v>62</v>
      </c>
      <c r="H46" s="16" t="s">
        <v>56</v>
      </c>
      <c r="I46" s="16" t="s">
        <v>50</v>
      </c>
      <c r="J46" s="31">
        <v>177735</v>
      </c>
      <c r="K46" s="31">
        <v>158270</v>
      </c>
      <c r="L46" s="31">
        <v>567731.05581268726</v>
      </c>
      <c r="M46" s="31">
        <v>264180</v>
      </c>
      <c r="N46" s="31">
        <v>228480</v>
      </c>
      <c r="O46" s="32">
        <f t="shared" ref="O46:O77" si="6">MEDIAN(J46:N46)</f>
        <v>228480</v>
      </c>
      <c r="P46" s="31">
        <f t="shared" ref="P46:P78" si="7">_xlfn.STDEV.S(J46:N46)</f>
        <v>166558.90003339868</v>
      </c>
      <c r="Q46" s="32">
        <f t="shared" si="3"/>
        <v>567731.05581268726</v>
      </c>
      <c r="R46" s="4">
        <f t="shared" si="4"/>
        <v>0.59756097560975607</v>
      </c>
      <c r="S46" s="4">
        <f t="shared" si="4"/>
        <v>0.59756097560975607</v>
      </c>
      <c r="T46" s="4">
        <f t="shared" si="4"/>
        <v>0</v>
      </c>
      <c r="U46" s="4">
        <f t="shared" si="4"/>
        <v>0.53467855722445568</v>
      </c>
      <c r="V46" s="4">
        <f t="shared" si="5"/>
        <v>0.59756097560975607</v>
      </c>
    </row>
    <row r="47" spans="1:22" s="11" customFormat="1" x14ac:dyDescent="0.25">
      <c r="A47" s="3"/>
      <c r="B47" s="14" t="s">
        <v>87</v>
      </c>
      <c r="C47" s="4" t="str">
        <f>+C40</f>
        <v>Soporte técnico proactivo</v>
      </c>
      <c r="D47" s="14" t="s">
        <v>48</v>
      </c>
      <c r="E47" s="15" t="s">
        <v>66</v>
      </c>
      <c r="F47" s="14" t="s">
        <v>39</v>
      </c>
      <c r="G47" s="16" t="s">
        <v>62</v>
      </c>
      <c r="H47" s="16" t="s">
        <v>56</v>
      </c>
      <c r="I47" s="16" t="s">
        <v>52</v>
      </c>
      <c r="J47" s="31">
        <v>319923</v>
      </c>
      <c r="K47" s="31">
        <v>184450</v>
      </c>
      <c r="L47" s="31">
        <v>567731.05581268726</v>
      </c>
      <c r="M47" s="31">
        <v>264180</v>
      </c>
      <c r="N47" s="31">
        <v>261800</v>
      </c>
      <c r="O47" s="32">
        <f t="shared" si="6"/>
        <v>264180</v>
      </c>
      <c r="P47" s="31">
        <f t="shared" si="7"/>
        <v>146839.08086289823</v>
      </c>
      <c r="Q47" s="32">
        <f t="shared" si="3"/>
        <v>567731.05581268726</v>
      </c>
      <c r="R47" s="4">
        <f t="shared" si="4"/>
        <v>0.48782707475332421</v>
      </c>
      <c r="S47" s="4">
        <f t="shared" si="4"/>
        <v>0.59756097560975607</v>
      </c>
      <c r="T47" s="4">
        <f t="shared" si="4"/>
        <v>0</v>
      </c>
      <c r="U47" s="4">
        <f t="shared" si="4"/>
        <v>0.59756097560975607</v>
      </c>
      <c r="V47" s="4">
        <f t="shared" si="5"/>
        <v>0.59756097560975607</v>
      </c>
    </row>
    <row r="48" spans="1:22" s="11" customFormat="1" x14ac:dyDescent="0.25">
      <c r="A48" s="3"/>
      <c r="B48" s="14" t="s">
        <v>88</v>
      </c>
      <c r="C48" s="4" t="s">
        <v>89</v>
      </c>
      <c r="D48" s="14" t="s">
        <v>48</v>
      </c>
      <c r="E48" s="15" t="s">
        <v>73</v>
      </c>
      <c r="F48" s="14" t="s">
        <v>39</v>
      </c>
      <c r="G48" s="16" t="s">
        <v>37</v>
      </c>
      <c r="H48" s="16" t="s">
        <v>49</v>
      </c>
      <c r="I48" s="16" t="s">
        <v>50</v>
      </c>
      <c r="J48" s="31">
        <v>515432</v>
      </c>
      <c r="K48" s="31">
        <v>535500</v>
      </c>
      <c r="L48" s="31">
        <v>934265.57037843729</v>
      </c>
      <c r="M48" s="31">
        <v>1237600</v>
      </c>
      <c r="N48" s="31">
        <v>1066240</v>
      </c>
      <c r="O48" s="32">
        <f t="shared" si="6"/>
        <v>934265.57037843729</v>
      </c>
      <c r="P48" s="31">
        <f t="shared" si="7"/>
        <v>321960.94258271187</v>
      </c>
      <c r="Q48" s="32">
        <f t="shared" si="3"/>
        <v>1237600</v>
      </c>
      <c r="R48" s="4">
        <f t="shared" si="4"/>
        <v>0.59756097560975607</v>
      </c>
      <c r="S48" s="4">
        <f t="shared" si="4"/>
        <v>0.59756097560975607</v>
      </c>
      <c r="T48" s="4">
        <f t="shared" si="4"/>
        <v>0.59756097560975607</v>
      </c>
      <c r="U48" s="4">
        <f t="shared" si="4"/>
        <v>0</v>
      </c>
      <c r="V48" s="4">
        <f t="shared" si="5"/>
        <v>0.33757476494916411</v>
      </c>
    </row>
    <row r="49" spans="1:22" s="11" customFormat="1" x14ac:dyDescent="0.25">
      <c r="A49" s="3"/>
      <c r="B49" s="14" t="s">
        <v>90</v>
      </c>
      <c r="C49" s="4" t="s">
        <v>89</v>
      </c>
      <c r="D49" s="14" t="s">
        <v>48</v>
      </c>
      <c r="E49" s="15" t="s">
        <v>73</v>
      </c>
      <c r="F49" s="14" t="s">
        <v>39</v>
      </c>
      <c r="G49" s="16" t="s">
        <v>37</v>
      </c>
      <c r="H49" s="16" t="s">
        <v>49</v>
      </c>
      <c r="I49" s="16" t="s">
        <v>52</v>
      </c>
      <c r="J49" s="31">
        <v>1279691</v>
      </c>
      <c r="K49" s="31">
        <v>725900</v>
      </c>
      <c r="L49" s="31">
        <v>934265.57037843729</v>
      </c>
      <c r="M49" s="31">
        <v>1332800</v>
      </c>
      <c r="N49" s="31">
        <v>1332800</v>
      </c>
      <c r="O49" s="32">
        <f t="shared" si="6"/>
        <v>1279691</v>
      </c>
      <c r="P49" s="31">
        <f t="shared" si="7"/>
        <v>276529.8487486419</v>
      </c>
      <c r="Q49" s="32">
        <f t="shared" si="3"/>
        <v>1332800</v>
      </c>
      <c r="R49" s="4">
        <f t="shared" si="4"/>
        <v>0.59756097560975607</v>
      </c>
      <c r="S49" s="4">
        <f t="shared" si="4"/>
        <v>0.59756097560975607</v>
      </c>
      <c r="T49" s="4">
        <f t="shared" si="4"/>
        <v>0.59756097560975607</v>
      </c>
      <c r="U49" s="4">
        <f t="shared" si="4"/>
        <v>0</v>
      </c>
      <c r="V49" s="4">
        <f t="shared" si="5"/>
        <v>0</v>
      </c>
    </row>
    <row r="50" spans="1:22" s="11" customFormat="1" x14ac:dyDescent="0.25">
      <c r="A50" s="3"/>
      <c r="B50" s="14" t="s">
        <v>91</v>
      </c>
      <c r="C50" s="4" t="s">
        <v>89</v>
      </c>
      <c r="D50" s="14" t="s">
        <v>48</v>
      </c>
      <c r="E50" s="15" t="s">
        <v>73</v>
      </c>
      <c r="F50" s="14" t="s">
        <v>39</v>
      </c>
      <c r="G50" s="16" t="s">
        <v>55</v>
      </c>
      <c r="H50" s="16" t="s">
        <v>56</v>
      </c>
      <c r="I50" s="16" t="s">
        <v>50</v>
      </c>
      <c r="J50" s="31">
        <v>675393</v>
      </c>
      <c r="K50" s="31">
        <v>580720</v>
      </c>
      <c r="L50" s="31">
        <v>1031461.3231690717</v>
      </c>
      <c r="M50" s="31">
        <v>1237600</v>
      </c>
      <c r="N50" s="31">
        <v>1066240</v>
      </c>
      <c r="O50" s="32">
        <f t="shared" si="6"/>
        <v>1031461.3231690717</v>
      </c>
      <c r="P50" s="31">
        <f t="shared" si="7"/>
        <v>278212.27697671432</v>
      </c>
      <c r="Q50" s="32">
        <f t="shared" si="3"/>
        <v>1237600</v>
      </c>
      <c r="R50" s="4">
        <f t="shared" si="4"/>
        <v>0.59756097560975607</v>
      </c>
      <c r="S50" s="4">
        <f t="shared" si="4"/>
        <v>0.59756097560975607</v>
      </c>
      <c r="T50" s="4">
        <f t="shared" si="4"/>
        <v>0.59756097560975607</v>
      </c>
      <c r="U50" s="4">
        <f t="shared" si="4"/>
        <v>0</v>
      </c>
      <c r="V50" s="4">
        <f t="shared" si="5"/>
        <v>0.49674350468676515</v>
      </c>
    </row>
    <row r="51" spans="1:22" s="11" customFormat="1" x14ac:dyDescent="0.25">
      <c r="A51" s="3"/>
      <c r="B51" s="14" t="s">
        <v>92</v>
      </c>
      <c r="C51" s="4" t="s">
        <v>89</v>
      </c>
      <c r="D51" s="14" t="s">
        <v>48</v>
      </c>
      <c r="E51" s="15" t="s">
        <v>73</v>
      </c>
      <c r="F51" s="14" t="s">
        <v>39</v>
      </c>
      <c r="G51" s="16" t="s">
        <v>55</v>
      </c>
      <c r="H51" s="16" t="s">
        <v>56</v>
      </c>
      <c r="I51" s="16" t="s">
        <v>52</v>
      </c>
      <c r="J51" s="31">
        <v>1510748</v>
      </c>
      <c r="K51" s="31">
        <v>767550</v>
      </c>
      <c r="L51" s="31">
        <v>1031461.3231690717</v>
      </c>
      <c r="M51" s="31">
        <v>1237600</v>
      </c>
      <c r="N51" s="31">
        <v>1332800</v>
      </c>
      <c r="O51" s="32">
        <f t="shared" si="6"/>
        <v>1237600</v>
      </c>
      <c r="P51" s="31">
        <f t="shared" si="7"/>
        <v>286426.19032975263</v>
      </c>
      <c r="Q51" s="32">
        <f t="shared" si="3"/>
        <v>1510748</v>
      </c>
      <c r="R51" s="4">
        <f t="shared" si="4"/>
        <v>0</v>
      </c>
      <c r="S51" s="4">
        <f t="shared" si="4"/>
        <v>0.59756097560975607</v>
      </c>
      <c r="T51" s="4">
        <f t="shared" si="4"/>
        <v>0.59756097560975607</v>
      </c>
      <c r="U51" s="4">
        <f t="shared" si="4"/>
        <v>0.59756097560975607</v>
      </c>
      <c r="V51" s="4">
        <f t="shared" si="5"/>
        <v>0.38929364479258455</v>
      </c>
    </row>
    <row r="52" spans="1:22" s="11" customFormat="1" x14ac:dyDescent="0.25">
      <c r="A52" s="3"/>
      <c r="B52" s="14" t="s">
        <v>93</v>
      </c>
      <c r="C52" s="4" t="s">
        <v>89</v>
      </c>
      <c r="D52" s="14" t="s">
        <v>48</v>
      </c>
      <c r="E52" s="15" t="s">
        <v>73</v>
      </c>
      <c r="F52" s="14" t="s">
        <v>39</v>
      </c>
      <c r="G52" s="16" t="s">
        <v>59</v>
      </c>
      <c r="H52" s="16" t="s">
        <v>56</v>
      </c>
      <c r="I52" s="16" t="s">
        <v>50</v>
      </c>
      <c r="J52" s="31">
        <v>550978</v>
      </c>
      <c r="K52" s="31">
        <v>799680</v>
      </c>
      <c r="L52" s="31">
        <v>1142542.1835012252</v>
      </c>
      <c r="M52" s="31">
        <v>1732640</v>
      </c>
      <c r="N52" s="31">
        <v>1137640</v>
      </c>
      <c r="O52" s="32">
        <f t="shared" si="6"/>
        <v>1137640</v>
      </c>
      <c r="P52" s="31">
        <f t="shared" si="7"/>
        <v>444789.19259624573</v>
      </c>
      <c r="Q52" s="32">
        <f t="shared" si="3"/>
        <v>1732640</v>
      </c>
      <c r="R52" s="4">
        <f t="shared" si="4"/>
        <v>0.59756097560975607</v>
      </c>
      <c r="S52" s="4">
        <f t="shared" si="4"/>
        <v>0.59756097560975607</v>
      </c>
      <c r="T52" s="4">
        <f t="shared" si="4"/>
        <v>0.59263769232301633</v>
      </c>
      <c r="U52" s="4">
        <f t="shared" si="4"/>
        <v>0</v>
      </c>
      <c r="V52" s="4">
        <f t="shared" si="5"/>
        <v>0.59756097560975607</v>
      </c>
    </row>
    <row r="53" spans="1:22" s="11" customFormat="1" x14ac:dyDescent="0.25">
      <c r="A53" s="3"/>
      <c r="B53" s="14" t="s">
        <v>94</v>
      </c>
      <c r="C53" s="4" t="s">
        <v>89</v>
      </c>
      <c r="D53" s="14" t="s">
        <v>48</v>
      </c>
      <c r="E53" s="15" t="s">
        <v>73</v>
      </c>
      <c r="F53" s="14" t="s">
        <v>39</v>
      </c>
      <c r="G53" s="16" t="s">
        <v>59</v>
      </c>
      <c r="H53" s="16" t="s">
        <v>56</v>
      </c>
      <c r="I53" s="16" t="s">
        <v>52</v>
      </c>
      <c r="J53" s="31">
        <v>1546294</v>
      </c>
      <c r="K53" s="31">
        <v>924630</v>
      </c>
      <c r="L53" s="31">
        <v>1142542.1835012252</v>
      </c>
      <c r="M53" s="31">
        <v>1732640</v>
      </c>
      <c r="N53" s="31">
        <v>1404200</v>
      </c>
      <c r="O53" s="32">
        <f t="shared" si="6"/>
        <v>1404200</v>
      </c>
      <c r="P53" s="31">
        <f t="shared" si="7"/>
        <v>320881.87383084273</v>
      </c>
      <c r="Q53" s="32">
        <f t="shared" si="3"/>
        <v>1732640</v>
      </c>
      <c r="R53" s="4">
        <f t="shared" si="4"/>
        <v>0.33903634624581536</v>
      </c>
      <c r="S53" s="4">
        <f t="shared" si="4"/>
        <v>0.59756097560975607</v>
      </c>
      <c r="T53" s="4">
        <f t="shared" si="4"/>
        <v>0.59756097560975607</v>
      </c>
      <c r="U53" s="4">
        <f t="shared" si="4"/>
        <v>0</v>
      </c>
      <c r="V53" s="4">
        <f t="shared" si="5"/>
        <v>0.59756097560975607</v>
      </c>
    </row>
    <row r="54" spans="1:22" s="11" customFormat="1" x14ac:dyDescent="0.25">
      <c r="A54" s="3"/>
      <c r="B54" s="14" t="s">
        <v>95</v>
      </c>
      <c r="C54" s="4" t="s">
        <v>89</v>
      </c>
      <c r="D54" s="14" t="s">
        <v>48</v>
      </c>
      <c r="E54" s="15" t="s">
        <v>73</v>
      </c>
      <c r="F54" s="14" t="s">
        <v>39</v>
      </c>
      <c r="G54" s="16" t="s">
        <v>62</v>
      </c>
      <c r="H54" s="16" t="s">
        <v>56</v>
      </c>
      <c r="I54" s="16" t="s">
        <v>50</v>
      </c>
      <c r="J54" s="31">
        <v>2043952</v>
      </c>
      <c r="K54" s="31">
        <v>955570</v>
      </c>
      <c r="L54" s="31">
        <v>1198082.6136673021</v>
      </c>
      <c r="M54" s="31">
        <v>2113440</v>
      </c>
      <c r="N54" s="31">
        <v>1351840</v>
      </c>
      <c r="O54" s="32">
        <f t="shared" si="6"/>
        <v>1351840</v>
      </c>
      <c r="P54" s="31">
        <f t="shared" si="7"/>
        <v>518747.4460419204</v>
      </c>
      <c r="Q54" s="32">
        <f t="shared" si="3"/>
        <v>2113440</v>
      </c>
      <c r="R54" s="4">
        <f t="shared" si="4"/>
        <v>5.4521162123385938E-2</v>
      </c>
      <c r="S54" s="4">
        <f t="shared" si="4"/>
        <v>0.59756097560975607</v>
      </c>
      <c r="T54" s="4">
        <f t="shared" si="4"/>
        <v>0.59756097560975607</v>
      </c>
      <c r="U54" s="4">
        <f t="shared" si="4"/>
        <v>0</v>
      </c>
      <c r="V54" s="4">
        <f t="shared" si="5"/>
        <v>0.59756097560975607</v>
      </c>
    </row>
    <row r="55" spans="1:22" s="11" customFormat="1" x14ac:dyDescent="0.25">
      <c r="A55" s="3"/>
      <c r="B55" s="14" t="s">
        <v>96</v>
      </c>
      <c r="C55" s="4" t="s">
        <v>89</v>
      </c>
      <c r="D55" s="14" t="s">
        <v>48</v>
      </c>
      <c r="E55" s="15" t="s">
        <v>73</v>
      </c>
      <c r="F55" s="14" t="s">
        <v>39</v>
      </c>
      <c r="G55" s="16" t="s">
        <v>62</v>
      </c>
      <c r="H55" s="16" t="s">
        <v>56</v>
      </c>
      <c r="I55" s="16" t="s">
        <v>52</v>
      </c>
      <c r="J55" s="31">
        <v>3732435</v>
      </c>
      <c r="K55" s="31">
        <v>1099560</v>
      </c>
      <c r="L55" s="31">
        <v>1198082.6136673021</v>
      </c>
      <c r="M55" s="31">
        <v>2113440</v>
      </c>
      <c r="N55" s="31">
        <v>1618400</v>
      </c>
      <c r="O55" s="32">
        <f t="shared" si="6"/>
        <v>1618400</v>
      </c>
      <c r="P55" s="31">
        <f t="shared" si="7"/>
        <v>1072653.8661645812</v>
      </c>
      <c r="Q55" s="32">
        <f t="shared" si="3"/>
        <v>3732435</v>
      </c>
      <c r="R55" s="4">
        <f t="shared" si="4"/>
        <v>0</v>
      </c>
      <c r="S55" s="4">
        <f t="shared" si="4"/>
        <v>0.59756097560975607</v>
      </c>
      <c r="T55" s="4">
        <f t="shared" si="4"/>
        <v>0.59756097560975607</v>
      </c>
      <c r="U55" s="4">
        <f t="shared" si="4"/>
        <v>0.45763113274251233</v>
      </c>
      <c r="V55" s="4">
        <f t="shared" si="5"/>
        <v>0.59756097560975607</v>
      </c>
    </row>
    <row r="56" spans="1:22" s="11" customFormat="1" x14ac:dyDescent="0.25">
      <c r="A56" s="3"/>
      <c r="B56" s="14" t="s">
        <v>97</v>
      </c>
      <c r="C56" s="4" t="s">
        <v>98</v>
      </c>
      <c r="D56" s="14" t="s">
        <v>48</v>
      </c>
      <c r="E56" s="15" t="s">
        <v>99</v>
      </c>
      <c r="F56" s="14" t="s">
        <v>39</v>
      </c>
      <c r="G56" s="16" t="s">
        <v>37</v>
      </c>
      <c r="H56" s="16" t="s">
        <v>49</v>
      </c>
      <c r="I56" s="16" t="s">
        <v>39</v>
      </c>
      <c r="J56" s="31">
        <v>248829</v>
      </c>
      <c r="K56" s="31">
        <v>484330</v>
      </c>
      <c r="L56" s="31">
        <v>1176163.0274979582</v>
      </c>
      <c r="M56" s="31">
        <v>619990</v>
      </c>
      <c r="N56" s="31">
        <v>714000</v>
      </c>
      <c r="O56" s="32">
        <f t="shared" si="6"/>
        <v>619990</v>
      </c>
      <c r="P56" s="31">
        <f t="shared" si="7"/>
        <v>342862.91209154535</v>
      </c>
      <c r="Q56" s="32">
        <f t="shared" si="3"/>
        <v>1176163.0274979582</v>
      </c>
      <c r="R56" s="4">
        <f t="shared" si="4"/>
        <v>0.59756097560975607</v>
      </c>
      <c r="S56" s="4">
        <f t="shared" si="4"/>
        <v>0.59756097560975607</v>
      </c>
      <c r="T56" s="4">
        <f t="shared" si="4"/>
        <v>0</v>
      </c>
      <c r="U56" s="4">
        <f t="shared" si="4"/>
        <v>0.59756097560975607</v>
      </c>
      <c r="V56" s="4">
        <f t="shared" si="5"/>
        <v>0.49655516529602345</v>
      </c>
    </row>
    <row r="57" spans="1:22" s="11" customFormat="1" x14ac:dyDescent="0.25">
      <c r="A57" s="3"/>
      <c r="B57" s="14" t="s">
        <v>100</v>
      </c>
      <c r="C57" s="4" t="s">
        <v>101</v>
      </c>
      <c r="D57" s="14" t="s">
        <v>48</v>
      </c>
      <c r="E57" s="15" t="s">
        <v>102</v>
      </c>
      <c r="F57" s="14" t="s">
        <v>39</v>
      </c>
      <c r="G57" s="16" t="s">
        <v>37</v>
      </c>
      <c r="H57" s="16" t="s">
        <v>49</v>
      </c>
      <c r="I57" s="16" t="s">
        <v>39</v>
      </c>
      <c r="J57" s="31">
        <v>497658</v>
      </c>
      <c r="K57" s="31">
        <v>484330</v>
      </c>
      <c r="L57" s="31">
        <v>1176163.0274979582</v>
      </c>
      <c r="M57" s="31">
        <v>619990</v>
      </c>
      <c r="N57" s="31">
        <v>714000</v>
      </c>
      <c r="O57" s="32">
        <f t="shared" si="6"/>
        <v>619990</v>
      </c>
      <c r="P57" s="31">
        <f t="shared" si="7"/>
        <v>283183.82282108878</v>
      </c>
      <c r="Q57" s="32">
        <f t="shared" si="3"/>
        <v>1176163.0274979582</v>
      </c>
      <c r="R57" s="4">
        <f t="shared" si="4"/>
        <v>0.59756097560975607</v>
      </c>
      <c r="S57" s="4">
        <f t="shared" si="4"/>
        <v>0.59756097560975607</v>
      </c>
      <c r="T57" s="4">
        <f t="shared" si="4"/>
        <v>0</v>
      </c>
      <c r="U57" s="4">
        <f t="shared" si="4"/>
        <v>0.59756097560975607</v>
      </c>
      <c r="V57" s="4">
        <f t="shared" si="5"/>
        <v>0.49655516529602345</v>
      </c>
    </row>
    <row r="58" spans="1:22" s="11" customFormat="1" x14ac:dyDescent="0.25">
      <c r="A58" s="3"/>
      <c r="B58" s="14" t="s">
        <v>103</v>
      </c>
      <c r="C58" s="4" t="s">
        <v>104</v>
      </c>
      <c r="D58" s="14" t="s">
        <v>48</v>
      </c>
      <c r="E58" s="15" t="s">
        <v>105</v>
      </c>
      <c r="F58" s="14" t="s">
        <v>39</v>
      </c>
      <c r="G58" s="16" t="s">
        <v>37</v>
      </c>
      <c r="H58" s="16" t="s">
        <v>49</v>
      </c>
      <c r="I58" s="16" t="s">
        <v>39</v>
      </c>
      <c r="J58" s="31">
        <v>995316</v>
      </c>
      <c r="K58" s="31">
        <v>484330</v>
      </c>
      <c r="L58" s="31">
        <v>1176163.0274979582</v>
      </c>
      <c r="M58" s="31">
        <v>619990</v>
      </c>
      <c r="N58" s="31">
        <v>714000</v>
      </c>
      <c r="O58" s="32">
        <f t="shared" si="6"/>
        <v>714000</v>
      </c>
      <c r="P58" s="31">
        <f t="shared" si="7"/>
        <v>282432.86819367873</v>
      </c>
      <c r="Q58" s="32">
        <f t="shared" si="3"/>
        <v>1176163.0274979582</v>
      </c>
      <c r="R58" s="4">
        <f t="shared" si="4"/>
        <v>0.23382901651145538</v>
      </c>
      <c r="S58" s="4">
        <f t="shared" si="4"/>
        <v>0.59756097560975607</v>
      </c>
      <c r="T58" s="4">
        <f t="shared" si="4"/>
        <v>0</v>
      </c>
      <c r="U58" s="4">
        <f t="shared" si="4"/>
        <v>0.59756097560975607</v>
      </c>
      <c r="V58" s="4">
        <f t="shared" si="5"/>
        <v>0.59756097560975607</v>
      </c>
    </row>
    <row r="59" spans="1:22" s="11" customFormat="1" x14ac:dyDescent="0.25">
      <c r="A59" s="3"/>
      <c r="B59" s="14" t="s">
        <v>106</v>
      </c>
      <c r="C59" s="4" t="s">
        <v>98</v>
      </c>
      <c r="D59" s="14" t="s">
        <v>48</v>
      </c>
      <c r="E59" s="15" t="s">
        <v>99</v>
      </c>
      <c r="F59" s="14" t="s">
        <v>39</v>
      </c>
      <c r="G59" s="16" t="s">
        <v>55</v>
      </c>
      <c r="H59" s="16" t="s">
        <v>107</v>
      </c>
      <c r="I59" s="16" t="s">
        <v>39</v>
      </c>
      <c r="J59" s="31">
        <v>11375040</v>
      </c>
      <c r="K59" s="31">
        <v>600950</v>
      </c>
      <c r="L59" s="31">
        <v>1737714.5439695071</v>
      </c>
      <c r="M59" s="31">
        <v>897260</v>
      </c>
      <c r="N59" s="31">
        <v>737800</v>
      </c>
      <c r="O59" s="32">
        <f t="shared" si="6"/>
        <v>897260</v>
      </c>
      <c r="P59" s="31">
        <f t="shared" si="7"/>
        <v>4663819.1828902429</v>
      </c>
      <c r="Q59" s="32">
        <f t="shared" si="3"/>
        <v>11375040</v>
      </c>
      <c r="R59" s="4">
        <f t="shared" si="4"/>
        <v>0</v>
      </c>
      <c r="S59" s="4">
        <f t="shared" si="4"/>
        <v>0.59756097560975607</v>
      </c>
      <c r="T59" s="4">
        <f t="shared" si="4"/>
        <v>0.54962879558210986</v>
      </c>
      <c r="U59" s="4">
        <f t="shared" si="4"/>
        <v>0.59756097560975607</v>
      </c>
      <c r="V59" s="4">
        <f t="shared" si="5"/>
        <v>0.59756097560975607</v>
      </c>
    </row>
    <row r="60" spans="1:22" s="11" customFormat="1" x14ac:dyDescent="0.25">
      <c r="A60" s="3"/>
      <c r="B60" s="14" t="s">
        <v>108</v>
      </c>
      <c r="C60" s="4" t="s">
        <v>101</v>
      </c>
      <c r="D60" s="14" t="s">
        <v>48</v>
      </c>
      <c r="E60" s="15" t="s">
        <v>102</v>
      </c>
      <c r="F60" s="14" t="s">
        <v>39</v>
      </c>
      <c r="G60" s="16" t="s">
        <v>55</v>
      </c>
      <c r="H60" s="16" t="s">
        <v>107</v>
      </c>
      <c r="I60" s="16" t="s">
        <v>39</v>
      </c>
      <c r="J60" s="31">
        <v>12085980</v>
      </c>
      <c r="K60" s="31">
        <v>672350</v>
      </c>
      <c r="L60" s="31">
        <v>1737714.5439695071</v>
      </c>
      <c r="M60" s="31">
        <v>897260</v>
      </c>
      <c r="N60" s="31">
        <v>737800</v>
      </c>
      <c r="O60" s="32">
        <f t="shared" si="6"/>
        <v>897260</v>
      </c>
      <c r="P60" s="31">
        <f t="shared" si="7"/>
        <v>4971155.2104397332</v>
      </c>
      <c r="Q60" s="32">
        <f t="shared" si="3"/>
        <v>12085980</v>
      </c>
      <c r="R60" s="4">
        <f t="shared" si="4"/>
        <v>0</v>
      </c>
      <c r="S60" s="4">
        <f t="shared" si="4"/>
        <v>0.59756097560975607</v>
      </c>
      <c r="T60" s="4">
        <f t="shared" si="4"/>
        <v>0.55267444370529595</v>
      </c>
      <c r="U60" s="4">
        <f t="shared" si="4"/>
        <v>0.59756097560975607</v>
      </c>
      <c r="V60" s="4">
        <f t="shared" si="5"/>
        <v>0.59756097560975607</v>
      </c>
    </row>
    <row r="61" spans="1:22" s="11" customFormat="1" x14ac:dyDescent="0.25">
      <c r="A61" s="3"/>
      <c r="B61" s="14" t="s">
        <v>109</v>
      </c>
      <c r="C61" s="4" t="s">
        <v>104</v>
      </c>
      <c r="D61" s="14" t="s">
        <v>48</v>
      </c>
      <c r="E61" s="15" t="s">
        <v>105</v>
      </c>
      <c r="F61" s="14" t="s">
        <v>39</v>
      </c>
      <c r="G61" s="16" t="s">
        <v>55</v>
      </c>
      <c r="H61" s="16" t="s">
        <v>107</v>
      </c>
      <c r="I61" s="16" t="s">
        <v>39</v>
      </c>
      <c r="J61" s="31">
        <v>12974654</v>
      </c>
      <c r="K61" s="31">
        <v>773500</v>
      </c>
      <c r="L61" s="31">
        <v>1737714.5439695071</v>
      </c>
      <c r="M61" s="31">
        <v>897260</v>
      </c>
      <c r="N61" s="31">
        <v>737800</v>
      </c>
      <c r="O61" s="32">
        <f t="shared" si="6"/>
        <v>897260</v>
      </c>
      <c r="P61" s="31">
        <f t="shared" si="7"/>
        <v>5354525.7962796576</v>
      </c>
      <c r="Q61" s="32">
        <f t="shared" si="3"/>
        <v>12974654</v>
      </c>
      <c r="R61" s="4">
        <f t="shared" si="4"/>
        <v>0</v>
      </c>
      <c r="S61" s="4">
        <f t="shared" si="4"/>
        <v>0.59756097560975607</v>
      </c>
      <c r="T61" s="4">
        <f t="shared" si="4"/>
        <v>0.55597726663660585</v>
      </c>
      <c r="U61" s="4">
        <f t="shared" si="4"/>
        <v>0.59756097560975607</v>
      </c>
      <c r="V61" s="4">
        <f t="shared" si="5"/>
        <v>0.59756097560975607</v>
      </c>
    </row>
    <row r="62" spans="1:22" s="11" customFormat="1" x14ac:dyDescent="0.25">
      <c r="A62" s="3"/>
      <c r="B62" s="14" t="s">
        <v>110</v>
      </c>
      <c r="C62" s="4" t="s">
        <v>98</v>
      </c>
      <c r="D62" s="14" t="s">
        <v>48</v>
      </c>
      <c r="E62" s="15" t="s">
        <v>99</v>
      </c>
      <c r="F62" s="14" t="s">
        <v>39</v>
      </c>
      <c r="G62" s="16" t="s">
        <v>59</v>
      </c>
      <c r="H62" s="16" t="s">
        <v>107</v>
      </c>
      <c r="I62" s="16" t="s">
        <v>39</v>
      </c>
      <c r="J62" s="31">
        <v>11908246</v>
      </c>
      <c r="K62" s="31">
        <v>714000</v>
      </c>
      <c r="L62" s="31">
        <v>1964884.3452218897</v>
      </c>
      <c r="M62" s="31">
        <v>200753</v>
      </c>
      <c r="N62" s="31">
        <v>773500</v>
      </c>
      <c r="O62" s="32">
        <f t="shared" si="6"/>
        <v>773500</v>
      </c>
      <c r="P62" s="31">
        <f t="shared" si="7"/>
        <v>4959439.5595730674</v>
      </c>
      <c r="Q62" s="32">
        <f t="shared" si="3"/>
        <v>11908246</v>
      </c>
      <c r="R62" s="4">
        <f t="shared" si="4"/>
        <v>0</v>
      </c>
      <c r="S62" s="4">
        <f t="shared" si="4"/>
        <v>0.59756097560975607</v>
      </c>
      <c r="T62" s="4">
        <f t="shared" si="4"/>
        <v>0.53362374779540056</v>
      </c>
      <c r="U62" s="4">
        <f t="shared" si="4"/>
        <v>0.59756097560975607</v>
      </c>
      <c r="V62" s="4">
        <f t="shared" si="5"/>
        <v>0.59756097560975607</v>
      </c>
    </row>
    <row r="63" spans="1:22" s="11" customFormat="1" x14ac:dyDescent="0.25">
      <c r="A63" s="3"/>
      <c r="B63" s="14" t="s">
        <v>111</v>
      </c>
      <c r="C63" s="4" t="s">
        <v>101</v>
      </c>
      <c r="D63" s="14" t="s">
        <v>48</v>
      </c>
      <c r="E63" s="15" t="s">
        <v>102</v>
      </c>
      <c r="F63" s="14" t="s">
        <v>39</v>
      </c>
      <c r="G63" s="16" t="s">
        <v>59</v>
      </c>
      <c r="H63" s="16" t="s">
        <v>107</v>
      </c>
      <c r="I63" s="16" t="s">
        <v>39</v>
      </c>
      <c r="J63" s="31">
        <v>12619185</v>
      </c>
      <c r="K63" s="31">
        <v>773500</v>
      </c>
      <c r="L63" s="31">
        <v>1964884.3452218897</v>
      </c>
      <c r="M63" s="31">
        <v>200753</v>
      </c>
      <c r="N63" s="31">
        <v>773500</v>
      </c>
      <c r="O63" s="32">
        <f t="shared" si="6"/>
        <v>773500</v>
      </c>
      <c r="P63" s="31">
        <f t="shared" si="7"/>
        <v>5267727.7501346404</v>
      </c>
      <c r="Q63" s="32">
        <f t="shared" si="3"/>
        <v>12619185</v>
      </c>
      <c r="R63" s="4">
        <f t="shared" si="4"/>
        <v>0</v>
      </c>
      <c r="S63" s="4">
        <f t="shared" si="4"/>
        <v>0.59756097560975607</v>
      </c>
      <c r="T63" s="4">
        <f t="shared" si="4"/>
        <v>0.53746104963190144</v>
      </c>
      <c r="U63" s="4">
        <f t="shared" si="4"/>
        <v>0.59756097560975607</v>
      </c>
      <c r="V63" s="4">
        <f t="shared" si="5"/>
        <v>0.59756097560975607</v>
      </c>
    </row>
    <row r="64" spans="1:22" s="11" customFormat="1" x14ac:dyDescent="0.25">
      <c r="A64" s="3"/>
      <c r="B64" s="14" t="s">
        <v>112</v>
      </c>
      <c r="C64" s="4" t="s">
        <v>104</v>
      </c>
      <c r="D64" s="14" t="s">
        <v>48</v>
      </c>
      <c r="E64" s="15" t="s">
        <v>105</v>
      </c>
      <c r="F64" s="14" t="s">
        <v>39</v>
      </c>
      <c r="G64" s="16" t="s">
        <v>59</v>
      </c>
      <c r="H64" s="16" t="s">
        <v>107</v>
      </c>
      <c r="I64" s="16" t="s">
        <v>39</v>
      </c>
      <c r="J64" s="31">
        <v>13685595</v>
      </c>
      <c r="K64" s="31">
        <v>833000</v>
      </c>
      <c r="L64" s="31">
        <v>1964884.3452218897</v>
      </c>
      <c r="M64" s="31">
        <v>200753</v>
      </c>
      <c r="N64" s="31">
        <v>773500</v>
      </c>
      <c r="O64" s="32">
        <f t="shared" si="6"/>
        <v>833000</v>
      </c>
      <c r="P64" s="31">
        <f t="shared" si="7"/>
        <v>5734419.9855707008</v>
      </c>
      <c r="Q64" s="32">
        <f t="shared" si="3"/>
        <v>13685595</v>
      </c>
      <c r="R64" s="4">
        <f t="shared" si="4"/>
        <v>0</v>
      </c>
      <c r="S64" s="4">
        <f t="shared" si="4"/>
        <v>0.59756097560975607</v>
      </c>
      <c r="T64" s="4">
        <f t="shared" si="4"/>
        <v>0.54493581208377528</v>
      </c>
      <c r="U64" s="4">
        <f t="shared" si="4"/>
        <v>0.59756097560975607</v>
      </c>
      <c r="V64" s="4">
        <f t="shared" si="5"/>
        <v>0.59756097560975607</v>
      </c>
    </row>
    <row r="65" spans="1:22" s="11" customFormat="1" x14ac:dyDescent="0.25">
      <c r="A65" s="3"/>
      <c r="B65" s="14" t="s">
        <v>113</v>
      </c>
      <c r="C65" s="4" t="s">
        <v>98</v>
      </c>
      <c r="D65" s="14" t="s">
        <v>48</v>
      </c>
      <c r="E65" s="15" t="s">
        <v>99</v>
      </c>
      <c r="F65" s="14" t="s">
        <v>39</v>
      </c>
      <c r="G65" s="16" t="s">
        <v>62</v>
      </c>
      <c r="H65" s="16" t="s">
        <v>107</v>
      </c>
      <c r="I65" s="16" t="s">
        <v>39</v>
      </c>
      <c r="J65" s="31">
        <v>16351620</v>
      </c>
      <c r="K65" s="31">
        <v>856800</v>
      </c>
      <c r="L65" s="31">
        <v>2020424.7753879663</v>
      </c>
      <c r="M65" s="31">
        <v>2446640</v>
      </c>
      <c r="N65" s="31">
        <v>833000</v>
      </c>
      <c r="O65" s="32">
        <f t="shared" si="6"/>
        <v>2020424.7753879663</v>
      </c>
      <c r="P65" s="31">
        <f t="shared" si="7"/>
        <v>6662305.4952889076</v>
      </c>
      <c r="Q65" s="32">
        <f t="shared" si="3"/>
        <v>16351620</v>
      </c>
      <c r="R65" s="4">
        <f t="shared" si="4"/>
        <v>0</v>
      </c>
      <c r="S65" s="4">
        <f t="shared" si="4"/>
        <v>0.59756097560975607</v>
      </c>
      <c r="T65" s="4">
        <f t="shared" si="4"/>
        <v>0.59756097560975607</v>
      </c>
      <c r="U65" s="4">
        <f t="shared" si="4"/>
        <v>0.57978928375522742</v>
      </c>
      <c r="V65" s="4">
        <f t="shared" si="5"/>
        <v>0.59756097560975607</v>
      </c>
    </row>
    <row r="66" spans="1:22" s="11" customFormat="1" x14ac:dyDescent="0.25">
      <c r="A66" s="3"/>
      <c r="B66" s="14" t="s">
        <v>114</v>
      </c>
      <c r="C66" s="4" t="s">
        <v>101</v>
      </c>
      <c r="D66" s="14" t="s">
        <v>48</v>
      </c>
      <c r="E66" s="15" t="s">
        <v>102</v>
      </c>
      <c r="F66" s="14" t="s">
        <v>39</v>
      </c>
      <c r="G66" s="16" t="s">
        <v>62</v>
      </c>
      <c r="H66" s="16" t="s">
        <v>107</v>
      </c>
      <c r="I66" s="16" t="s">
        <v>39</v>
      </c>
      <c r="J66" s="31">
        <v>17951234</v>
      </c>
      <c r="K66" s="31">
        <v>928200</v>
      </c>
      <c r="L66" s="31">
        <v>2020424.7753879663</v>
      </c>
      <c r="M66" s="31">
        <v>2446640</v>
      </c>
      <c r="N66" s="31">
        <v>833000</v>
      </c>
      <c r="O66" s="32">
        <f t="shared" si="6"/>
        <v>2020424.7753879663</v>
      </c>
      <c r="P66" s="31">
        <f t="shared" si="7"/>
        <v>7364454.7951555764</v>
      </c>
      <c r="Q66" s="32">
        <f t="shared" si="3"/>
        <v>17951234</v>
      </c>
      <c r="R66" s="4">
        <f t="shared" si="4"/>
        <v>0</v>
      </c>
      <c r="S66" s="4">
        <f t="shared" si="4"/>
        <v>0.59756097560975607</v>
      </c>
      <c r="T66" s="4">
        <f t="shared" si="4"/>
        <v>0.59756097560975607</v>
      </c>
      <c r="U66" s="4">
        <f t="shared" si="4"/>
        <v>0.58157374094716163</v>
      </c>
      <c r="V66" s="4">
        <f t="shared" si="5"/>
        <v>0.59756097560975607</v>
      </c>
    </row>
    <row r="67" spans="1:22" s="11" customFormat="1" x14ac:dyDescent="0.25">
      <c r="A67" s="3"/>
      <c r="B67" s="14" t="s">
        <v>115</v>
      </c>
      <c r="C67" s="4" t="s">
        <v>104</v>
      </c>
      <c r="D67" s="14" t="s">
        <v>48</v>
      </c>
      <c r="E67" s="15" t="s">
        <v>105</v>
      </c>
      <c r="F67" s="14" t="s">
        <v>39</v>
      </c>
      <c r="G67" s="16" t="s">
        <v>62</v>
      </c>
      <c r="H67" s="16" t="s">
        <v>107</v>
      </c>
      <c r="I67" s="16" t="s">
        <v>39</v>
      </c>
      <c r="J67" s="31">
        <v>18839910</v>
      </c>
      <c r="K67" s="31">
        <v>975800</v>
      </c>
      <c r="L67" s="31">
        <v>2020424.7753879663</v>
      </c>
      <c r="M67" s="31">
        <v>2446640</v>
      </c>
      <c r="N67" s="31">
        <v>833000</v>
      </c>
      <c r="O67" s="32">
        <f t="shared" si="6"/>
        <v>2020424.7753879663</v>
      </c>
      <c r="P67" s="31">
        <f t="shared" si="7"/>
        <v>7753967.0249669403</v>
      </c>
      <c r="Q67" s="32">
        <f t="shared" si="3"/>
        <v>18839910</v>
      </c>
      <c r="R67" s="4">
        <f t="shared" si="4"/>
        <v>0</v>
      </c>
      <c r="S67" s="4">
        <f t="shared" si="4"/>
        <v>0.59756097560975607</v>
      </c>
      <c r="T67" s="4">
        <f t="shared" si="4"/>
        <v>0.59756097560975607</v>
      </c>
      <c r="U67" s="4">
        <f t="shared" si="4"/>
        <v>0.58241844407340382</v>
      </c>
      <c r="V67" s="4">
        <f t="shared" si="5"/>
        <v>0.59756097560975607</v>
      </c>
    </row>
    <row r="68" spans="1:22" s="11" customFormat="1" x14ac:dyDescent="0.25">
      <c r="A68" s="3"/>
      <c r="B68" s="14" t="s">
        <v>116</v>
      </c>
      <c r="C68" s="4" t="s">
        <v>117</v>
      </c>
      <c r="D68" s="14" t="s">
        <v>48</v>
      </c>
      <c r="E68" s="15" t="s">
        <v>99</v>
      </c>
      <c r="F68" s="14" t="s">
        <v>39</v>
      </c>
      <c r="G68" s="16" t="s">
        <v>37</v>
      </c>
      <c r="H68" s="16" t="s">
        <v>49</v>
      </c>
      <c r="I68" s="16" t="s">
        <v>39</v>
      </c>
      <c r="J68" s="31">
        <v>248829</v>
      </c>
      <c r="K68" s="31">
        <v>484330</v>
      </c>
      <c r="L68" s="31">
        <v>943985.14565750072</v>
      </c>
      <c r="M68" s="31">
        <v>619990</v>
      </c>
      <c r="N68" s="31">
        <v>666400</v>
      </c>
      <c r="O68" s="32">
        <f t="shared" si="6"/>
        <v>619990</v>
      </c>
      <c r="P68" s="31">
        <f t="shared" si="7"/>
        <v>254739.57729778968</v>
      </c>
      <c r="Q68" s="32">
        <f t="shared" si="3"/>
        <v>943985.14565750072</v>
      </c>
      <c r="R68" s="4">
        <f t="shared" si="4"/>
        <v>0.59756097560975607</v>
      </c>
      <c r="S68" s="4">
        <f t="shared" si="4"/>
        <v>0.59756097560975607</v>
      </c>
      <c r="T68" s="4">
        <f t="shared" si="4"/>
        <v>0</v>
      </c>
      <c r="U68" s="4">
        <f t="shared" si="4"/>
        <v>0.59756097560975607</v>
      </c>
      <c r="V68" s="4">
        <f t="shared" si="5"/>
        <v>0.51196461637490054</v>
      </c>
    </row>
    <row r="69" spans="1:22" s="11" customFormat="1" x14ac:dyDescent="0.25">
      <c r="A69" s="3"/>
      <c r="B69" s="14" t="s">
        <v>118</v>
      </c>
      <c r="C69" s="4" t="s">
        <v>119</v>
      </c>
      <c r="D69" s="14" t="s">
        <v>48</v>
      </c>
      <c r="E69" s="15" t="s">
        <v>102</v>
      </c>
      <c r="F69" s="14" t="s">
        <v>39</v>
      </c>
      <c r="G69" s="16" t="s">
        <v>37</v>
      </c>
      <c r="H69" s="16" t="s">
        <v>49</v>
      </c>
      <c r="I69" s="16" t="s">
        <v>39</v>
      </c>
      <c r="J69" s="31">
        <v>497658</v>
      </c>
      <c r="K69" s="31">
        <v>484330</v>
      </c>
      <c r="L69" s="31">
        <v>943985.14565750072</v>
      </c>
      <c r="M69" s="31">
        <v>619990</v>
      </c>
      <c r="N69" s="31">
        <v>666400</v>
      </c>
      <c r="O69" s="32">
        <f t="shared" si="6"/>
        <v>619990</v>
      </c>
      <c r="P69" s="31">
        <f t="shared" si="7"/>
        <v>185720.32284479681</v>
      </c>
      <c r="Q69" s="32">
        <f t="shared" si="3"/>
        <v>943985.14565750072</v>
      </c>
      <c r="R69" s="4">
        <f t="shared" si="4"/>
        <v>0.59756097560975607</v>
      </c>
      <c r="S69" s="4">
        <f t="shared" si="4"/>
        <v>0.59756097560975607</v>
      </c>
      <c r="T69" s="4">
        <f t="shared" si="4"/>
        <v>0</v>
      </c>
      <c r="U69" s="4">
        <f t="shared" si="4"/>
        <v>0.59756097560975607</v>
      </c>
      <c r="V69" s="4">
        <f t="shared" si="5"/>
        <v>0.51196461637490054</v>
      </c>
    </row>
    <row r="70" spans="1:22" s="11" customFormat="1" x14ac:dyDescent="0.25">
      <c r="A70" s="3"/>
      <c r="B70" s="14" t="s">
        <v>120</v>
      </c>
      <c r="C70" s="4" t="s">
        <v>121</v>
      </c>
      <c r="D70" s="14" t="s">
        <v>48</v>
      </c>
      <c r="E70" s="15" t="s">
        <v>105</v>
      </c>
      <c r="F70" s="14" t="s">
        <v>39</v>
      </c>
      <c r="G70" s="16" t="s">
        <v>37</v>
      </c>
      <c r="H70" s="16" t="s">
        <v>49</v>
      </c>
      <c r="I70" s="16" t="s">
        <v>39</v>
      </c>
      <c r="J70" s="31">
        <v>995316</v>
      </c>
      <c r="K70" s="31">
        <v>484330</v>
      </c>
      <c r="L70" s="31">
        <v>943985.14565750072</v>
      </c>
      <c r="M70" s="31">
        <v>619990</v>
      </c>
      <c r="N70" s="31">
        <v>666400</v>
      </c>
      <c r="O70" s="32">
        <f t="shared" si="6"/>
        <v>666400</v>
      </c>
      <c r="P70" s="31">
        <f t="shared" si="7"/>
        <v>219067.69720388576</v>
      </c>
      <c r="Q70" s="32">
        <f t="shared" si="3"/>
        <v>995316</v>
      </c>
      <c r="R70" s="4">
        <f t="shared" si="4"/>
        <v>0</v>
      </c>
      <c r="S70" s="4">
        <f t="shared" si="4"/>
        <v>0.59756097560975607</v>
      </c>
      <c r="T70" s="4">
        <f t="shared" si="4"/>
        <v>9.325577168573787E-2</v>
      </c>
      <c r="U70" s="4">
        <f t="shared" si="4"/>
        <v>0.59756097560975607</v>
      </c>
      <c r="V70" s="4">
        <f t="shared" si="5"/>
        <v>0.59756097560975607</v>
      </c>
    </row>
    <row r="71" spans="1:22" s="11" customFormat="1" x14ac:dyDescent="0.25">
      <c r="A71" s="3"/>
      <c r="B71" s="14" t="s">
        <v>122</v>
      </c>
      <c r="C71" s="4" t="s">
        <v>117</v>
      </c>
      <c r="D71" s="14" t="s">
        <v>48</v>
      </c>
      <c r="E71" s="15" t="s">
        <v>99</v>
      </c>
      <c r="F71" s="14" t="s">
        <v>39</v>
      </c>
      <c r="G71" s="16" t="s">
        <v>55</v>
      </c>
      <c r="H71" s="16" t="s">
        <v>107</v>
      </c>
      <c r="I71" s="16" t="s">
        <v>39</v>
      </c>
      <c r="J71" s="31">
        <v>9597690</v>
      </c>
      <c r="K71" s="31">
        <v>600950</v>
      </c>
      <c r="L71" s="31">
        <v>1737714.5439695071</v>
      </c>
      <c r="M71" s="31">
        <v>897260</v>
      </c>
      <c r="N71" s="31">
        <v>690200</v>
      </c>
      <c r="O71" s="32">
        <f t="shared" si="6"/>
        <v>897260</v>
      </c>
      <c r="P71" s="31">
        <f t="shared" si="7"/>
        <v>3879406.7091047224</v>
      </c>
      <c r="Q71" s="32">
        <f t="shared" si="3"/>
        <v>9597690</v>
      </c>
      <c r="R71" s="4">
        <f t="shared" si="4"/>
        <v>0</v>
      </c>
      <c r="S71" s="4">
        <f t="shared" si="4"/>
        <v>0.59756097560975607</v>
      </c>
      <c r="T71" s="4">
        <f t="shared" si="4"/>
        <v>0.53983706572828227</v>
      </c>
      <c r="U71" s="4">
        <f t="shared" si="4"/>
        <v>0.59756097560975607</v>
      </c>
      <c r="V71" s="4">
        <f t="shared" si="5"/>
        <v>0.59756097560975607</v>
      </c>
    </row>
    <row r="72" spans="1:22" s="11" customFormat="1" x14ac:dyDescent="0.25">
      <c r="A72" s="3"/>
      <c r="B72" s="14" t="s">
        <v>123</v>
      </c>
      <c r="C72" s="4" t="s">
        <v>119</v>
      </c>
      <c r="D72" s="14" t="s">
        <v>48</v>
      </c>
      <c r="E72" s="15" t="s">
        <v>102</v>
      </c>
      <c r="F72" s="14" t="s">
        <v>39</v>
      </c>
      <c r="G72" s="16" t="s">
        <v>55</v>
      </c>
      <c r="H72" s="16" t="s">
        <v>107</v>
      </c>
      <c r="I72" s="16" t="s">
        <v>39</v>
      </c>
      <c r="J72" s="31">
        <v>10308630</v>
      </c>
      <c r="K72" s="31">
        <v>672350</v>
      </c>
      <c r="L72" s="31">
        <v>1737714.5439695071</v>
      </c>
      <c r="M72" s="31">
        <v>897260</v>
      </c>
      <c r="N72" s="31">
        <v>690200</v>
      </c>
      <c r="O72" s="32">
        <f t="shared" si="6"/>
        <v>897260</v>
      </c>
      <c r="P72" s="31">
        <f t="shared" si="7"/>
        <v>4185922.8019677838</v>
      </c>
      <c r="Q72" s="32">
        <f t="shared" si="3"/>
        <v>10308630</v>
      </c>
      <c r="R72" s="4">
        <f t="shared" si="4"/>
        <v>0</v>
      </c>
      <c r="S72" s="4">
        <f t="shared" si="4"/>
        <v>0.59756097560975607</v>
      </c>
      <c r="T72" s="4">
        <f t="shared" si="4"/>
        <v>0.54419756122374519</v>
      </c>
      <c r="U72" s="4">
        <f t="shared" si="4"/>
        <v>0.59756097560975607</v>
      </c>
      <c r="V72" s="4">
        <f t="shared" si="5"/>
        <v>0.59756097560975607</v>
      </c>
    </row>
    <row r="73" spans="1:22" s="11" customFormat="1" x14ac:dyDescent="0.25">
      <c r="A73" s="3"/>
      <c r="B73" s="14" t="s">
        <v>124</v>
      </c>
      <c r="C73" s="4" t="s">
        <v>121</v>
      </c>
      <c r="D73" s="14" t="s">
        <v>48</v>
      </c>
      <c r="E73" s="15" t="s">
        <v>105</v>
      </c>
      <c r="F73" s="14" t="s">
        <v>39</v>
      </c>
      <c r="G73" s="16" t="s">
        <v>55</v>
      </c>
      <c r="H73" s="16" t="s">
        <v>107</v>
      </c>
      <c r="I73" s="16" t="s">
        <v>39</v>
      </c>
      <c r="J73" s="31">
        <v>11197305</v>
      </c>
      <c r="K73" s="31">
        <v>773500</v>
      </c>
      <c r="L73" s="31">
        <v>1737714.5439695071</v>
      </c>
      <c r="M73" s="31">
        <v>897260</v>
      </c>
      <c r="N73" s="31">
        <v>690200</v>
      </c>
      <c r="O73" s="32">
        <f t="shared" si="6"/>
        <v>897260</v>
      </c>
      <c r="P73" s="31">
        <f t="shared" si="7"/>
        <v>4568524.0191729711</v>
      </c>
      <c r="Q73" s="32">
        <f t="shared" si="3"/>
        <v>11197305</v>
      </c>
      <c r="R73" s="4">
        <f t="shared" si="4"/>
        <v>0</v>
      </c>
      <c r="S73" s="4">
        <f t="shared" si="4"/>
        <v>0.59756097560975607</v>
      </c>
      <c r="T73" s="4">
        <f t="shared" si="4"/>
        <v>0.54880168987361888</v>
      </c>
      <c r="U73" s="4">
        <f t="shared" si="4"/>
        <v>0.59756097560975607</v>
      </c>
      <c r="V73" s="4">
        <f t="shared" si="5"/>
        <v>0.59756097560975607</v>
      </c>
    </row>
    <row r="74" spans="1:22" s="11" customFormat="1" x14ac:dyDescent="0.25">
      <c r="A74" s="3"/>
      <c r="B74" s="14" t="s">
        <v>125</v>
      </c>
      <c r="C74" s="4" t="s">
        <v>117</v>
      </c>
      <c r="D74" s="14" t="s">
        <v>48</v>
      </c>
      <c r="E74" s="15" t="s">
        <v>99</v>
      </c>
      <c r="F74" s="14" t="s">
        <v>39</v>
      </c>
      <c r="G74" s="16" t="s">
        <v>59</v>
      </c>
      <c r="H74" s="16" t="s">
        <v>107</v>
      </c>
      <c r="I74" s="16" t="s">
        <v>39</v>
      </c>
      <c r="J74" s="31">
        <v>10664101</v>
      </c>
      <c r="K74" s="31">
        <v>714000</v>
      </c>
      <c r="L74" s="31">
        <v>1964884.3452218897</v>
      </c>
      <c r="M74" s="31">
        <v>200753</v>
      </c>
      <c r="N74" s="31">
        <v>725900</v>
      </c>
      <c r="O74" s="32">
        <f t="shared" si="6"/>
        <v>725900</v>
      </c>
      <c r="P74" s="31">
        <f t="shared" si="7"/>
        <v>4414077.8624935541</v>
      </c>
      <c r="Q74" s="32">
        <f t="shared" si="3"/>
        <v>10664101</v>
      </c>
      <c r="R74" s="4">
        <f t="shared" si="4"/>
        <v>0</v>
      </c>
      <c r="S74" s="4">
        <f t="shared" si="4"/>
        <v>0.59756097560975607</v>
      </c>
      <c r="T74" s="4">
        <f t="shared" si="4"/>
        <v>0.52306372061400708</v>
      </c>
      <c r="U74" s="4">
        <f t="shared" ref="U74:V95" si="8">IF(M74&lt;$O74,49/COUNT($J$14:$J$95),49/COUNT($J$14:$J$95)*(($Q74-M74)/($Q74-$O74)))</f>
        <v>0.59756097560975607</v>
      </c>
      <c r="V74" s="4">
        <f t="shared" si="5"/>
        <v>0.59756097560975607</v>
      </c>
    </row>
    <row r="75" spans="1:22" s="11" customFormat="1" x14ac:dyDescent="0.25">
      <c r="A75" s="3"/>
      <c r="B75" s="14" t="s">
        <v>126</v>
      </c>
      <c r="C75" s="4" t="s">
        <v>119</v>
      </c>
      <c r="D75" s="14" t="s">
        <v>48</v>
      </c>
      <c r="E75" s="15" t="s">
        <v>102</v>
      </c>
      <c r="F75" s="14" t="s">
        <v>39</v>
      </c>
      <c r="G75" s="16" t="s">
        <v>59</v>
      </c>
      <c r="H75" s="16" t="s">
        <v>107</v>
      </c>
      <c r="I75" s="16" t="s">
        <v>39</v>
      </c>
      <c r="J75" s="31">
        <v>11019570</v>
      </c>
      <c r="K75" s="31">
        <v>773500</v>
      </c>
      <c r="L75" s="31">
        <v>1964884.3452218897</v>
      </c>
      <c r="M75" s="31">
        <v>200753</v>
      </c>
      <c r="N75" s="31">
        <v>725900</v>
      </c>
      <c r="O75" s="32">
        <f t="shared" si="6"/>
        <v>773500</v>
      </c>
      <c r="P75" s="31">
        <f t="shared" si="7"/>
        <v>4564254.8604711508</v>
      </c>
      <c r="Q75" s="32">
        <f t="shared" si="3"/>
        <v>11019570</v>
      </c>
      <c r="R75" s="4">
        <f t="shared" si="4"/>
        <v>0</v>
      </c>
      <c r="S75" s="4">
        <f t="shared" si="4"/>
        <v>0.59756097560975607</v>
      </c>
      <c r="T75" s="4">
        <f t="shared" si="4"/>
        <v>0.52807825768405547</v>
      </c>
      <c r="U75" s="4">
        <f t="shared" si="8"/>
        <v>0.59756097560975607</v>
      </c>
      <c r="V75" s="4">
        <f t="shared" si="5"/>
        <v>0.59756097560975607</v>
      </c>
    </row>
    <row r="76" spans="1:22" s="11" customFormat="1" x14ac:dyDescent="0.25">
      <c r="A76" s="3"/>
      <c r="B76" s="14" t="s">
        <v>127</v>
      </c>
      <c r="C76" s="4" t="s">
        <v>121</v>
      </c>
      <c r="D76" s="14" t="s">
        <v>48</v>
      </c>
      <c r="E76" s="15" t="s">
        <v>105</v>
      </c>
      <c r="F76" s="14" t="s">
        <v>39</v>
      </c>
      <c r="G76" s="16" t="s">
        <v>59</v>
      </c>
      <c r="H76" s="16" t="s">
        <v>107</v>
      </c>
      <c r="I76" s="16" t="s">
        <v>39</v>
      </c>
      <c r="J76" s="31">
        <v>11730509</v>
      </c>
      <c r="K76" s="31">
        <v>833000</v>
      </c>
      <c r="L76" s="31">
        <v>1964884.3452218897</v>
      </c>
      <c r="M76" s="31">
        <v>200753</v>
      </c>
      <c r="N76" s="31">
        <v>725900</v>
      </c>
      <c r="O76" s="32">
        <f t="shared" si="6"/>
        <v>833000</v>
      </c>
      <c r="P76" s="31">
        <f t="shared" si="7"/>
        <v>4872243.8865372073</v>
      </c>
      <c r="Q76" s="32">
        <f t="shared" si="3"/>
        <v>11730509</v>
      </c>
      <c r="R76" s="4">
        <f t="shared" si="4"/>
        <v>0</v>
      </c>
      <c r="S76" s="4">
        <f t="shared" si="4"/>
        <v>0.59756097560975607</v>
      </c>
      <c r="T76" s="4">
        <f t="shared" si="4"/>
        <v>0.53549450577631041</v>
      </c>
      <c r="U76" s="4">
        <f t="shared" si="8"/>
        <v>0.59756097560975607</v>
      </c>
      <c r="V76" s="4">
        <f t="shared" si="5"/>
        <v>0.59756097560975607</v>
      </c>
    </row>
    <row r="77" spans="1:22" s="11" customFormat="1" x14ac:dyDescent="0.25">
      <c r="A77" s="3"/>
      <c r="B77" s="14" t="s">
        <v>128</v>
      </c>
      <c r="C77" s="4" t="s">
        <v>117</v>
      </c>
      <c r="D77" s="14" t="s">
        <v>48</v>
      </c>
      <c r="E77" s="15" t="s">
        <v>99</v>
      </c>
      <c r="F77" s="14" t="s">
        <v>39</v>
      </c>
      <c r="G77" s="16" t="s">
        <v>62</v>
      </c>
      <c r="H77" s="16" t="s">
        <v>107</v>
      </c>
      <c r="I77" s="16" t="s">
        <v>39</v>
      </c>
      <c r="J77" s="31">
        <v>16351620</v>
      </c>
      <c r="K77" s="31">
        <v>856800</v>
      </c>
      <c r="L77" s="31">
        <v>2020424.7753879663</v>
      </c>
      <c r="M77" s="31">
        <v>2446640</v>
      </c>
      <c r="N77" s="31">
        <v>785400</v>
      </c>
      <c r="O77" s="32">
        <f t="shared" si="6"/>
        <v>2020424.7753879663</v>
      </c>
      <c r="P77" s="31">
        <f t="shared" si="7"/>
        <v>6668889.1617785664</v>
      </c>
      <c r="Q77" s="32">
        <f t="shared" si="3"/>
        <v>16351620</v>
      </c>
      <c r="R77" s="4">
        <f t="shared" si="4"/>
        <v>0</v>
      </c>
      <c r="S77" s="4">
        <f t="shared" si="4"/>
        <v>0.59756097560975607</v>
      </c>
      <c r="T77" s="4">
        <f t="shared" si="4"/>
        <v>0.59756097560975607</v>
      </c>
      <c r="U77" s="4">
        <f t="shared" si="8"/>
        <v>0.57978928375522742</v>
      </c>
      <c r="V77" s="4">
        <f t="shared" si="5"/>
        <v>0.59756097560975607</v>
      </c>
    </row>
    <row r="78" spans="1:22" s="11" customFormat="1" x14ac:dyDescent="0.25">
      <c r="A78" s="3"/>
      <c r="B78" s="14" t="s">
        <v>129</v>
      </c>
      <c r="C78" s="4" t="s">
        <v>119</v>
      </c>
      <c r="D78" s="14" t="s">
        <v>48</v>
      </c>
      <c r="E78" s="15" t="s">
        <v>102</v>
      </c>
      <c r="F78" s="14" t="s">
        <v>39</v>
      </c>
      <c r="G78" s="16" t="s">
        <v>62</v>
      </c>
      <c r="H78" s="16" t="s">
        <v>107</v>
      </c>
      <c r="I78" s="16" t="s">
        <v>39</v>
      </c>
      <c r="J78" s="31">
        <v>17951234</v>
      </c>
      <c r="K78" s="31">
        <v>928200</v>
      </c>
      <c r="L78" s="31">
        <v>2020424.7753879663</v>
      </c>
      <c r="M78" s="31">
        <v>2446640</v>
      </c>
      <c r="N78" s="31">
        <v>785400</v>
      </c>
      <c r="O78" s="32">
        <f t="shared" ref="O78:O95" si="9">MEDIAN(J78:N78)</f>
        <v>2020424.7753879663</v>
      </c>
      <c r="P78" s="31">
        <f t="shared" si="7"/>
        <v>7370950.8610531939</v>
      </c>
      <c r="Q78" s="32">
        <f t="shared" si="3"/>
        <v>17951234</v>
      </c>
      <c r="R78" s="4">
        <f t="shared" si="4"/>
        <v>0</v>
      </c>
      <c r="S78" s="4">
        <f t="shared" si="4"/>
        <v>0.59756097560975607</v>
      </c>
      <c r="T78" s="4">
        <f t="shared" si="4"/>
        <v>0.59756097560975607</v>
      </c>
      <c r="U78" s="4">
        <f t="shared" si="8"/>
        <v>0.58157374094716163</v>
      </c>
      <c r="V78" s="4">
        <f t="shared" si="5"/>
        <v>0.59756097560975607</v>
      </c>
    </row>
    <row r="79" spans="1:22" s="11" customFormat="1" x14ac:dyDescent="0.25">
      <c r="A79" s="3"/>
      <c r="B79" s="14" t="s">
        <v>130</v>
      </c>
      <c r="C79" s="4" t="s">
        <v>121</v>
      </c>
      <c r="D79" s="14" t="s">
        <v>48</v>
      </c>
      <c r="E79" s="15" t="s">
        <v>105</v>
      </c>
      <c r="F79" s="14" t="s">
        <v>39</v>
      </c>
      <c r="G79" s="16" t="s">
        <v>62</v>
      </c>
      <c r="H79" s="16" t="s">
        <v>107</v>
      </c>
      <c r="I79" s="16" t="s">
        <v>39</v>
      </c>
      <c r="J79" s="31">
        <v>18839910</v>
      </c>
      <c r="K79" s="31">
        <v>975800</v>
      </c>
      <c r="L79" s="31">
        <v>2020424.7753879663</v>
      </c>
      <c r="M79" s="31">
        <v>2446640</v>
      </c>
      <c r="N79" s="31">
        <v>785400</v>
      </c>
      <c r="O79" s="32">
        <f t="shared" si="9"/>
        <v>2020424.7753879663</v>
      </c>
      <c r="P79" s="31">
        <f t="shared" ref="P79:P95" si="10">_xlfn.STDEV.S(J79:N79)</f>
        <v>7760424.1806879025</v>
      </c>
      <c r="Q79" s="32">
        <f t="shared" ref="Q79:Q95" si="11">MAX(J79:N79)</f>
        <v>18839910</v>
      </c>
      <c r="R79" s="4">
        <f t="shared" ref="R79:T95" si="12">IF(J79&lt;$O79,49/COUNT($J$14:$J$95),49/COUNT($J$14:$J$95)*(($Q79-J79)/($Q79-$O79)))</f>
        <v>0</v>
      </c>
      <c r="S79" s="4">
        <f t="shared" si="12"/>
        <v>0.59756097560975607</v>
      </c>
      <c r="T79" s="4">
        <f t="shared" si="12"/>
        <v>0.59756097560975607</v>
      </c>
      <c r="U79" s="4">
        <f t="shared" si="8"/>
        <v>0.58241844407340382</v>
      </c>
      <c r="V79" s="4">
        <f t="shared" si="5"/>
        <v>0.59756097560975607</v>
      </c>
    </row>
    <row r="80" spans="1:22" x14ac:dyDescent="0.25">
      <c r="B80" s="21" t="s">
        <v>531</v>
      </c>
      <c r="C80" s="4" t="s">
        <v>530</v>
      </c>
      <c r="D80" s="14" t="s">
        <v>48</v>
      </c>
      <c r="E80" s="15" t="s">
        <v>66</v>
      </c>
      <c r="F80" s="14" t="s">
        <v>39</v>
      </c>
      <c r="G80" s="16" t="s">
        <v>37</v>
      </c>
      <c r="H80" s="16" t="s">
        <v>49</v>
      </c>
      <c r="I80" s="16" t="s">
        <v>50</v>
      </c>
      <c r="J80" s="28">
        <v>177735</v>
      </c>
      <c r="K80" s="28">
        <v>80920</v>
      </c>
      <c r="L80" s="28">
        <v>269087.33024775388</v>
      </c>
      <c r="M80" s="28">
        <v>126140</v>
      </c>
      <c r="N80" s="28">
        <v>133280</v>
      </c>
      <c r="O80" s="32">
        <f t="shared" si="9"/>
        <v>133280</v>
      </c>
      <c r="P80" s="31">
        <f t="shared" si="10"/>
        <v>71231.52232798512</v>
      </c>
      <c r="Q80" s="32">
        <f t="shared" si="11"/>
        <v>269087.33024775388</v>
      </c>
      <c r="R80" s="4">
        <f t="shared" si="12"/>
        <v>0.40195612039119133</v>
      </c>
      <c r="S80" s="4">
        <f t="shared" si="12"/>
        <v>0.59756097560975607</v>
      </c>
      <c r="T80" s="4">
        <f t="shared" si="12"/>
        <v>0</v>
      </c>
      <c r="U80" s="4">
        <f t="shared" si="8"/>
        <v>0.59756097560975607</v>
      </c>
      <c r="V80" s="4">
        <f t="shared" si="5"/>
        <v>0.59756097560975607</v>
      </c>
    </row>
    <row r="81" spans="2:22" x14ac:dyDescent="0.25">
      <c r="B81" s="21" t="s">
        <v>532</v>
      </c>
      <c r="C81" s="4" t="s">
        <v>530</v>
      </c>
      <c r="D81" s="14" t="s">
        <v>48</v>
      </c>
      <c r="E81" s="15" t="s">
        <v>66</v>
      </c>
      <c r="F81" s="14" t="s">
        <v>39</v>
      </c>
      <c r="G81" s="16" t="s">
        <v>37</v>
      </c>
      <c r="H81" s="16" t="s">
        <v>49</v>
      </c>
      <c r="I81" s="16" t="s">
        <v>52</v>
      </c>
      <c r="J81" s="28">
        <v>248829</v>
      </c>
      <c r="K81" s="28">
        <v>109480</v>
      </c>
      <c r="L81" s="28">
        <v>269087.33024775388</v>
      </c>
      <c r="M81" s="28">
        <v>126140</v>
      </c>
      <c r="N81" s="28">
        <v>166600</v>
      </c>
      <c r="O81" s="32">
        <f t="shared" si="9"/>
        <v>166600</v>
      </c>
      <c r="P81" s="31">
        <f t="shared" si="10"/>
        <v>71844.30960852615</v>
      </c>
      <c r="Q81" s="32">
        <f t="shared" si="11"/>
        <v>269087.33024775388</v>
      </c>
      <c r="R81" s="4">
        <f t="shared" si="12"/>
        <v>0.11811789377094978</v>
      </c>
      <c r="S81" s="4">
        <f t="shared" si="12"/>
        <v>0.59756097560975607</v>
      </c>
      <c r="T81" s="4">
        <f t="shared" si="12"/>
        <v>0</v>
      </c>
      <c r="U81" s="4">
        <f t="shared" si="8"/>
        <v>0.59756097560975607</v>
      </c>
      <c r="V81" s="4">
        <f t="shared" si="5"/>
        <v>0.59756097560975607</v>
      </c>
    </row>
    <row r="82" spans="2:22" x14ac:dyDescent="0.25">
      <c r="B82" s="21" t="s">
        <v>533</v>
      </c>
      <c r="C82" s="4" t="s">
        <v>530</v>
      </c>
      <c r="D82" s="14" t="s">
        <v>48</v>
      </c>
      <c r="E82" s="15" t="s">
        <v>66</v>
      </c>
      <c r="F82" s="14" t="s">
        <v>39</v>
      </c>
      <c r="G82" s="16" t="s">
        <v>55</v>
      </c>
      <c r="H82" s="16" t="s">
        <v>56</v>
      </c>
      <c r="I82" s="16" t="s">
        <v>50</v>
      </c>
      <c r="J82" s="28">
        <v>168848</v>
      </c>
      <c r="K82" s="28">
        <v>96390</v>
      </c>
      <c r="L82" s="28">
        <v>401109.76531445689</v>
      </c>
      <c r="M82" s="28">
        <v>190400</v>
      </c>
      <c r="N82" s="28">
        <v>133280</v>
      </c>
      <c r="O82" s="32">
        <f t="shared" si="9"/>
        <v>168848</v>
      </c>
      <c r="P82" s="31">
        <f t="shared" si="10"/>
        <v>119031.97702288997</v>
      </c>
      <c r="Q82" s="32">
        <f t="shared" si="11"/>
        <v>401109.76531445689</v>
      </c>
      <c r="R82" s="4">
        <f t="shared" si="12"/>
        <v>0.59756097560975607</v>
      </c>
      <c r="S82" s="4">
        <f t="shared" si="12"/>
        <v>0.59756097560975607</v>
      </c>
      <c r="T82" s="4">
        <f t="shared" si="12"/>
        <v>0</v>
      </c>
      <c r="U82" s="4">
        <f t="shared" si="8"/>
        <v>0.54211218433364905</v>
      </c>
      <c r="V82" s="4">
        <f t="shared" si="5"/>
        <v>0.59756097560975607</v>
      </c>
    </row>
    <row r="83" spans="2:22" x14ac:dyDescent="0.25">
      <c r="B83" s="21" t="s">
        <v>534</v>
      </c>
      <c r="C83" s="4" t="s">
        <v>530</v>
      </c>
      <c r="D83" s="14" t="s">
        <v>48</v>
      </c>
      <c r="E83" s="15" t="s">
        <v>66</v>
      </c>
      <c r="F83" s="14" t="s">
        <v>39</v>
      </c>
      <c r="G83" s="16" t="s">
        <v>55</v>
      </c>
      <c r="H83" s="16" t="s">
        <v>56</v>
      </c>
      <c r="I83" s="16" t="s">
        <v>52</v>
      </c>
      <c r="J83" s="28">
        <v>408790</v>
      </c>
      <c r="K83" s="28">
        <v>120190</v>
      </c>
      <c r="L83" s="28">
        <v>401109.76531445689</v>
      </c>
      <c r="M83" s="28">
        <v>190400</v>
      </c>
      <c r="N83" s="28">
        <v>166600</v>
      </c>
      <c r="O83" s="32">
        <f t="shared" si="9"/>
        <v>190400</v>
      </c>
      <c r="P83" s="31">
        <f t="shared" si="10"/>
        <v>137050.76726816766</v>
      </c>
      <c r="Q83" s="32">
        <f t="shared" si="11"/>
        <v>408790</v>
      </c>
      <c r="R83" s="4">
        <f t="shared" si="12"/>
        <v>0</v>
      </c>
      <c r="S83" s="4">
        <f t="shared" si="12"/>
        <v>0.59756097560975607</v>
      </c>
      <c r="T83" s="4">
        <f t="shared" si="12"/>
        <v>2.1014737541119228E-2</v>
      </c>
      <c r="U83" s="4">
        <f t="shared" si="8"/>
        <v>0.59756097560975607</v>
      </c>
      <c r="V83" s="4">
        <f t="shared" si="5"/>
        <v>0.59756097560975607</v>
      </c>
    </row>
    <row r="84" spans="2:22" x14ac:dyDescent="0.25">
      <c r="B84" s="21" t="s">
        <v>535</v>
      </c>
      <c r="C84" s="4" t="s">
        <v>530</v>
      </c>
      <c r="D84" s="14" t="s">
        <v>48</v>
      </c>
      <c r="E84" s="15" t="s">
        <v>66</v>
      </c>
      <c r="F84" s="14" t="s">
        <v>39</v>
      </c>
      <c r="G84" s="16" t="s">
        <v>59</v>
      </c>
      <c r="H84" s="16" t="s">
        <v>56</v>
      </c>
      <c r="I84" s="16" t="s">
        <v>50</v>
      </c>
      <c r="J84" s="28">
        <v>213283</v>
      </c>
      <c r="K84" s="28">
        <v>123760</v>
      </c>
      <c r="L84" s="28">
        <v>512190.62564661051</v>
      </c>
      <c r="M84" s="28">
        <v>190400</v>
      </c>
      <c r="N84" s="28">
        <v>157080</v>
      </c>
      <c r="O84" s="32">
        <f t="shared" si="9"/>
        <v>190400</v>
      </c>
      <c r="P84" s="31">
        <f t="shared" si="10"/>
        <v>156242.59880680358</v>
      </c>
      <c r="Q84" s="32">
        <f t="shared" si="11"/>
        <v>512190.62564661051</v>
      </c>
      <c r="R84" s="4">
        <f t="shared" si="12"/>
        <v>0.55506754443101569</v>
      </c>
      <c r="S84" s="4">
        <f t="shared" si="12"/>
        <v>0.59756097560975607</v>
      </c>
      <c r="T84" s="4">
        <f t="shared" si="12"/>
        <v>0</v>
      </c>
      <c r="U84" s="4">
        <f t="shared" si="8"/>
        <v>0.59756097560975607</v>
      </c>
      <c r="V84" s="4">
        <f t="shared" si="5"/>
        <v>0.59756097560975607</v>
      </c>
    </row>
    <row r="85" spans="2:22" x14ac:dyDescent="0.25">
      <c r="B85" s="21" t="s">
        <v>536</v>
      </c>
      <c r="C85" s="4" t="s">
        <v>530</v>
      </c>
      <c r="D85" s="14" t="s">
        <v>48</v>
      </c>
      <c r="E85" s="15" t="s">
        <v>66</v>
      </c>
      <c r="F85" s="14" t="s">
        <v>39</v>
      </c>
      <c r="G85" s="16" t="s">
        <v>59</v>
      </c>
      <c r="H85" s="16" t="s">
        <v>56</v>
      </c>
      <c r="I85" s="16" t="s">
        <v>52</v>
      </c>
      <c r="J85" s="28">
        <v>444338</v>
      </c>
      <c r="K85" s="28">
        <v>147560</v>
      </c>
      <c r="L85" s="28">
        <v>512190.62564661051</v>
      </c>
      <c r="M85" s="28">
        <v>190400</v>
      </c>
      <c r="N85" s="28">
        <v>190400</v>
      </c>
      <c r="O85" s="32">
        <f t="shared" si="9"/>
        <v>190400</v>
      </c>
      <c r="P85" s="31">
        <f t="shared" si="10"/>
        <v>168133.07432606057</v>
      </c>
      <c r="Q85" s="32">
        <f t="shared" si="11"/>
        <v>512190.62564661051</v>
      </c>
      <c r="R85" s="4">
        <f t="shared" si="12"/>
        <v>0.12600143679635875</v>
      </c>
      <c r="S85" s="4">
        <f t="shared" si="12"/>
        <v>0.59756097560975607</v>
      </c>
      <c r="T85" s="4">
        <f t="shared" si="12"/>
        <v>0</v>
      </c>
      <c r="U85" s="4">
        <f t="shared" si="8"/>
        <v>0.59756097560975607</v>
      </c>
      <c r="V85" s="4">
        <f t="shared" si="5"/>
        <v>0.59756097560975607</v>
      </c>
    </row>
    <row r="86" spans="2:22" x14ac:dyDescent="0.25">
      <c r="B86" s="21" t="s">
        <v>537</v>
      </c>
      <c r="C86" s="4" t="s">
        <v>530</v>
      </c>
      <c r="D86" s="14" t="s">
        <v>48</v>
      </c>
      <c r="E86" s="15" t="s">
        <v>66</v>
      </c>
      <c r="F86" s="14" t="s">
        <v>39</v>
      </c>
      <c r="G86" s="16" t="s">
        <v>62</v>
      </c>
      <c r="H86" s="16" t="s">
        <v>56</v>
      </c>
      <c r="I86" s="16" t="s">
        <v>50</v>
      </c>
      <c r="J86" s="28">
        <v>177735</v>
      </c>
      <c r="K86" s="28">
        <v>151130</v>
      </c>
      <c r="L86" s="28">
        <v>567731.05581268726</v>
      </c>
      <c r="M86" s="28">
        <v>190400</v>
      </c>
      <c r="N86" s="28">
        <v>228480</v>
      </c>
      <c r="O86" s="32">
        <f t="shared" si="9"/>
        <v>190400</v>
      </c>
      <c r="P86" s="31">
        <f t="shared" si="10"/>
        <v>172560.40868047328</v>
      </c>
      <c r="Q86" s="32">
        <f t="shared" si="11"/>
        <v>567731.05581268726</v>
      </c>
      <c r="R86" s="4">
        <f t="shared" si="12"/>
        <v>0.59756097560975607</v>
      </c>
      <c r="S86" s="4">
        <f t="shared" si="12"/>
        <v>0.59756097560975607</v>
      </c>
      <c r="T86" s="4">
        <f t="shared" si="12"/>
        <v>0</v>
      </c>
      <c r="U86" s="4">
        <f t="shared" si="8"/>
        <v>0.59756097560975607</v>
      </c>
      <c r="V86" s="4">
        <f t="shared" si="5"/>
        <v>0.53725551810584071</v>
      </c>
    </row>
    <row r="87" spans="2:22" x14ac:dyDescent="0.25">
      <c r="B87" s="21" t="s">
        <v>538</v>
      </c>
      <c r="C87" s="4" t="s">
        <v>530</v>
      </c>
      <c r="D87" s="14" t="s">
        <v>48</v>
      </c>
      <c r="E87" s="15" t="s">
        <v>66</v>
      </c>
      <c r="F87" s="14" t="s">
        <v>39</v>
      </c>
      <c r="G87" s="16" t="s">
        <v>62</v>
      </c>
      <c r="H87" s="16" t="s">
        <v>56</v>
      </c>
      <c r="I87" s="16" t="s">
        <v>52</v>
      </c>
      <c r="J87" s="28">
        <v>319923</v>
      </c>
      <c r="K87" s="28">
        <v>174930</v>
      </c>
      <c r="L87" s="28">
        <v>567731.05581268726</v>
      </c>
      <c r="M87" s="28">
        <v>190400</v>
      </c>
      <c r="N87" s="28">
        <v>261800</v>
      </c>
      <c r="O87" s="32">
        <f t="shared" si="9"/>
        <v>261800</v>
      </c>
      <c r="P87" s="31">
        <f t="shared" si="10"/>
        <v>159018.10857125814</v>
      </c>
      <c r="Q87" s="32">
        <f t="shared" si="11"/>
        <v>567731.05581268726</v>
      </c>
      <c r="R87" s="4">
        <f t="shared" si="12"/>
        <v>0.48403200911401306</v>
      </c>
      <c r="S87" s="4">
        <f t="shared" si="12"/>
        <v>0.59756097560975607</v>
      </c>
      <c r="T87" s="4">
        <f t="shared" si="12"/>
        <v>0</v>
      </c>
      <c r="U87" s="4">
        <f t="shared" si="8"/>
        <v>0.59756097560975607</v>
      </c>
      <c r="V87" s="4">
        <f t="shared" si="5"/>
        <v>0.59756097560975607</v>
      </c>
    </row>
    <row r="88" spans="2:22" x14ac:dyDescent="0.25">
      <c r="B88" s="21" t="s">
        <v>539</v>
      </c>
      <c r="C88" s="4" t="s">
        <v>530</v>
      </c>
      <c r="D88" s="14" t="s">
        <v>48</v>
      </c>
      <c r="E88" s="15" t="s">
        <v>73</v>
      </c>
      <c r="F88" s="14" t="s">
        <v>39</v>
      </c>
      <c r="G88" s="16" t="s">
        <v>37</v>
      </c>
      <c r="H88" s="16" t="s">
        <v>49</v>
      </c>
      <c r="I88" s="16" t="s">
        <v>50</v>
      </c>
      <c r="J88" s="28">
        <v>515432</v>
      </c>
      <c r="K88" s="28">
        <v>512890</v>
      </c>
      <c r="L88" s="28">
        <v>934265.57037843729</v>
      </c>
      <c r="M88" s="28">
        <v>1523200</v>
      </c>
      <c r="N88" s="28">
        <v>1066240</v>
      </c>
      <c r="O88" s="32">
        <f t="shared" si="9"/>
        <v>934265.57037843729</v>
      </c>
      <c r="P88" s="31">
        <f t="shared" si="10"/>
        <v>422608.98949899967</v>
      </c>
      <c r="Q88" s="32">
        <f t="shared" si="11"/>
        <v>1523200</v>
      </c>
      <c r="R88" s="4">
        <f t="shared" si="12"/>
        <v>0.59756097560975607</v>
      </c>
      <c r="S88" s="4">
        <f t="shared" si="12"/>
        <v>0.59756097560975607</v>
      </c>
      <c r="T88" s="4">
        <f t="shared" si="12"/>
        <v>0.59756097560975607</v>
      </c>
      <c r="U88" s="4">
        <f t="shared" si="8"/>
        <v>0</v>
      </c>
      <c r="V88" s="4">
        <f t="shared" si="5"/>
        <v>0.46365342163829321</v>
      </c>
    </row>
    <row r="89" spans="2:22" x14ac:dyDescent="0.25">
      <c r="B89" s="21" t="s">
        <v>540</v>
      </c>
      <c r="C89" s="4" t="s">
        <v>530</v>
      </c>
      <c r="D89" s="14" t="s">
        <v>48</v>
      </c>
      <c r="E89" s="15" t="s">
        <v>73</v>
      </c>
      <c r="F89" s="14" t="s">
        <v>39</v>
      </c>
      <c r="G89" s="16" t="s">
        <v>37</v>
      </c>
      <c r="H89" s="16" t="s">
        <v>49</v>
      </c>
      <c r="I89" s="16" t="s">
        <v>52</v>
      </c>
      <c r="J89" s="28">
        <v>1279691</v>
      </c>
      <c r="K89" s="28">
        <v>693770</v>
      </c>
      <c r="L89" s="28">
        <v>934265.57037843729</v>
      </c>
      <c r="M89" s="28">
        <v>1523200</v>
      </c>
      <c r="N89" s="28">
        <v>1332800</v>
      </c>
      <c r="O89" s="32">
        <f t="shared" si="9"/>
        <v>1279691</v>
      </c>
      <c r="P89" s="31">
        <f t="shared" si="10"/>
        <v>333227.89077381772</v>
      </c>
      <c r="Q89" s="32">
        <f t="shared" si="11"/>
        <v>1523200</v>
      </c>
      <c r="R89" s="4">
        <f t="shared" si="12"/>
        <v>0.59756097560975607</v>
      </c>
      <c r="S89" s="4">
        <f t="shared" si="12"/>
        <v>0.59756097560975607</v>
      </c>
      <c r="T89" s="4">
        <f t="shared" si="12"/>
        <v>0.59756097560975607</v>
      </c>
      <c r="U89" s="4">
        <f t="shared" si="8"/>
        <v>0</v>
      </c>
      <c r="V89" s="4">
        <f t="shared" si="5"/>
        <v>0.46723369467287679</v>
      </c>
    </row>
    <row r="90" spans="2:22" x14ac:dyDescent="0.25">
      <c r="B90" s="21" t="s">
        <v>541</v>
      </c>
      <c r="C90" s="4" t="s">
        <v>530</v>
      </c>
      <c r="D90" s="14" t="s">
        <v>48</v>
      </c>
      <c r="E90" s="15" t="s">
        <v>73</v>
      </c>
      <c r="F90" s="14" t="s">
        <v>39</v>
      </c>
      <c r="G90" s="16" t="s">
        <v>55</v>
      </c>
      <c r="H90" s="16" t="s">
        <v>56</v>
      </c>
      <c r="I90" s="16" t="s">
        <v>50</v>
      </c>
      <c r="J90" s="28">
        <v>675393</v>
      </c>
      <c r="K90" s="28">
        <v>553350</v>
      </c>
      <c r="L90" s="28">
        <v>1031461.3231690717</v>
      </c>
      <c r="M90" s="28">
        <v>1523200</v>
      </c>
      <c r="N90" s="28">
        <v>1066240</v>
      </c>
      <c r="O90" s="32">
        <f t="shared" si="9"/>
        <v>1031461.3231690717</v>
      </c>
      <c r="P90" s="31">
        <f t="shared" si="10"/>
        <v>380611.46642392821</v>
      </c>
      <c r="Q90" s="32">
        <f t="shared" si="11"/>
        <v>1523200</v>
      </c>
      <c r="R90" s="4">
        <f t="shared" si="12"/>
        <v>0.59756097560975607</v>
      </c>
      <c r="S90" s="4">
        <f t="shared" si="12"/>
        <v>0.59756097560975607</v>
      </c>
      <c r="T90" s="4">
        <f t="shared" si="12"/>
        <v>0.59756097560975607</v>
      </c>
      <c r="U90" s="4">
        <f t="shared" si="8"/>
        <v>0</v>
      </c>
      <c r="V90" s="4">
        <f t="shared" si="5"/>
        <v>0.55529791793969319</v>
      </c>
    </row>
    <row r="91" spans="2:22" x14ac:dyDescent="0.25">
      <c r="B91" s="21" t="s">
        <v>542</v>
      </c>
      <c r="C91" s="4" t="s">
        <v>530</v>
      </c>
      <c r="D91" s="14" t="s">
        <v>48</v>
      </c>
      <c r="E91" s="15" t="s">
        <v>73</v>
      </c>
      <c r="F91" s="14" t="s">
        <v>39</v>
      </c>
      <c r="G91" s="16" t="s">
        <v>55</v>
      </c>
      <c r="H91" s="16" t="s">
        <v>56</v>
      </c>
      <c r="I91" s="16" t="s">
        <v>52</v>
      </c>
      <c r="J91" s="28">
        <v>1510748</v>
      </c>
      <c r="K91" s="28">
        <v>731850</v>
      </c>
      <c r="L91" s="28">
        <v>1031461.3231690717</v>
      </c>
      <c r="M91" s="28">
        <v>1523200</v>
      </c>
      <c r="N91" s="28">
        <v>1332800</v>
      </c>
      <c r="O91" s="32">
        <f t="shared" si="9"/>
        <v>1332800</v>
      </c>
      <c r="P91" s="31">
        <f t="shared" si="10"/>
        <v>340163.57171340426</v>
      </c>
      <c r="Q91" s="32">
        <f t="shared" si="11"/>
        <v>1523200</v>
      </c>
      <c r="R91" s="4">
        <f t="shared" si="12"/>
        <v>3.9079985652797702E-2</v>
      </c>
      <c r="S91" s="4">
        <f t="shared" si="12"/>
        <v>0.59756097560975607</v>
      </c>
      <c r="T91" s="4">
        <f t="shared" si="12"/>
        <v>0.59756097560975607</v>
      </c>
      <c r="U91" s="4">
        <f t="shared" si="8"/>
        <v>0</v>
      </c>
      <c r="V91" s="4">
        <f t="shared" si="5"/>
        <v>0.59756097560975607</v>
      </c>
    </row>
    <row r="92" spans="2:22" x14ac:dyDescent="0.25">
      <c r="B92" s="21" t="s">
        <v>543</v>
      </c>
      <c r="C92" s="4" t="s">
        <v>530</v>
      </c>
      <c r="D92" s="14" t="s">
        <v>48</v>
      </c>
      <c r="E92" s="15" t="s">
        <v>73</v>
      </c>
      <c r="F92" s="14" t="s">
        <v>39</v>
      </c>
      <c r="G92" s="16" t="s">
        <v>59</v>
      </c>
      <c r="H92" s="16" t="s">
        <v>56</v>
      </c>
      <c r="I92" s="16" t="s">
        <v>50</v>
      </c>
      <c r="J92" s="28">
        <v>550978</v>
      </c>
      <c r="K92" s="28">
        <v>761600</v>
      </c>
      <c r="L92" s="28">
        <v>1142542.1835012252</v>
      </c>
      <c r="M92" s="28">
        <v>1523200</v>
      </c>
      <c r="N92" s="28">
        <v>1137640</v>
      </c>
      <c r="O92" s="32">
        <f t="shared" si="9"/>
        <v>1137640</v>
      </c>
      <c r="P92" s="31">
        <f t="shared" si="10"/>
        <v>377083.29561575968</v>
      </c>
      <c r="Q92" s="32">
        <f t="shared" si="11"/>
        <v>1523200</v>
      </c>
      <c r="R92" s="4">
        <f t="shared" si="12"/>
        <v>0.59756097560975607</v>
      </c>
      <c r="S92" s="4">
        <f t="shared" si="12"/>
        <v>0.59756097560975607</v>
      </c>
      <c r="T92" s="4">
        <f t="shared" si="12"/>
        <v>0.58996331621663911</v>
      </c>
      <c r="U92" s="4">
        <f t="shared" si="8"/>
        <v>0</v>
      </c>
      <c r="V92" s="4">
        <f t="shared" si="5"/>
        <v>0.59756097560975607</v>
      </c>
    </row>
    <row r="93" spans="2:22" x14ac:dyDescent="0.25">
      <c r="B93" s="21" t="s">
        <v>544</v>
      </c>
      <c r="C93" s="4" t="s">
        <v>530</v>
      </c>
      <c r="D93" s="14" t="s">
        <v>48</v>
      </c>
      <c r="E93" s="15" t="s">
        <v>73</v>
      </c>
      <c r="F93" s="14" t="s">
        <v>39</v>
      </c>
      <c r="G93" s="16" t="s">
        <v>59</v>
      </c>
      <c r="H93" s="16" t="s">
        <v>56</v>
      </c>
      <c r="I93" s="16" t="s">
        <v>52</v>
      </c>
      <c r="J93" s="28">
        <v>1546294</v>
      </c>
      <c r="K93" s="28">
        <v>880600</v>
      </c>
      <c r="L93" s="28">
        <v>1142542.1835012252</v>
      </c>
      <c r="M93" s="28">
        <v>1523200</v>
      </c>
      <c r="N93" s="28">
        <v>1404200</v>
      </c>
      <c r="O93" s="32">
        <f t="shared" si="9"/>
        <v>1404200</v>
      </c>
      <c r="P93" s="31">
        <f t="shared" si="10"/>
        <v>283735.76460573036</v>
      </c>
      <c r="Q93" s="32">
        <f t="shared" si="11"/>
        <v>1546294</v>
      </c>
      <c r="R93" s="4">
        <f t="shared" si="12"/>
        <v>0</v>
      </c>
      <c r="S93" s="4">
        <f t="shared" si="12"/>
        <v>0.59756097560975607</v>
      </c>
      <c r="T93" s="4">
        <f t="shared" si="12"/>
        <v>0.59756097560975607</v>
      </c>
      <c r="U93" s="4">
        <f t="shared" si="8"/>
        <v>9.7119323621910197E-2</v>
      </c>
      <c r="V93" s="4">
        <f t="shared" si="5"/>
        <v>0.59756097560975607</v>
      </c>
    </row>
    <row r="94" spans="2:22" x14ac:dyDescent="0.25">
      <c r="B94" s="21" t="s">
        <v>545</v>
      </c>
      <c r="C94" s="4" t="s">
        <v>530</v>
      </c>
      <c r="D94" s="14" t="s">
        <v>48</v>
      </c>
      <c r="E94" s="15" t="s">
        <v>73</v>
      </c>
      <c r="F94" s="14" t="s">
        <v>39</v>
      </c>
      <c r="G94" s="16" t="s">
        <v>62</v>
      </c>
      <c r="H94" s="16" t="s">
        <v>56</v>
      </c>
      <c r="I94" s="16" t="s">
        <v>50</v>
      </c>
      <c r="J94" s="28">
        <v>2043952</v>
      </c>
      <c r="K94" s="28">
        <v>909160</v>
      </c>
      <c r="L94" s="28">
        <v>1198082.6136673021</v>
      </c>
      <c r="M94" s="28">
        <v>1523200</v>
      </c>
      <c r="N94" s="28">
        <v>1351840</v>
      </c>
      <c r="O94" s="32">
        <f t="shared" si="9"/>
        <v>1351840</v>
      </c>
      <c r="P94" s="31">
        <f t="shared" si="10"/>
        <v>422412.32504999608</v>
      </c>
      <c r="Q94" s="32">
        <f t="shared" si="11"/>
        <v>2043952</v>
      </c>
      <c r="R94" s="4">
        <f t="shared" si="12"/>
        <v>0</v>
      </c>
      <c r="S94" s="4">
        <f t="shared" si="12"/>
        <v>0.59756097560975607</v>
      </c>
      <c r="T94" s="4">
        <f t="shared" si="12"/>
        <v>0.59756097560975607</v>
      </c>
      <c r="U94" s="4">
        <f t="shared" si="8"/>
        <v>0.4496108623614844</v>
      </c>
      <c r="V94" s="4">
        <f t="shared" si="8"/>
        <v>0.59756097560975607</v>
      </c>
    </row>
    <row r="95" spans="2:22" x14ac:dyDescent="0.25">
      <c r="B95" s="21" t="s">
        <v>546</v>
      </c>
      <c r="C95" s="4" t="s">
        <v>530</v>
      </c>
      <c r="D95" s="14" t="s">
        <v>48</v>
      </c>
      <c r="E95" s="15" t="s">
        <v>73</v>
      </c>
      <c r="F95" s="14" t="s">
        <v>39</v>
      </c>
      <c r="G95" s="16" t="s">
        <v>62</v>
      </c>
      <c r="H95" s="16" t="s">
        <v>56</v>
      </c>
      <c r="I95" s="16" t="s">
        <v>52</v>
      </c>
      <c r="J95" s="28">
        <v>3732435</v>
      </c>
      <c r="K95" s="28">
        <v>1047200</v>
      </c>
      <c r="L95" s="28">
        <v>1198082.6136673021</v>
      </c>
      <c r="M95" s="28">
        <v>1523200</v>
      </c>
      <c r="N95" s="28">
        <v>1618400</v>
      </c>
      <c r="O95" s="32">
        <f t="shared" si="9"/>
        <v>1523200</v>
      </c>
      <c r="P95" s="31">
        <f t="shared" si="10"/>
        <v>1092024.1378523116</v>
      </c>
      <c r="Q95" s="32">
        <f t="shared" si="11"/>
        <v>3732435</v>
      </c>
      <c r="R95" s="4">
        <f t="shared" si="12"/>
        <v>0</v>
      </c>
      <c r="S95" s="4">
        <f t="shared" si="12"/>
        <v>0.59756097560975607</v>
      </c>
      <c r="T95" s="4">
        <f t="shared" si="12"/>
        <v>0.59756097560975607</v>
      </c>
      <c r="U95" s="4">
        <f t="shared" si="8"/>
        <v>0.59756097560975607</v>
      </c>
      <c r="V95" s="4">
        <f t="shared" si="8"/>
        <v>0.57181097396753655</v>
      </c>
    </row>
    <row r="96" spans="2:22" ht="15.75" thickBot="1" x14ac:dyDescent="0.3"/>
    <row r="97" spans="17:22" ht="15.75" thickBot="1" x14ac:dyDescent="0.3">
      <c r="Q97" s="36" t="s">
        <v>675</v>
      </c>
      <c r="R97" s="34">
        <f>SUM(R14:R95)</f>
        <v>21.514742351672957</v>
      </c>
      <c r="S97" s="34">
        <f t="shared" ref="S97:V97" si="13">SUM(S14:S95)</f>
        <v>48.999999999999901</v>
      </c>
      <c r="T97" s="34">
        <f t="shared" si="13"/>
        <v>31.5775238754585</v>
      </c>
      <c r="U97" s="34">
        <f>SUM(U14:U95)</f>
        <v>36.388969005384546</v>
      </c>
      <c r="V97" s="35">
        <f t="shared" si="13"/>
        <v>43.329363830504668</v>
      </c>
    </row>
  </sheetData>
  <mergeCells count="9">
    <mergeCell ref="B10:C10"/>
    <mergeCell ref="B11:C11"/>
    <mergeCell ref="C8:E8"/>
    <mergeCell ref="B1:I1"/>
    <mergeCell ref="C2:E2"/>
    <mergeCell ref="C4:E4"/>
    <mergeCell ref="C5:E5"/>
    <mergeCell ref="C6:E6"/>
    <mergeCell ref="C7:E7"/>
  </mergeCells>
  <phoneticPr fontId="8" type="noConversion"/>
  <pageMargins left="0.7" right="0.7" top="0.75" bottom="0.75" header="0.3" footer="0.3"/>
  <pageSetup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D02DAC-8489-4D1C-A40D-BCA1F18CFD96}">
  <dimension ref="B1:U97"/>
  <sheetViews>
    <sheetView topLeftCell="J1" zoomScale="80" zoomScaleNormal="80" workbookViewId="0">
      <selection activeCell="V102" sqref="V102"/>
    </sheetView>
  </sheetViews>
  <sheetFormatPr baseColWidth="10" defaultColWidth="11.42578125" defaultRowHeight="15" x14ac:dyDescent="0.25"/>
  <cols>
    <col min="1" max="1" width="4.85546875" style="3" customWidth="1"/>
    <col min="2" max="2" width="34.140625" style="5" customWidth="1"/>
    <col min="3" max="3" width="97" style="3" bestFit="1" customWidth="1"/>
    <col min="4" max="4" width="12.28515625" style="5" bestFit="1" customWidth="1"/>
    <col min="5" max="5" width="76" style="5" bestFit="1" customWidth="1"/>
    <col min="6" max="6" width="17.85546875" style="5" bestFit="1" customWidth="1"/>
    <col min="7" max="7" width="9.140625" style="3" customWidth="1"/>
    <col min="8" max="8" width="18.85546875" style="3" customWidth="1"/>
    <col min="9" max="9" width="20.7109375" style="3" bestFit="1" customWidth="1"/>
    <col min="10" max="10" width="13.85546875" style="3" bestFit="1" customWidth="1"/>
    <col min="11" max="11" width="15" style="3" bestFit="1" customWidth="1"/>
    <col min="12" max="12" width="12.85546875" style="3" bestFit="1" customWidth="1"/>
    <col min="13" max="15" width="13.85546875" style="3" bestFit="1" customWidth="1"/>
    <col min="16" max="16" width="13" style="3" bestFit="1" customWidth="1"/>
    <col min="17" max="17" width="15" style="3" bestFit="1" customWidth="1"/>
    <col min="18" max="18" width="13" style="3" bestFit="1" customWidth="1"/>
    <col min="19" max="16374" width="11.42578125" style="3" customWidth="1"/>
    <col min="16375" max="16384" width="11.42578125" style="3"/>
  </cols>
  <sheetData>
    <row r="1" spans="2:18" ht="15.75" x14ac:dyDescent="0.25">
      <c r="B1" s="75" t="s">
        <v>131</v>
      </c>
      <c r="C1" s="75"/>
      <c r="D1" s="75"/>
      <c r="E1" s="75"/>
      <c r="F1" s="75"/>
      <c r="G1" s="75"/>
      <c r="H1" s="75"/>
      <c r="I1" s="75"/>
    </row>
    <row r="2" spans="2:18" x14ac:dyDescent="0.25">
      <c r="C2" s="76" t="s">
        <v>24</v>
      </c>
      <c r="D2" s="76"/>
      <c r="E2" s="76"/>
    </row>
    <row r="3" spans="2:18" ht="15.75" thickBot="1" x14ac:dyDescent="0.3">
      <c r="C3" s="17"/>
      <c r="D3" s="17"/>
      <c r="E3" s="17"/>
    </row>
    <row r="4" spans="2:18" ht="30" x14ac:dyDescent="0.25">
      <c r="B4" s="22" t="s">
        <v>627</v>
      </c>
      <c r="C4" s="77"/>
      <c r="D4" s="77"/>
      <c r="E4" s="78"/>
    </row>
    <row r="5" spans="2:18" x14ac:dyDescent="0.25">
      <c r="B5" s="18" t="s">
        <v>630</v>
      </c>
      <c r="C5" s="79"/>
      <c r="D5" s="79"/>
      <c r="E5" s="80"/>
    </row>
    <row r="6" spans="2:18" x14ac:dyDescent="0.25">
      <c r="B6" s="18" t="s">
        <v>631</v>
      </c>
      <c r="C6" s="79"/>
      <c r="D6" s="79"/>
      <c r="E6" s="80"/>
    </row>
    <row r="7" spans="2:18" x14ac:dyDescent="0.25">
      <c r="B7" s="20" t="s">
        <v>632</v>
      </c>
      <c r="C7" s="79"/>
      <c r="D7" s="79"/>
      <c r="E7" s="80"/>
    </row>
    <row r="8" spans="2:18" ht="15.75" thickBot="1" x14ac:dyDescent="0.3">
      <c r="B8" s="19" t="s">
        <v>25</v>
      </c>
      <c r="C8" s="73"/>
      <c r="D8" s="73"/>
      <c r="E8" s="74"/>
    </row>
    <row r="9" spans="2:18" x14ac:dyDescent="0.25">
      <c r="B9" s="23"/>
      <c r="C9" s="17"/>
      <c r="D9" s="17"/>
      <c r="E9" s="17"/>
    </row>
    <row r="10" spans="2:18" x14ac:dyDescent="0.25">
      <c r="B10" s="71" t="s">
        <v>628</v>
      </c>
      <c r="C10" s="71"/>
      <c r="D10" s="17"/>
      <c r="E10" s="17"/>
      <c r="H10" s="3" t="s">
        <v>661</v>
      </c>
      <c r="I10" s="3">
        <v>3841.46</v>
      </c>
    </row>
    <row r="11" spans="2:18" ht="29.25" customHeight="1" x14ac:dyDescent="0.25">
      <c r="B11" s="72" t="s">
        <v>629</v>
      </c>
      <c r="C11" s="72"/>
      <c r="D11" s="24"/>
      <c r="E11" s="24"/>
    </row>
    <row r="12" spans="2:18" x14ac:dyDescent="0.25">
      <c r="B12" s="25"/>
      <c r="C12" s="26"/>
      <c r="D12" s="26"/>
      <c r="E12" s="27"/>
    </row>
    <row r="13" spans="2:18" s="5" customFormat="1" ht="45" x14ac:dyDescent="0.25">
      <c r="B13" s="6" t="s">
        <v>26</v>
      </c>
      <c r="C13" s="6" t="s">
        <v>27</v>
      </c>
      <c r="D13" s="6" t="s">
        <v>28</v>
      </c>
      <c r="E13" s="6" t="s">
        <v>29</v>
      </c>
      <c r="F13" s="6" t="s">
        <v>30</v>
      </c>
      <c r="G13" s="6" t="s">
        <v>31</v>
      </c>
      <c r="H13" s="12" t="s">
        <v>32</v>
      </c>
      <c r="I13" s="6" t="s">
        <v>33</v>
      </c>
      <c r="J13" s="6" t="s">
        <v>638</v>
      </c>
      <c r="K13" s="6" t="s">
        <v>646</v>
      </c>
      <c r="L13" s="6" t="s">
        <v>652</v>
      </c>
      <c r="M13" s="30" t="s">
        <v>659</v>
      </c>
      <c r="N13" s="30" t="s">
        <v>660</v>
      </c>
      <c r="O13" s="30" t="s">
        <v>699</v>
      </c>
      <c r="P13" s="33" t="s">
        <v>638</v>
      </c>
      <c r="Q13" s="33" t="s">
        <v>646</v>
      </c>
      <c r="R13" s="33" t="s">
        <v>652</v>
      </c>
    </row>
    <row r="14" spans="2:18" x14ac:dyDescent="0.25">
      <c r="B14" s="14" t="s">
        <v>132</v>
      </c>
      <c r="C14" s="4" t="s">
        <v>12</v>
      </c>
      <c r="D14" s="14" t="s">
        <v>35</v>
      </c>
      <c r="E14" s="15" t="s">
        <v>133</v>
      </c>
      <c r="F14" s="14" t="s">
        <v>39</v>
      </c>
      <c r="G14" s="16" t="s">
        <v>37</v>
      </c>
      <c r="H14" s="16" t="s">
        <v>38</v>
      </c>
      <c r="I14" s="16" t="s">
        <v>39</v>
      </c>
      <c r="J14" s="28">
        <v>176707.16</v>
      </c>
      <c r="K14" s="28">
        <v>612559.21159999992</v>
      </c>
      <c r="L14" s="28">
        <v>724226.17534246575</v>
      </c>
      <c r="M14" s="32">
        <f t="shared" ref="M14:M45" si="0">MEDIAN(J14:L14)</f>
        <v>612559.21159999992</v>
      </c>
      <c r="N14" s="28">
        <f t="shared" ref="N14:N45" si="1">_xlfn.STDEV.S(J14:L14)</f>
        <v>289313.43840114929</v>
      </c>
      <c r="O14" s="42">
        <f>MAX(J14:L14)</f>
        <v>724226.17534246575</v>
      </c>
      <c r="P14" s="43">
        <f>IF(J14&lt;$M14,49/COUNT($J$14:$J$95),49/COUNT($J$14:$J$95)*(($O14-J14)/($O14-$M14)))</f>
        <v>0.59756097560975607</v>
      </c>
      <c r="Q14" s="43">
        <f>IF(K14&lt;$M14,49/COUNT($J$14:$J$95),49/COUNT($J$14:$J$95)*(($O14-K14)/($O14-$M14)))</f>
        <v>0.59756097560975607</v>
      </c>
      <c r="R14" s="43">
        <f>IF(L14&lt;$M14,49/COUNT($J$14:$J$95),49/COUNT($J$14:$J$95)*(($O14-L14)/($O14-$M14)))</f>
        <v>0</v>
      </c>
    </row>
    <row r="15" spans="2:18" x14ac:dyDescent="0.25">
      <c r="B15" s="14" t="s">
        <v>134</v>
      </c>
      <c r="C15" s="4" t="s">
        <v>12</v>
      </c>
      <c r="D15" s="14" t="s">
        <v>35</v>
      </c>
      <c r="E15" s="15" t="s">
        <v>135</v>
      </c>
      <c r="F15" s="14" t="s">
        <v>39</v>
      </c>
      <c r="G15" s="16" t="s">
        <v>37</v>
      </c>
      <c r="H15" s="16" t="s">
        <v>38</v>
      </c>
      <c r="I15" s="16" t="s">
        <v>39</v>
      </c>
      <c r="J15" s="28">
        <v>353414.32</v>
      </c>
      <c r="K15" s="28">
        <v>1220547.0857999998</v>
      </c>
      <c r="L15" s="28">
        <v>1448452.3506849315</v>
      </c>
      <c r="M15" s="32">
        <f t="shared" si="0"/>
        <v>1220547.0857999998</v>
      </c>
      <c r="N15" s="28">
        <f t="shared" si="1"/>
        <v>577778.55214787414</v>
      </c>
      <c r="O15" s="42">
        <f t="shared" ref="O15:O78" si="2">MAX(J15:L15)</f>
        <v>1448452.3506849315</v>
      </c>
      <c r="P15" s="43">
        <f t="shared" ref="P15:P78" si="3">IF(J15&lt;$M15,49/COUNT($J$14:$J$95),49/COUNT($J$14:$J$95)*(($O15-J15)/($O15-$M15)))</f>
        <v>0.59756097560975607</v>
      </c>
      <c r="Q15" s="43">
        <f t="shared" ref="Q15:Q78" si="4">IF(K15&lt;$M15,49/COUNT($J$14:$J$95),49/COUNT($J$14:$J$95)*(($O15-K15)/($O15-$M15)))</f>
        <v>0.59756097560975607</v>
      </c>
      <c r="R15" s="43">
        <f t="shared" ref="R15:R78" si="5">IF(L15&lt;$M15,49/COUNT($J$14:$J$95),49/COUNT($J$14:$J$95)*(($O15-L15)/($O15-$M15)))</f>
        <v>0</v>
      </c>
    </row>
    <row r="16" spans="2:18" x14ac:dyDescent="0.25">
      <c r="B16" s="14" t="s">
        <v>136</v>
      </c>
      <c r="C16" s="4" t="s">
        <v>12</v>
      </c>
      <c r="D16" s="14" t="s">
        <v>35</v>
      </c>
      <c r="E16" s="15" t="s">
        <v>137</v>
      </c>
      <c r="F16" s="14" t="s">
        <v>39</v>
      </c>
      <c r="G16" s="16" t="s">
        <v>37</v>
      </c>
      <c r="H16" s="16" t="s">
        <v>38</v>
      </c>
      <c r="I16" s="16" t="s">
        <v>39</v>
      </c>
      <c r="J16" s="28">
        <v>530121.48</v>
      </c>
      <c r="K16" s="28">
        <v>1828534.96</v>
      </c>
      <c r="L16" s="28">
        <v>2172678.5260273973</v>
      </c>
      <c r="M16" s="32">
        <f t="shared" si="0"/>
        <v>1828534.96</v>
      </c>
      <c r="N16" s="28">
        <f t="shared" si="1"/>
        <v>866247.27113932976</v>
      </c>
      <c r="O16" s="42">
        <f t="shared" si="2"/>
        <v>2172678.5260273973</v>
      </c>
      <c r="P16" s="43">
        <f t="shared" si="3"/>
        <v>0.59756097560975607</v>
      </c>
      <c r="Q16" s="43">
        <f t="shared" si="4"/>
        <v>0.59756097560975607</v>
      </c>
      <c r="R16" s="43">
        <f t="shared" si="5"/>
        <v>0</v>
      </c>
    </row>
    <row r="17" spans="2:18" x14ac:dyDescent="0.25">
      <c r="B17" s="14" t="s">
        <v>138</v>
      </c>
      <c r="C17" s="4" t="s">
        <v>11</v>
      </c>
      <c r="D17" s="14" t="s">
        <v>139</v>
      </c>
      <c r="E17" s="15" t="s">
        <v>133</v>
      </c>
      <c r="F17" s="14" t="s">
        <v>39</v>
      </c>
      <c r="G17" s="16" t="s">
        <v>37</v>
      </c>
      <c r="H17" s="16" t="s">
        <v>38</v>
      </c>
      <c r="I17" s="16" t="s">
        <v>39</v>
      </c>
      <c r="J17" s="28">
        <v>176707.16</v>
      </c>
      <c r="K17" s="28">
        <v>153658.4</v>
      </c>
      <c r="L17" s="28">
        <v>160156.16438356164</v>
      </c>
      <c r="M17" s="32">
        <f t="shared" si="0"/>
        <v>160156.16438356164</v>
      </c>
      <c r="N17" s="28">
        <f t="shared" si="1"/>
        <v>11884.17530035386</v>
      </c>
      <c r="O17" s="42">
        <f t="shared" si="2"/>
        <v>176707.16</v>
      </c>
      <c r="P17" s="43">
        <f t="shared" si="3"/>
        <v>0</v>
      </c>
      <c r="Q17" s="43">
        <f t="shared" si="4"/>
        <v>0.59756097560975607</v>
      </c>
      <c r="R17" s="43">
        <f t="shared" si="5"/>
        <v>0.59756097560975607</v>
      </c>
    </row>
    <row r="18" spans="2:18" x14ac:dyDescent="0.25">
      <c r="B18" s="14" t="s">
        <v>140</v>
      </c>
      <c r="C18" s="4" t="s">
        <v>11</v>
      </c>
      <c r="D18" s="14" t="s">
        <v>139</v>
      </c>
      <c r="E18" s="15" t="s">
        <v>135</v>
      </c>
      <c r="F18" s="14" t="s">
        <v>39</v>
      </c>
      <c r="G18" s="16" t="s">
        <v>37</v>
      </c>
      <c r="H18" s="16" t="s">
        <v>38</v>
      </c>
      <c r="I18" s="16" t="s">
        <v>39</v>
      </c>
      <c r="J18" s="28">
        <v>353414.32</v>
      </c>
      <c r="K18" s="28">
        <v>288109.5</v>
      </c>
      <c r="L18" s="28">
        <v>320312.32876712328</v>
      </c>
      <c r="M18" s="32">
        <f t="shared" si="0"/>
        <v>320312.32876712328</v>
      </c>
      <c r="N18" s="28">
        <f t="shared" si="1"/>
        <v>32653.441675211183</v>
      </c>
      <c r="O18" s="42">
        <f t="shared" si="2"/>
        <v>353414.32</v>
      </c>
      <c r="P18" s="43">
        <f t="shared" si="3"/>
        <v>0</v>
      </c>
      <c r="Q18" s="43">
        <f t="shared" si="4"/>
        <v>0.59756097560975607</v>
      </c>
      <c r="R18" s="43">
        <f t="shared" si="5"/>
        <v>0.59756097560975607</v>
      </c>
    </row>
    <row r="19" spans="2:18" x14ac:dyDescent="0.25">
      <c r="B19" s="14" t="s">
        <v>141</v>
      </c>
      <c r="C19" s="4" t="s">
        <v>11</v>
      </c>
      <c r="D19" s="14" t="s">
        <v>139</v>
      </c>
      <c r="E19" s="15" t="s">
        <v>137</v>
      </c>
      <c r="F19" s="14" t="s">
        <v>39</v>
      </c>
      <c r="G19" s="16" t="s">
        <v>37</v>
      </c>
      <c r="H19" s="16" t="s">
        <v>38</v>
      </c>
      <c r="I19" s="16" t="s">
        <v>39</v>
      </c>
      <c r="J19" s="28">
        <v>530121.48</v>
      </c>
      <c r="K19" s="28">
        <v>422560.6</v>
      </c>
      <c r="L19" s="28">
        <v>480468.49315068492</v>
      </c>
      <c r="M19" s="32">
        <f t="shared" si="0"/>
        <v>480468.49315068492</v>
      </c>
      <c r="N19" s="28">
        <f t="shared" si="1"/>
        <v>53833.208614794334</v>
      </c>
      <c r="O19" s="42">
        <f t="shared" si="2"/>
        <v>530121.48</v>
      </c>
      <c r="P19" s="43">
        <f t="shared" si="3"/>
        <v>0</v>
      </c>
      <c r="Q19" s="43">
        <f t="shared" si="4"/>
        <v>0.59756097560975607</v>
      </c>
      <c r="R19" s="43">
        <f t="shared" si="5"/>
        <v>0.59756097560975607</v>
      </c>
    </row>
    <row r="20" spans="2:18" s="11" customFormat="1" x14ac:dyDescent="0.25">
      <c r="B20" s="14" t="s">
        <v>142</v>
      </c>
      <c r="C20" s="4" t="s">
        <v>47</v>
      </c>
      <c r="D20" s="14" t="s">
        <v>48</v>
      </c>
      <c r="E20" s="15" t="s">
        <v>529</v>
      </c>
      <c r="F20" s="14" t="s">
        <v>39</v>
      </c>
      <c r="G20" s="16" t="s">
        <v>37</v>
      </c>
      <c r="H20" s="16" t="s">
        <v>49</v>
      </c>
      <c r="I20" s="16" t="s">
        <v>50</v>
      </c>
      <c r="J20" s="28">
        <v>444338</v>
      </c>
      <c r="K20" s="31">
        <v>29750</v>
      </c>
      <c r="L20" s="31">
        <v>232996.12345679011</v>
      </c>
      <c r="M20" s="32">
        <f t="shared" si="0"/>
        <v>232996.12345679011</v>
      </c>
      <c r="N20" s="28">
        <f t="shared" si="1"/>
        <v>207307.17354729839</v>
      </c>
      <c r="O20" s="42">
        <f t="shared" si="2"/>
        <v>444338</v>
      </c>
      <c r="P20" s="43">
        <f t="shared" si="3"/>
        <v>0</v>
      </c>
      <c r="Q20" s="43">
        <f t="shared" si="4"/>
        <v>0.59756097560975607</v>
      </c>
      <c r="R20" s="43">
        <f t="shared" si="5"/>
        <v>0.59756097560975607</v>
      </c>
    </row>
    <row r="21" spans="2:18" s="11" customFormat="1" x14ac:dyDescent="0.25">
      <c r="B21" s="14" t="s">
        <v>143</v>
      </c>
      <c r="C21" s="4" t="s">
        <v>47</v>
      </c>
      <c r="D21" s="14" t="s">
        <v>48</v>
      </c>
      <c r="E21" s="15" t="s">
        <v>529</v>
      </c>
      <c r="F21" s="14" t="s">
        <v>39</v>
      </c>
      <c r="G21" s="16" t="s">
        <v>37</v>
      </c>
      <c r="H21" s="16" t="s">
        <v>49</v>
      </c>
      <c r="I21" s="16" t="s">
        <v>52</v>
      </c>
      <c r="J21" s="28">
        <v>533204</v>
      </c>
      <c r="K21" s="31">
        <v>29750</v>
      </c>
      <c r="L21" s="31">
        <v>232996.12345679011</v>
      </c>
      <c r="M21" s="32">
        <f t="shared" si="0"/>
        <v>232996.12345679011</v>
      </c>
      <c r="N21" s="28">
        <f t="shared" si="1"/>
        <v>253278.39951155064</v>
      </c>
      <c r="O21" s="42">
        <f t="shared" si="2"/>
        <v>533204</v>
      </c>
      <c r="P21" s="43">
        <f t="shared" si="3"/>
        <v>0</v>
      </c>
      <c r="Q21" s="43">
        <f t="shared" si="4"/>
        <v>0.59756097560975607</v>
      </c>
      <c r="R21" s="43">
        <f t="shared" si="5"/>
        <v>0.59756097560975607</v>
      </c>
    </row>
    <row r="22" spans="2:18" x14ac:dyDescent="0.25">
      <c r="B22" s="14" t="s">
        <v>144</v>
      </c>
      <c r="C22" s="4" t="s">
        <v>54</v>
      </c>
      <c r="D22" s="14" t="s">
        <v>48</v>
      </c>
      <c r="E22" s="15" t="s">
        <v>529</v>
      </c>
      <c r="F22" s="14" t="s">
        <v>39</v>
      </c>
      <c r="G22" s="16" t="s">
        <v>55</v>
      </c>
      <c r="H22" s="16" t="s">
        <v>56</v>
      </c>
      <c r="I22" s="16" t="s">
        <v>50</v>
      </c>
      <c r="J22" s="28">
        <v>622073</v>
      </c>
      <c r="K22" s="28">
        <v>58310</v>
      </c>
      <c r="L22" s="28">
        <v>351257.14814814809</v>
      </c>
      <c r="M22" s="32">
        <f t="shared" si="0"/>
        <v>351257.14814814809</v>
      </c>
      <c r="N22" s="28">
        <f t="shared" si="1"/>
        <v>281953.89025848929</v>
      </c>
      <c r="O22" s="42">
        <f t="shared" si="2"/>
        <v>622073</v>
      </c>
      <c r="P22" s="43">
        <f t="shared" si="3"/>
        <v>0</v>
      </c>
      <c r="Q22" s="43">
        <f t="shared" si="4"/>
        <v>0.59756097560975607</v>
      </c>
      <c r="R22" s="43">
        <f t="shared" si="5"/>
        <v>0.59756097560975607</v>
      </c>
    </row>
    <row r="23" spans="2:18" x14ac:dyDescent="0.25">
      <c r="B23" s="14" t="s">
        <v>145</v>
      </c>
      <c r="C23" s="4" t="str">
        <f>+C22</f>
        <v>Entrega, instalación y/o puesta en marcha de licencia o suscripción, en sitio.</v>
      </c>
      <c r="D23" s="14" t="s">
        <v>48</v>
      </c>
      <c r="E23" s="15" t="s">
        <v>529</v>
      </c>
      <c r="F23" s="14" t="s">
        <v>39</v>
      </c>
      <c r="G23" s="16" t="s">
        <v>55</v>
      </c>
      <c r="H23" s="16" t="s">
        <v>56</v>
      </c>
      <c r="I23" s="16" t="s">
        <v>52</v>
      </c>
      <c r="J23" s="28">
        <v>1066410</v>
      </c>
      <c r="K23" s="28">
        <v>58310</v>
      </c>
      <c r="L23" s="28">
        <v>351257.14814814809</v>
      </c>
      <c r="M23" s="32">
        <f t="shared" si="0"/>
        <v>351257.14814814809</v>
      </c>
      <c r="N23" s="28">
        <f t="shared" si="1"/>
        <v>518576.13441679097</v>
      </c>
      <c r="O23" s="42">
        <f t="shared" si="2"/>
        <v>1066410</v>
      </c>
      <c r="P23" s="43">
        <f t="shared" si="3"/>
        <v>0</v>
      </c>
      <c r="Q23" s="43">
        <f t="shared" si="4"/>
        <v>0.59756097560975607</v>
      </c>
      <c r="R23" s="43">
        <f t="shared" si="5"/>
        <v>0.59756097560975607</v>
      </c>
    </row>
    <row r="24" spans="2:18" x14ac:dyDescent="0.25">
      <c r="B24" s="14" t="s">
        <v>146</v>
      </c>
      <c r="C24" s="4" t="str">
        <f>+C22</f>
        <v>Entrega, instalación y/o puesta en marcha de licencia o suscripción, en sitio.</v>
      </c>
      <c r="D24" s="14" t="s">
        <v>48</v>
      </c>
      <c r="E24" s="15" t="s">
        <v>529</v>
      </c>
      <c r="F24" s="14" t="s">
        <v>39</v>
      </c>
      <c r="G24" s="16" t="s">
        <v>59</v>
      </c>
      <c r="H24" s="16" t="s">
        <v>56</v>
      </c>
      <c r="I24" s="16" t="s">
        <v>50</v>
      </c>
      <c r="J24" s="28">
        <v>657619</v>
      </c>
      <c r="K24" s="28">
        <v>66640</v>
      </c>
      <c r="L24" s="28">
        <v>467755.20987654314</v>
      </c>
      <c r="M24" s="32">
        <f t="shared" si="0"/>
        <v>467755.20987654314</v>
      </c>
      <c r="N24" s="28">
        <f t="shared" si="1"/>
        <v>301716.712838204</v>
      </c>
      <c r="O24" s="42">
        <f t="shared" si="2"/>
        <v>657619</v>
      </c>
      <c r="P24" s="43">
        <f t="shared" si="3"/>
        <v>0</v>
      </c>
      <c r="Q24" s="43">
        <f t="shared" si="4"/>
        <v>0.59756097560975607</v>
      </c>
      <c r="R24" s="43">
        <f t="shared" si="5"/>
        <v>0.59756097560975607</v>
      </c>
    </row>
    <row r="25" spans="2:18" x14ac:dyDescent="0.25">
      <c r="B25" s="14" t="s">
        <v>147</v>
      </c>
      <c r="C25" s="4" t="str">
        <f>+C22</f>
        <v>Entrega, instalación y/o puesta en marcha de licencia o suscripción, en sitio.</v>
      </c>
      <c r="D25" s="14" t="s">
        <v>48</v>
      </c>
      <c r="E25" s="15" t="s">
        <v>529</v>
      </c>
      <c r="F25" s="14" t="s">
        <v>39</v>
      </c>
      <c r="G25" s="16" t="s">
        <v>59</v>
      </c>
      <c r="H25" s="16" t="s">
        <v>56</v>
      </c>
      <c r="I25" s="16" t="s">
        <v>52</v>
      </c>
      <c r="J25" s="28">
        <v>1119731</v>
      </c>
      <c r="K25" s="28">
        <v>66640</v>
      </c>
      <c r="L25" s="28">
        <v>467755.20987654314</v>
      </c>
      <c r="M25" s="32">
        <f t="shared" si="0"/>
        <v>467755.20987654314</v>
      </c>
      <c r="N25" s="28">
        <f t="shared" si="1"/>
        <v>531502.0377481177</v>
      </c>
      <c r="O25" s="42">
        <f t="shared" si="2"/>
        <v>1119731</v>
      </c>
      <c r="P25" s="43">
        <f t="shared" si="3"/>
        <v>0</v>
      </c>
      <c r="Q25" s="43">
        <f t="shared" si="4"/>
        <v>0.59756097560975607</v>
      </c>
      <c r="R25" s="43">
        <f t="shared" si="5"/>
        <v>0.59756097560975607</v>
      </c>
    </row>
    <row r="26" spans="2:18" x14ac:dyDescent="0.25">
      <c r="B26" s="14" t="s">
        <v>148</v>
      </c>
      <c r="C26" s="4" t="str">
        <f>+C22</f>
        <v>Entrega, instalación y/o puesta en marcha de licencia o suscripción, en sitio.</v>
      </c>
      <c r="D26" s="14" t="s">
        <v>48</v>
      </c>
      <c r="E26" s="15" t="s">
        <v>529</v>
      </c>
      <c r="F26" s="14" t="s">
        <v>39</v>
      </c>
      <c r="G26" s="16" t="s">
        <v>62</v>
      </c>
      <c r="H26" s="16" t="s">
        <v>56</v>
      </c>
      <c r="I26" s="16" t="s">
        <v>50</v>
      </c>
      <c r="J26" s="28">
        <v>2310555</v>
      </c>
      <c r="K26" s="28">
        <v>88060</v>
      </c>
      <c r="L26" s="28">
        <v>468195.95061728393</v>
      </c>
      <c r="M26" s="32">
        <f t="shared" si="0"/>
        <v>468195.95061728393</v>
      </c>
      <c r="N26" s="28">
        <f t="shared" si="1"/>
        <v>1188715.9902473965</v>
      </c>
      <c r="O26" s="42">
        <f t="shared" si="2"/>
        <v>2310555</v>
      </c>
      <c r="P26" s="43">
        <f t="shared" si="3"/>
        <v>0</v>
      </c>
      <c r="Q26" s="43">
        <f t="shared" si="4"/>
        <v>0.59756097560975607</v>
      </c>
      <c r="R26" s="43">
        <f t="shared" si="5"/>
        <v>0.59756097560975607</v>
      </c>
    </row>
    <row r="27" spans="2:18" x14ac:dyDescent="0.25">
      <c r="B27" s="14" t="s">
        <v>149</v>
      </c>
      <c r="C27" s="4" t="str">
        <f>+C22</f>
        <v>Entrega, instalación y/o puesta en marcha de licencia o suscripción, en sitio.</v>
      </c>
      <c r="D27" s="14" t="s">
        <v>48</v>
      </c>
      <c r="E27" s="15" t="s">
        <v>529</v>
      </c>
      <c r="F27" s="14" t="s">
        <v>39</v>
      </c>
      <c r="G27" s="16" t="s">
        <v>62</v>
      </c>
      <c r="H27" s="16" t="s">
        <v>56</v>
      </c>
      <c r="I27" s="16" t="s">
        <v>52</v>
      </c>
      <c r="J27" s="28">
        <v>3376965</v>
      </c>
      <c r="K27" s="28">
        <v>88060</v>
      </c>
      <c r="L27" s="28">
        <v>468195.95061728393</v>
      </c>
      <c r="M27" s="32">
        <f t="shared" si="0"/>
        <v>468195.95061728393</v>
      </c>
      <c r="N27" s="28">
        <f t="shared" si="1"/>
        <v>1799182.0744727096</v>
      </c>
      <c r="O27" s="42">
        <f t="shared" si="2"/>
        <v>3376965</v>
      </c>
      <c r="P27" s="43">
        <f t="shared" si="3"/>
        <v>0</v>
      </c>
      <c r="Q27" s="43">
        <f t="shared" si="4"/>
        <v>0.59756097560975607</v>
      </c>
      <c r="R27" s="43">
        <f t="shared" si="5"/>
        <v>0.59756097560975607</v>
      </c>
    </row>
    <row r="28" spans="2:18" x14ac:dyDescent="0.25">
      <c r="B28" s="14" t="s">
        <v>150</v>
      </c>
      <c r="C28" s="4" t="s">
        <v>65</v>
      </c>
      <c r="D28" s="14" t="s">
        <v>48</v>
      </c>
      <c r="E28" s="15" t="s">
        <v>66</v>
      </c>
      <c r="F28" s="14" t="s">
        <v>39</v>
      </c>
      <c r="G28" s="16" t="s">
        <v>55</v>
      </c>
      <c r="H28" s="16" t="s">
        <v>56</v>
      </c>
      <c r="I28" s="16" t="s">
        <v>50</v>
      </c>
      <c r="J28" s="28">
        <v>168848</v>
      </c>
      <c r="K28" s="28">
        <v>595000</v>
      </c>
      <c r="L28" s="28">
        <v>673073.23431342829</v>
      </c>
      <c r="M28" s="32">
        <f t="shared" si="0"/>
        <v>595000</v>
      </c>
      <c r="N28" s="28">
        <f t="shared" si="1"/>
        <v>271398.85898144788</v>
      </c>
      <c r="O28" s="42">
        <f t="shared" si="2"/>
        <v>673073.23431342829</v>
      </c>
      <c r="P28" s="43">
        <f t="shared" si="3"/>
        <v>0.59756097560975607</v>
      </c>
      <c r="Q28" s="43">
        <f t="shared" si="4"/>
        <v>0.59756097560975607</v>
      </c>
      <c r="R28" s="43">
        <f t="shared" si="5"/>
        <v>0</v>
      </c>
    </row>
    <row r="29" spans="2:18" x14ac:dyDescent="0.25">
      <c r="B29" s="14" t="s">
        <v>151</v>
      </c>
      <c r="C29" s="4" t="str">
        <f>+C28</f>
        <v>Soporte técnico en sitio</v>
      </c>
      <c r="D29" s="14" t="s">
        <v>48</v>
      </c>
      <c r="E29" s="15" t="s">
        <v>66</v>
      </c>
      <c r="F29" s="14" t="s">
        <v>39</v>
      </c>
      <c r="G29" s="16" t="s">
        <v>55</v>
      </c>
      <c r="H29" s="16" t="s">
        <v>56</v>
      </c>
      <c r="I29" s="16" t="s">
        <v>52</v>
      </c>
      <c r="J29" s="28">
        <v>408790</v>
      </c>
      <c r="K29" s="28">
        <v>595000</v>
      </c>
      <c r="L29" s="28">
        <v>673073.23431342829</v>
      </c>
      <c r="M29" s="32">
        <f t="shared" si="0"/>
        <v>595000</v>
      </c>
      <c r="N29" s="28">
        <f t="shared" si="1"/>
        <v>135778.7550608991</v>
      </c>
      <c r="O29" s="42">
        <f t="shared" si="2"/>
        <v>673073.23431342829</v>
      </c>
      <c r="P29" s="43">
        <f t="shared" si="3"/>
        <v>0.59756097560975607</v>
      </c>
      <c r="Q29" s="43">
        <f t="shared" si="4"/>
        <v>0.59756097560975607</v>
      </c>
      <c r="R29" s="43">
        <f t="shared" si="5"/>
        <v>0</v>
      </c>
    </row>
    <row r="30" spans="2:18" x14ac:dyDescent="0.25">
      <c r="B30" s="14" t="s">
        <v>152</v>
      </c>
      <c r="C30" s="4" t="str">
        <f>+C28</f>
        <v>Soporte técnico en sitio</v>
      </c>
      <c r="D30" s="14" t="s">
        <v>48</v>
      </c>
      <c r="E30" s="15" t="s">
        <v>66</v>
      </c>
      <c r="F30" s="14" t="s">
        <v>39</v>
      </c>
      <c r="G30" s="16" t="s">
        <v>59</v>
      </c>
      <c r="H30" s="16" t="s">
        <v>56</v>
      </c>
      <c r="I30" s="16" t="s">
        <v>50</v>
      </c>
      <c r="J30" s="28">
        <v>213283</v>
      </c>
      <c r="K30" s="28">
        <v>714000</v>
      </c>
      <c r="L30" s="28">
        <v>788502.15216732339</v>
      </c>
      <c r="M30" s="32">
        <f t="shared" si="0"/>
        <v>714000</v>
      </c>
      <c r="N30" s="28">
        <f t="shared" si="1"/>
        <v>312821.87630946812</v>
      </c>
      <c r="O30" s="42">
        <f t="shared" si="2"/>
        <v>788502.15216732339</v>
      </c>
      <c r="P30" s="43">
        <f t="shared" si="3"/>
        <v>0.59756097560975607</v>
      </c>
      <c r="Q30" s="43">
        <f t="shared" si="4"/>
        <v>0.59756097560975607</v>
      </c>
      <c r="R30" s="43">
        <f t="shared" si="5"/>
        <v>0</v>
      </c>
    </row>
    <row r="31" spans="2:18" x14ac:dyDescent="0.25">
      <c r="B31" s="14" t="s">
        <v>153</v>
      </c>
      <c r="C31" s="4" t="str">
        <f>+C28</f>
        <v>Soporte técnico en sitio</v>
      </c>
      <c r="D31" s="14" t="s">
        <v>48</v>
      </c>
      <c r="E31" s="15" t="s">
        <v>66</v>
      </c>
      <c r="F31" s="14" t="s">
        <v>39</v>
      </c>
      <c r="G31" s="16" t="s">
        <v>59</v>
      </c>
      <c r="H31" s="16" t="s">
        <v>56</v>
      </c>
      <c r="I31" s="16" t="s">
        <v>52</v>
      </c>
      <c r="J31" s="28">
        <v>444338</v>
      </c>
      <c r="K31" s="28">
        <v>714000</v>
      </c>
      <c r="L31" s="28">
        <v>788502.15216732339</v>
      </c>
      <c r="M31" s="32">
        <f t="shared" si="0"/>
        <v>714000</v>
      </c>
      <c r="N31" s="28">
        <f t="shared" si="1"/>
        <v>181069.56699871644</v>
      </c>
      <c r="O31" s="42">
        <f t="shared" si="2"/>
        <v>788502.15216732339</v>
      </c>
      <c r="P31" s="43">
        <f t="shared" si="3"/>
        <v>0.59756097560975607</v>
      </c>
      <c r="Q31" s="43">
        <f t="shared" si="4"/>
        <v>0.59756097560975607</v>
      </c>
      <c r="R31" s="43">
        <f t="shared" si="5"/>
        <v>0</v>
      </c>
    </row>
    <row r="32" spans="2:18" x14ac:dyDescent="0.25">
      <c r="B32" s="14" t="s">
        <v>154</v>
      </c>
      <c r="C32" s="4" t="str">
        <f>+C28</f>
        <v>Soporte técnico en sitio</v>
      </c>
      <c r="D32" s="14" t="s">
        <v>48</v>
      </c>
      <c r="E32" s="15" t="s">
        <v>66</v>
      </c>
      <c r="F32" s="14" t="s">
        <v>39</v>
      </c>
      <c r="G32" s="16" t="s">
        <v>62</v>
      </c>
      <c r="H32" s="16" t="s">
        <v>56</v>
      </c>
      <c r="I32" s="16" t="s">
        <v>50</v>
      </c>
      <c r="J32" s="28">
        <v>177735</v>
      </c>
      <c r="K32" s="28">
        <v>833000</v>
      </c>
      <c r="L32" s="28">
        <v>846216.61109427107</v>
      </c>
      <c r="M32" s="32">
        <f t="shared" si="0"/>
        <v>833000</v>
      </c>
      <c r="N32" s="28">
        <f t="shared" si="1"/>
        <v>382189.866297937</v>
      </c>
      <c r="O32" s="42">
        <f t="shared" si="2"/>
        <v>846216.61109427107</v>
      </c>
      <c r="P32" s="43">
        <f t="shared" si="3"/>
        <v>0.59756097560975607</v>
      </c>
      <c r="Q32" s="43">
        <f t="shared" si="4"/>
        <v>0.59756097560975607</v>
      </c>
      <c r="R32" s="43">
        <f t="shared" si="5"/>
        <v>0</v>
      </c>
    </row>
    <row r="33" spans="2:18" x14ac:dyDescent="0.25">
      <c r="B33" s="14" t="s">
        <v>155</v>
      </c>
      <c r="C33" s="4" t="str">
        <f>+C28</f>
        <v>Soporte técnico en sitio</v>
      </c>
      <c r="D33" s="14" t="s">
        <v>48</v>
      </c>
      <c r="E33" s="15" t="s">
        <v>66</v>
      </c>
      <c r="F33" s="14" t="s">
        <v>39</v>
      </c>
      <c r="G33" s="16" t="s">
        <v>62</v>
      </c>
      <c r="H33" s="16" t="s">
        <v>56</v>
      </c>
      <c r="I33" s="16" t="s">
        <v>52</v>
      </c>
      <c r="J33" s="28">
        <v>319923</v>
      </c>
      <c r="K33" s="28">
        <v>833000</v>
      </c>
      <c r="L33" s="28">
        <v>846216.61109427107</v>
      </c>
      <c r="M33" s="32">
        <f t="shared" si="0"/>
        <v>833000</v>
      </c>
      <c r="N33" s="28">
        <f t="shared" si="1"/>
        <v>300113.21525286237</v>
      </c>
      <c r="O33" s="42">
        <f t="shared" si="2"/>
        <v>846216.61109427107</v>
      </c>
      <c r="P33" s="43">
        <f t="shared" si="3"/>
        <v>0.59756097560975607</v>
      </c>
      <c r="Q33" s="43">
        <f t="shared" si="4"/>
        <v>0.59756097560975607</v>
      </c>
      <c r="R33" s="43">
        <f t="shared" si="5"/>
        <v>0</v>
      </c>
    </row>
    <row r="34" spans="2:18" x14ac:dyDescent="0.25">
      <c r="B34" s="14" t="s">
        <v>156</v>
      </c>
      <c r="C34" s="4" t="str">
        <f>+C28</f>
        <v>Soporte técnico en sitio</v>
      </c>
      <c r="D34" s="14" t="s">
        <v>48</v>
      </c>
      <c r="E34" s="15" t="s">
        <v>73</v>
      </c>
      <c r="F34" s="14" t="s">
        <v>39</v>
      </c>
      <c r="G34" s="16" t="s">
        <v>55</v>
      </c>
      <c r="H34" s="16" t="s">
        <v>56</v>
      </c>
      <c r="I34" s="16" t="s">
        <v>50</v>
      </c>
      <c r="J34" s="28">
        <v>675393</v>
      </c>
      <c r="K34" s="28">
        <v>3808000</v>
      </c>
      <c r="L34" s="28">
        <v>1930479.3937556837</v>
      </c>
      <c r="M34" s="32">
        <f t="shared" si="0"/>
        <v>1930479.3937556837</v>
      </c>
      <c r="N34" s="28">
        <f t="shared" si="1"/>
        <v>1576576.0420983862</v>
      </c>
      <c r="O34" s="42">
        <f t="shared" si="2"/>
        <v>3808000</v>
      </c>
      <c r="P34" s="43">
        <f t="shared" si="3"/>
        <v>0.59756097560975607</v>
      </c>
      <c r="Q34" s="43">
        <f t="shared" si="4"/>
        <v>0</v>
      </c>
      <c r="R34" s="43">
        <f t="shared" si="5"/>
        <v>0.59756097560975607</v>
      </c>
    </row>
    <row r="35" spans="2:18" x14ac:dyDescent="0.25">
      <c r="B35" s="14" t="s">
        <v>157</v>
      </c>
      <c r="C35" s="4" t="str">
        <f>+C28</f>
        <v>Soporte técnico en sitio</v>
      </c>
      <c r="D35" s="14" t="s">
        <v>48</v>
      </c>
      <c r="E35" s="15" t="s">
        <v>73</v>
      </c>
      <c r="F35" s="14" t="s">
        <v>39</v>
      </c>
      <c r="G35" s="16" t="s">
        <v>55</v>
      </c>
      <c r="H35" s="16" t="s">
        <v>56</v>
      </c>
      <c r="I35" s="16" t="s">
        <v>52</v>
      </c>
      <c r="J35" s="28">
        <v>1510748</v>
      </c>
      <c r="K35" s="28">
        <v>3808000</v>
      </c>
      <c r="L35" s="28">
        <v>1930479.3937556837</v>
      </c>
      <c r="M35" s="32">
        <f t="shared" si="0"/>
        <v>1930479.3937556837</v>
      </c>
      <c r="N35" s="28">
        <f t="shared" si="1"/>
        <v>1223289.6101142005</v>
      </c>
      <c r="O35" s="42">
        <f t="shared" si="2"/>
        <v>3808000</v>
      </c>
      <c r="P35" s="43">
        <f t="shared" si="3"/>
        <v>0.59756097560975607</v>
      </c>
      <c r="Q35" s="43">
        <f t="shared" si="4"/>
        <v>0</v>
      </c>
      <c r="R35" s="43">
        <f t="shared" si="5"/>
        <v>0.59756097560975607</v>
      </c>
    </row>
    <row r="36" spans="2:18" x14ac:dyDescent="0.25">
      <c r="B36" s="14" t="s">
        <v>158</v>
      </c>
      <c r="C36" s="4" t="str">
        <f>+C28</f>
        <v>Soporte técnico en sitio</v>
      </c>
      <c r="D36" s="14" t="s">
        <v>48</v>
      </c>
      <c r="E36" s="15" t="s">
        <v>73</v>
      </c>
      <c r="F36" s="14" t="s">
        <v>39</v>
      </c>
      <c r="G36" s="16" t="s">
        <v>59</v>
      </c>
      <c r="H36" s="16" t="s">
        <v>56</v>
      </c>
      <c r="I36" s="16" t="s">
        <v>50</v>
      </c>
      <c r="J36" s="28">
        <v>710941</v>
      </c>
      <c r="K36" s="28">
        <v>4760000</v>
      </c>
      <c r="L36" s="28">
        <v>2045908.3116095788</v>
      </c>
      <c r="M36" s="32">
        <f t="shared" si="0"/>
        <v>2045908.3116095788</v>
      </c>
      <c r="N36" s="28">
        <f t="shared" si="1"/>
        <v>2063302.7812036807</v>
      </c>
      <c r="O36" s="42">
        <f t="shared" si="2"/>
        <v>4760000</v>
      </c>
      <c r="P36" s="43">
        <f t="shared" si="3"/>
        <v>0.59756097560975607</v>
      </c>
      <c r="Q36" s="43">
        <f t="shared" si="4"/>
        <v>0</v>
      </c>
      <c r="R36" s="43">
        <f t="shared" si="5"/>
        <v>0.59756097560975607</v>
      </c>
    </row>
    <row r="37" spans="2:18" x14ac:dyDescent="0.25">
      <c r="B37" s="14" t="s">
        <v>159</v>
      </c>
      <c r="C37" s="4" t="str">
        <f>+C28</f>
        <v>Soporte técnico en sitio</v>
      </c>
      <c r="D37" s="14" t="s">
        <v>48</v>
      </c>
      <c r="E37" s="15" t="s">
        <v>73</v>
      </c>
      <c r="F37" s="14" t="s">
        <v>39</v>
      </c>
      <c r="G37" s="16" t="s">
        <v>59</v>
      </c>
      <c r="H37" s="16" t="s">
        <v>56</v>
      </c>
      <c r="I37" s="16" t="s">
        <v>52</v>
      </c>
      <c r="J37" s="28">
        <v>1546294</v>
      </c>
      <c r="K37" s="28">
        <v>4760000</v>
      </c>
      <c r="L37" s="28">
        <v>2045908.3116095788</v>
      </c>
      <c r="M37" s="32">
        <f t="shared" si="0"/>
        <v>2045908.3116095788</v>
      </c>
      <c r="N37" s="28">
        <f t="shared" si="1"/>
        <v>1729345.4642239201</v>
      </c>
      <c r="O37" s="42">
        <f t="shared" si="2"/>
        <v>4760000</v>
      </c>
      <c r="P37" s="43">
        <f t="shared" si="3"/>
        <v>0.59756097560975607</v>
      </c>
      <c r="Q37" s="43">
        <f t="shared" si="4"/>
        <v>0</v>
      </c>
      <c r="R37" s="43">
        <f t="shared" si="5"/>
        <v>0.59756097560975607</v>
      </c>
    </row>
    <row r="38" spans="2:18" x14ac:dyDescent="0.25">
      <c r="B38" s="14" t="s">
        <v>160</v>
      </c>
      <c r="C38" s="4" t="str">
        <f>+C28</f>
        <v>Soporte técnico en sitio</v>
      </c>
      <c r="D38" s="14" t="s">
        <v>48</v>
      </c>
      <c r="E38" s="15" t="s">
        <v>73</v>
      </c>
      <c r="F38" s="14" t="s">
        <v>39</v>
      </c>
      <c r="G38" s="16" t="s">
        <v>62</v>
      </c>
      <c r="H38" s="16" t="s">
        <v>56</v>
      </c>
      <c r="I38" s="16" t="s">
        <v>50</v>
      </c>
      <c r="J38" s="28">
        <v>2043952</v>
      </c>
      <c r="K38" s="28">
        <v>5712000</v>
      </c>
      <c r="L38" s="28">
        <v>2103622.7705365261</v>
      </c>
      <c r="M38" s="32">
        <f t="shared" si="0"/>
        <v>2103622.7705365261</v>
      </c>
      <c r="N38" s="28">
        <f t="shared" si="1"/>
        <v>2100734.909552325</v>
      </c>
      <c r="O38" s="42">
        <f t="shared" si="2"/>
        <v>5712000</v>
      </c>
      <c r="P38" s="43">
        <f t="shared" si="3"/>
        <v>0.59756097560975607</v>
      </c>
      <c r="Q38" s="43">
        <f t="shared" si="4"/>
        <v>0</v>
      </c>
      <c r="R38" s="43">
        <f t="shared" si="5"/>
        <v>0.59756097560975607</v>
      </c>
    </row>
    <row r="39" spans="2:18" x14ac:dyDescent="0.25">
      <c r="B39" s="14" t="s">
        <v>161</v>
      </c>
      <c r="C39" s="4" t="str">
        <f>+C28</f>
        <v>Soporte técnico en sitio</v>
      </c>
      <c r="D39" s="14" t="s">
        <v>48</v>
      </c>
      <c r="E39" s="15" t="s">
        <v>73</v>
      </c>
      <c r="F39" s="14" t="s">
        <v>39</v>
      </c>
      <c r="G39" s="16" t="s">
        <v>62</v>
      </c>
      <c r="H39" s="16" t="s">
        <v>56</v>
      </c>
      <c r="I39" s="16" t="s">
        <v>52</v>
      </c>
      <c r="J39" s="28">
        <v>3732435</v>
      </c>
      <c r="K39" s="28">
        <v>5712000</v>
      </c>
      <c r="L39" s="28">
        <v>2103622.7705365261</v>
      </c>
      <c r="M39" s="32">
        <f t="shared" si="0"/>
        <v>3732435</v>
      </c>
      <c r="N39" s="28">
        <f t="shared" si="1"/>
        <v>1807027.6283713924</v>
      </c>
      <c r="O39" s="42">
        <f t="shared" si="2"/>
        <v>5712000</v>
      </c>
      <c r="P39" s="43">
        <f t="shared" si="3"/>
        <v>0.59756097560975607</v>
      </c>
      <c r="Q39" s="43">
        <f t="shared" si="4"/>
        <v>0</v>
      </c>
      <c r="R39" s="43">
        <f t="shared" si="5"/>
        <v>0.59756097560975607</v>
      </c>
    </row>
    <row r="40" spans="2:18" x14ac:dyDescent="0.25">
      <c r="B40" s="14" t="s">
        <v>162</v>
      </c>
      <c r="C40" s="4" t="s">
        <v>80</v>
      </c>
      <c r="D40" s="14" t="s">
        <v>48</v>
      </c>
      <c r="E40" s="15" t="s">
        <v>66</v>
      </c>
      <c r="F40" s="14" t="s">
        <v>39</v>
      </c>
      <c r="G40" s="16" t="s">
        <v>37</v>
      </c>
      <c r="H40" s="16" t="s">
        <v>49</v>
      </c>
      <c r="I40" s="16" t="s">
        <v>50</v>
      </c>
      <c r="J40" s="28">
        <v>3732435</v>
      </c>
      <c r="K40" s="28">
        <v>117810</v>
      </c>
      <c r="L40" s="28">
        <v>503948.44392862316</v>
      </c>
      <c r="M40" s="32">
        <f t="shared" si="0"/>
        <v>503948.44392862316</v>
      </c>
      <c r="N40" s="28">
        <f t="shared" si="1"/>
        <v>1984848.5345754654</v>
      </c>
      <c r="O40" s="42">
        <f t="shared" si="2"/>
        <v>3732435</v>
      </c>
      <c r="P40" s="43">
        <f t="shared" si="3"/>
        <v>0</v>
      </c>
      <c r="Q40" s="43">
        <f t="shared" si="4"/>
        <v>0.59756097560975607</v>
      </c>
      <c r="R40" s="43">
        <f t="shared" si="5"/>
        <v>0.59756097560975607</v>
      </c>
    </row>
    <row r="41" spans="2:18" x14ac:dyDescent="0.25">
      <c r="B41" s="14" t="s">
        <v>163</v>
      </c>
      <c r="C41" s="4" t="str">
        <f>+C40</f>
        <v>Soporte técnico proactivo</v>
      </c>
      <c r="D41" s="14" t="s">
        <v>48</v>
      </c>
      <c r="E41" s="15" t="s">
        <v>66</v>
      </c>
      <c r="F41" s="14" t="s">
        <v>39</v>
      </c>
      <c r="G41" s="16" t="s">
        <v>37</v>
      </c>
      <c r="H41" s="16" t="s">
        <v>49</v>
      </c>
      <c r="I41" s="16" t="s">
        <v>52</v>
      </c>
      <c r="J41" s="28">
        <v>248829</v>
      </c>
      <c r="K41" s="28">
        <v>117810</v>
      </c>
      <c r="L41" s="28">
        <v>503948.44392862316</v>
      </c>
      <c r="M41" s="32">
        <f t="shared" si="0"/>
        <v>248829</v>
      </c>
      <c r="N41" s="28">
        <f t="shared" si="1"/>
        <v>196364.79950637309</v>
      </c>
      <c r="O41" s="42">
        <f t="shared" si="2"/>
        <v>503948.44392862316</v>
      </c>
      <c r="P41" s="43">
        <f t="shared" si="3"/>
        <v>0.59756097560975607</v>
      </c>
      <c r="Q41" s="43">
        <f t="shared" si="4"/>
        <v>0.59756097560975607</v>
      </c>
      <c r="R41" s="43">
        <f t="shared" si="5"/>
        <v>0</v>
      </c>
    </row>
    <row r="42" spans="2:18" x14ac:dyDescent="0.25">
      <c r="B42" s="14" t="s">
        <v>164</v>
      </c>
      <c r="C42" s="4" t="str">
        <f>+C40</f>
        <v>Soporte técnico proactivo</v>
      </c>
      <c r="D42" s="14" t="s">
        <v>48</v>
      </c>
      <c r="E42" s="15" t="s">
        <v>66</v>
      </c>
      <c r="F42" s="14" t="s">
        <v>39</v>
      </c>
      <c r="G42" s="16" t="s">
        <v>55</v>
      </c>
      <c r="H42" s="16" t="s">
        <v>56</v>
      </c>
      <c r="I42" s="16" t="s">
        <v>50</v>
      </c>
      <c r="J42" s="28">
        <v>168848</v>
      </c>
      <c r="K42" s="28">
        <v>535500</v>
      </c>
      <c r="L42" s="28">
        <v>666088.42129696801</v>
      </c>
      <c r="M42" s="32">
        <f t="shared" si="0"/>
        <v>535500</v>
      </c>
      <c r="N42" s="28">
        <f t="shared" si="1"/>
        <v>257790.30931243979</v>
      </c>
      <c r="O42" s="42">
        <f t="shared" si="2"/>
        <v>666088.42129696801</v>
      </c>
      <c r="P42" s="43">
        <f t="shared" si="3"/>
        <v>0.59756097560975607</v>
      </c>
      <c r="Q42" s="43">
        <f t="shared" si="4"/>
        <v>0.59756097560975607</v>
      </c>
      <c r="R42" s="43">
        <f t="shared" si="5"/>
        <v>0</v>
      </c>
    </row>
    <row r="43" spans="2:18" x14ac:dyDescent="0.25">
      <c r="B43" s="14" t="s">
        <v>165</v>
      </c>
      <c r="C43" s="4" t="str">
        <f>+C40</f>
        <v>Soporte técnico proactivo</v>
      </c>
      <c r="D43" s="14" t="s">
        <v>48</v>
      </c>
      <c r="E43" s="15" t="s">
        <v>66</v>
      </c>
      <c r="F43" s="14" t="s">
        <v>39</v>
      </c>
      <c r="G43" s="16" t="s">
        <v>55</v>
      </c>
      <c r="H43" s="16" t="s">
        <v>56</v>
      </c>
      <c r="I43" s="16" t="s">
        <v>52</v>
      </c>
      <c r="J43" s="28">
        <v>408790</v>
      </c>
      <c r="K43" s="28">
        <v>535500</v>
      </c>
      <c r="L43" s="28">
        <v>666088.42129696801</v>
      </c>
      <c r="M43" s="32">
        <f t="shared" si="0"/>
        <v>535500</v>
      </c>
      <c r="N43" s="28">
        <f t="shared" si="1"/>
        <v>128654.08238032841</v>
      </c>
      <c r="O43" s="42">
        <f t="shared" si="2"/>
        <v>666088.42129696801</v>
      </c>
      <c r="P43" s="43">
        <f t="shared" si="3"/>
        <v>0.59756097560975607</v>
      </c>
      <c r="Q43" s="43">
        <f t="shared" si="4"/>
        <v>0.59756097560975607</v>
      </c>
      <c r="R43" s="43">
        <f t="shared" si="5"/>
        <v>0</v>
      </c>
    </row>
    <row r="44" spans="2:18" x14ac:dyDescent="0.25">
      <c r="B44" s="14" t="s">
        <v>166</v>
      </c>
      <c r="C44" s="4" t="str">
        <f>+C40</f>
        <v>Soporte técnico proactivo</v>
      </c>
      <c r="D44" s="14" t="s">
        <v>48</v>
      </c>
      <c r="E44" s="15" t="s">
        <v>66</v>
      </c>
      <c r="F44" s="14" t="s">
        <v>39</v>
      </c>
      <c r="G44" s="16" t="s">
        <v>59</v>
      </c>
      <c r="H44" s="16" t="s">
        <v>56</v>
      </c>
      <c r="I44" s="16" t="s">
        <v>50</v>
      </c>
      <c r="J44" s="28">
        <v>195509</v>
      </c>
      <c r="K44" s="28">
        <v>654500</v>
      </c>
      <c r="L44" s="28">
        <v>776577.32308138697</v>
      </c>
      <c r="M44" s="32">
        <f t="shared" si="0"/>
        <v>654500</v>
      </c>
      <c r="N44" s="28">
        <f t="shared" si="1"/>
        <v>306381.02829111682</v>
      </c>
      <c r="O44" s="42">
        <f t="shared" si="2"/>
        <v>776577.32308138697</v>
      </c>
      <c r="P44" s="43">
        <f t="shared" si="3"/>
        <v>0.59756097560975607</v>
      </c>
      <c r="Q44" s="43">
        <f t="shared" si="4"/>
        <v>0.59756097560975607</v>
      </c>
      <c r="R44" s="43">
        <f t="shared" si="5"/>
        <v>0</v>
      </c>
    </row>
    <row r="45" spans="2:18" x14ac:dyDescent="0.25">
      <c r="B45" s="14" t="s">
        <v>167</v>
      </c>
      <c r="C45" s="4" t="str">
        <f>+C40</f>
        <v>Soporte técnico proactivo</v>
      </c>
      <c r="D45" s="14" t="s">
        <v>48</v>
      </c>
      <c r="E45" s="15" t="s">
        <v>66</v>
      </c>
      <c r="F45" s="14" t="s">
        <v>39</v>
      </c>
      <c r="G45" s="16" t="s">
        <v>59</v>
      </c>
      <c r="H45" s="16" t="s">
        <v>56</v>
      </c>
      <c r="I45" s="16" t="s">
        <v>52</v>
      </c>
      <c r="J45" s="28">
        <v>444338</v>
      </c>
      <c r="K45" s="28">
        <v>654500</v>
      </c>
      <c r="L45" s="28">
        <v>776577.32308138697</v>
      </c>
      <c r="M45" s="32">
        <f t="shared" si="0"/>
        <v>654500</v>
      </c>
      <c r="N45" s="28">
        <f t="shared" si="1"/>
        <v>168054.5084470592</v>
      </c>
      <c r="O45" s="42">
        <f t="shared" si="2"/>
        <v>776577.32308138697</v>
      </c>
      <c r="P45" s="43">
        <f t="shared" si="3"/>
        <v>0.59756097560975607</v>
      </c>
      <c r="Q45" s="43">
        <f t="shared" si="4"/>
        <v>0.59756097560975607</v>
      </c>
      <c r="R45" s="43">
        <f t="shared" si="5"/>
        <v>0</v>
      </c>
    </row>
    <row r="46" spans="2:18" x14ac:dyDescent="0.25">
      <c r="B46" s="14" t="s">
        <v>168</v>
      </c>
      <c r="C46" s="4" t="str">
        <f>+C40</f>
        <v>Soporte técnico proactivo</v>
      </c>
      <c r="D46" s="14" t="s">
        <v>48</v>
      </c>
      <c r="E46" s="15" t="s">
        <v>66</v>
      </c>
      <c r="F46" s="14" t="s">
        <v>39</v>
      </c>
      <c r="G46" s="16" t="s">
        <v>62</v>
      </c>
      <c r="H46" s="16" t="s">
        <v>56</v>
      </c>
      <c r="I46" s="16" t="s">
        <v>50</v>
      </c>
      <c r="J46" s="28">
        <v>177735</v>
      </c>
      <c r="K46" s="28">
        <v>773500</v>
      </c>
      <c r="L46" s="28">
        <v>831821.77397359652</v>
      </c>
      <c r="M46" s="32">
        <f t="shared" ref="M46:M77" si="6">MEDIAN(J46:L46)</f>
        <v>773500</v>
      </c>
      <c r="N46" s="28">
        <f t="shared" ref="N46:N77" si="7">_xlfn.STDEV.S(J46:L46)</f>
        <v>361977.6402927888</v>
      </c>
      <c r="O46" s="42">
        <f t="shared" si="2"/>
        <v>831821.77397359652</v>
      </c>
      <c r="P46" s="43">
        <f t="shared" si="3"/>
        <v>0.59756097560975607</v>
      </c>
      <c r="Q46" s="43">
        <f t="shared" si="4"/>
        <v>0.59756097560975607</v>
      </c>
      <c r="R46" s="43">
        <f t="shared" si="5"/>
        <v>0</v>
      </c>
    </row>
    <row r="47" spans="2:18" x14ac:dyDescent="0.25">
      <c r="B47" s="14" t="s">
        <v>169</v>
      </c>
      <c r="C47" s="4" t="str">
        <f>+C40</f>
        <v>Soporte técnico proactivo</v>
      </c>
      <c r="D47" s="14" t="s">
        <v>48</v>
      </c>
      <c r="E47" s="15" t="s">
        <v>66</v>
      </c>
      <c r="F47" s="14" t="s">
        <v>39</v>
      </c>
      <c r="G47" s="16" t="s">
        <v>62</v>
      </c>
      <c r="H47" s="16" t="s">
        <v>56</v>
      </c>
      <c r="I47" s="16" t="s">
        <v>52</v>
      </c>
      <c r="J47" s="28">
        <v>319923</v>
      </c>
      <c r="K47" s="28">
        <v>773500</v>
      </c>
      <c r="L47" s="28">
        <v>831821.77397359652</v>
      </c>
      <c r="M47" s="32">
        <f t="shared" si="6"/>
        <v>773500</v>
      </c>
      <c r="N47" s="28">
        <f t="shared" si="7"/>
        <v>280230.22649365128</v>
      </c>
      <c r="O47" s="42">
        <f t="shared" si="2"/>
        <v>831821.77397359652</v>
      </c>
      <c r="P47" s="43">
        <f t="shared" si="3"/>
        <v>0.59756097560975607</v>
      </c>
      <c r="Q47" s="43">
        <f t="shared" si="4"/>
        <v>0.59756097560975607</v>
      </c>
      <c r="R47" s="43">
        <f t="shared" si="5"/>
        <v>0</v>
      </c>
    </row>
    <row r="48" spans="2:18" x14ac:dyDescent="0.25">
      <c r="B48" s="14" t="s">
        <v>170</v>
      </c>
      <c r="C48" s="4" t="s">
        <v>89</v>
      </c>
      <c r="D48" s="14" t="s">
        <v>48</v>
      </c>
      <c r="E48" s="15" t="s">
        <v>73</v>
      </c>
      <c r="F48" s="14" t="s">
        <v>39</v>
      </c>
      <c r="G48" s="16" t="s">
        <v>37</v>
      </c>
      <c r="H48" s="16" t="s">
        <v>49</v>
      </c>
      <c r="I48" s="16" t="s">
        <v>50</v>
      </c>
      <c r="J48" s="28">
        <v>515432</v>
      </c>
      <c r="K48" s="28">
        <v>833000</v>
      </c>
      <c r="L48" s="28">
        <v>1751182.79994197</v>
      </c>
      <c r="M48" s="32">
        <f t="shared" si="6"/>
        <v>833000</v>
      </c>
      <c r="N48" s="28">
        <f t="shared" si="7"/>
        <v>641741.00802562793</v>
      </c>
      <c r="O48" s="42">
        <f t="shared" si="2"/>
        <v>1751182.79994197</v>
      </c>
      <c r="P48" s="43">
        <f t="shared" si="3"/>
        <v>0.59756097560975607</v>
      </c>
      <c r="Q48" s="43">
        <f t="shared" si="4"/>
        <v>0.59756097560975607</v>
      </c>
      <c r="R48" s="43">
        <f t="shared" si="5"/>
        <v>0</v>
      </c>
    </row>
    <row r="49" spans="2:18" x14ac:dyDescent="0.25">
      <c r="B49" s="14" t="s">
        <v>171</v>
      </c>
      <c r="C49" s="4" t="s">
        <v>89</v>
      </c>
      <c r="D49" s="14" t="s">
        <v>48</v>
      </c>
      <c r="E49" s="15" t="s">
        <v>73</v>
      </c>
      <c r="F49" s="14" t="s">
        <v>39</v>
      </c>
      <c r="G49" s="16" t="s">
        <v>37</v>
      </c>
      <c r="H49" s="16" t="s">
        <v>49</v>
      </c>
      <c r="I49" s="16" t="s">
        <v>52</v>
      </c>
      <c r="J49" s="28">
        <v>1279691</v>
      </c>
      <c r="K49" s="28">
        <v>833000</v>
      </c>
      <c r="L49" s="28">
        <v>1751182.79994197</v>
      </c>
      <c r="M49" s="32">
        <f t="shared" si="6"/>
        <v>1279691</v>
      </c>
      <c r="N49" s="28">
        <f t="shared" si="7"/>
        <v>459147.22058086371</v>
      </c>
      <c r="O49" s="42">
        <f t="shared" si="2"/>
        <v>1751182.79994197</v>
      </c>
      <c r="P49" s="43">
        <f t="shared" si="3"/>
        <v>0.59756097560975607</v>
      </c>
      <c r="Q49" s="43">
        <f t="shared" si="4"/>
        <v>0.59756097560975607</v>
      </c>
      <c r="R49" s="43">
        <f t="shared" si="5"/>
        <v>0</v>
      </c>
    </row>
    <row r="50" spans="2:18" x14ac:dyDescent="0.25">
      <c r="B50" s="14" t="s">
        <v>172</v>
      </c>
      <c r="C50" s="4" t="s">
        <v>89</v>
      </c>
      <c r="D50" s="14" t="s">
        <v>48</v>
      </c>
      <c r="E50" s="15" t="s">
        <v>73</v>
      </c>
      <c r="F50" s="14" t="s">
        <v>39</v>
      </c>
      <c r="G50" s="16" t="s">
        <v>55</v>
      </c>
      <c r="H50" s="16" t="s">
        <v>56</v>
      </c>
      <c r="I50" s="16" t="s">
        <v>50</v>
      </c>
      <c r="J50" s="28">
        <v>497658</v>
      </c>
      <c r="K50" s="28">
        <v>3689000</v>
      </c>
      <c r="L50" s="28">
        <v>1847860.5890033366</v>
      </c>
      <c r="M50" s="32">
        <f t="shared" si="6"/>
        <v>1847860.5890033366</v>
      </c>
      <c r="N50" s="28">
        <f t="shared" si="7"/>
        <v>1601952.2008599618</v>
      </c>
      <c r="O50" s="42">
        <f t="shared" si="2"/>
        <v>3689000</v>
      </c>
      <c r="P50" s="43">
        <f t="shared" si="3"/>
        <v>0.59756097560975607</v>
      </c>
      <c r="Q50" s="43">
        <f t="shared" si="4"/>
        <v>0</v>
      </c>
      <c r="R50" s="43">
        <f t="shared" si="5"/>
        <v>0.59756097560975607</v>
      </c>
    </row>
    <row r="51" spans="2:18" x14ac:dyDescent="0.25">
      <c r="B51" s="14" t="s">
        <v>173</v>
      </c>
      <c r="C51" s="4" t="s">
        <v>89</v>
      </c>
      <c r="D51" s="14" t="s">
        <v>48</v>
      </c>
      <c r="E51" s="15" t="s">
        <v>73</v>
      </c>
      <c r="F51" s="14" t="s">
        <v>39</v>
      </c>
      <c r="G51" s="16" t="s">
        <v>55</v>
      </c>
      <c r="H51" s="16" t="s">
        <v>56</v>
      </c>
      <c r="I51" s="16" t="s">
        <v>52</v>
      </c>
      <c r="J51" s="28">
        <v>1510748</v>
      </c>
      <c r="K51" s="28">
        <v>3689000</v>
      </c>
      <c r="L51" s="28">
        <v>1847860.5890033366</v>
      </c>
      <c r="M51" s="32">
        <f t="shared" si="6"/>
        <v>1847860.5890033366</v>
      </c>
      <c r="N51" s="28">
        <f t="shared" si="7"/>
        <v>1172477.5053914448</v>
      </c>
      <c r="O51" s="42">
        <f t="shared" si="2"/>
        <v>3689000</v>
      </c>
      <c r="P51" s="43">
        <f t="shared" si="3"/>
        <v>0.59756097560975607</v>
      </c>
      <c r="Q51" s="43">
        <f t="shared" si="4"/>
        <v>0</v>
      </c>
      <c r="R51" s="43">
        <f t="shared" si="5"/>
        <v>0.59756097560975607</v>
      </c>
    </row>
    <row r="52" spans="2:18" x14ac:dyDescent="0.25">
      <c r="B52" s="14" t="s">
        <v>174</v>
      </c>
      <c r="C52" s="4" t="s">
        <v>89</v>
      </c>
      <c r="D52" s="14" t="s">
        <v>48</v>
      </c>
      <c r="E52" s="15" t="s">
        <v>73</v>
      </c>
      <c r="F52" s="14" t="s">
        <v>39</v>
      </c>
      <c r="G52" s="16" t="s">
        <v>59</v>
      </c>
      <c r="H52" s="16" t="s">
        <v>56</v>
      </c>
      <c r="I52" s="16" t="s">
        <v>50</v>
      </c>
      <c r="J52" s="28">
        <v>550978</v>
      </c>
      <c r="K52" s="28">
        <v>4641000</v>
      </c>
      <c r="L52" s="28">
        <v>1958349.4907877557</v>
      </c>
      <c r="M52" s="32">
        <f t="shared" si="6"/>
        <v>1958349.4907877557</v>
      </c>
      <c r="N52" s="28">
        <f t="shared" si="7"/>
        <v>2077883.0664943135</v>
      </c>
      <c r="O52" s="42">
        <f t="shared" si="2"/>
        <v>4641000</v>
      </c>
      <c r="P52" s="43">
        <f t="shared" si="3"/>
        <v>0.59756097560975607</v>
      </c>
      <c r="Q52" s="43">
        <f t="shared" si="4"/>
        <v>0</v>
      </c>
      <c r="R52" s="43">
        <f t="shared" si="5"/>
        <v>0.59756097560975607</v>
      </c>
    </row>
    <row r="53" spans="2:18" x14ac:dyDescent="0.25">
      <c r="B53" s="14" t="s">
        <v>175</v>
      </c>
      <c r="C53" s="4" t="s">
        <v>89</v>
      </c>
      <c r="D53" s="14" t="s">
        <v>48</v>
      </c>
      <c r="E53" s="15" t="s">
        <v>73</v>
      </c>
      <c r="F53" s="14" t="s">
        <v>39</v>
      </c>
      <c r="G53" s="16" t="s">
        <v>59</v>
      </c>
      <c r="H53" s="16" t="s">
        <v>56</v>
      </c>
      <c r="I53" s="16" t="s">
        <v>52</v>
      </c>
      <c r="J53" s="28">
        <v>1546294</v>
      </c>
      <c r="K53" s="28">
        <v>4641000</v>
      </c>
      <c r="L53" s="28">
        <v>1958349.4907877557</v>
      </c>
      <c r="M53" s="32">
        <f t="shared" si="6"/>
        <v>1958349.4907877557</v>
      </c>
      <c r="N53" s="28">
        <f t="shared" si="7"/>
        <v>1680456.7190945966</v>
      </c>
      <c r="O53" s="42">
        <f t="shared" si="2"/>
        <v>4641000</v>
      </c>
      <c r="P53" s="43">
        <f t="shared" si="3"/>
        <v>0.59756097560975607</v>
      </c>
      <c r="Q53" s="43">
        <f t="shared" si="4"/>
        <v>0</v>
      </c>
      <c r="R53" s="43">
        <f t="shared" si="5"/>
        <v>0.59756097560975607</v>
      </c>
    </row>
    <row r="54" spans="2:18" x14ac:dyDescent="0.25">
      <c r="B54" s="14" t="s">
        <v>176</v>
      </c>
      <c r="C54" s="4" t="s">
        <v>89</v>
      </c>
      <c r="D54" s="14" t="s">
        <v>48</v>
      </c>
      <c r="E54" s="15" t="s">
        <v>73</v>
      </c>
      <c r="F54" s="14" t="s">
        <v>39</v>
      </c>
      <c r="G54" s="16" t="s">
        <v>62</v>
      </c>
      <c r="H54" s="16" t="s">
        <v>56</v>
      </c>
      <c r="I54" s="16" t="s">
        <v>50</v>
      </c>
      <c r="J54" s="28">
        <v>2043952</v>
      </c>
      <c r="K54" s="28">
        <v>5593000</v>
      </c>
      <c r="L54" s="28">
        <v>2013593.9416799652</v>
      </c>
      <c r="M54" s="32">
        <f t="shared" si="6"/>
        <v>2043952</v>
      </c>
      <c r="N54" s="28">
        <f t="shared" si="7"/>
        <v>2057863.4166025659</v>
      </c>
      <c r="O54" s="42">
        <f t="shared" si="2"/>
        <v>5593000</v>
      </c>
      <c r="P54" s="43">
        <f t="shared" si="3"/>
        <v>0.59756097560975607</v>
      </c>
      <c r="Q54" s="43">
        <f t="shared" si="4"/>
        <v>0</v>
      </c>
      <c r="R54" s="43">
        <f t="shared" si="5"/>
        <v>0.59756097560975607</v>
      </c>
    </row>
    <row r="55" spans="2:18" x14ac:dyDescent="0.25">
      <c r="B55" s="14" t="s">
        <v>177</v>
      </c>
      <c r="C55" s="4" t="s">
        <v>89</v>
      </c>
      <c r="D55" s="14" t="s">
        <v>48</v>
      </c>
      <c r="E55" s="15" t="s">
        <v>73</v>
      </c>
      <c r="F55" s="14" t="s">
        <v>39</v>
      </c>
      <c r="G55" s="16" t="s">
        <v>62</v>
      </c>
      <c r="H55" s="16" t="s">
        <v>56</v>
      </c>
      <c r="I55" s="16" t="s">
        <v>52</v>
      </c>
      <c r="J55" s="28">
        <v>3732435</v>
      </c>
      <c r="K55" s="28">
        <v>5593000</v>
      </c>
      <c r="L55" s="28">
        <v>2013593.9416799652</v>
      </c>
      <c r="M55" s="32">
        <f t="shared" si="6"/>
        <v>3732435</v>
      </c>
      <c r="N55" s="28">
        <f t="shared" si="7"/>
        <v>1790170.5893261437</v>
      </c>
      <c r="O55" s="42">
        <f t="shared" si="2"/>
        <v>5593000</v>
      </c>
      <c r="P55" s="43">
        <f t="shared" si="3"/>
        <v>0.59756097560975607</v>
      </c>
      <c r="Q55" s="43">
        <f t="shared" si="4"/>
        <v>0</v>
      </c>
      <c r="R55" s="43">
        <f t="shared" si="5"/>
        <v>0.59756097560975607</v>
      </c>
    </row>
    <row r="56" spans="2:18" x14ac:dyDescent="0.25">
      <c r="B56" s="14" t="s">
        <v>178</v>
      </c>
      <c r="C56" s="4" t="s">
        <v>98</v>
      </c>
      <c r="D56" s="14" t="s">
        <v>48</v>
      </c>
      <c r="E56" s="15" t="s">
        <v>99</v>
      </c>
      <c r="F56" s="14" t="s">
        <v>39</v>
      </c>
      <c r="G56" s="16" t="s">
        <v>37</v>
      </c>
      <c r="H56" s="16" t="s">
        <v>49</v>
      </c>
      <c r="I56" s="16" t="s">
        <v>39</v>
      </c>
      <c r="J56" s="28">
        <v>248829</v>
      </c>
      <c r="K56" s="28">
        <v>678300</v>
      </c>
      <c r="L56" s="28">
        <v>2197265.167561294</v>
      </c>
      <c r="M56" s="32">
        <f t="shared" si="6"/>
        <v>678300</v>
      </c>
      <c r="N56" s="28">
        <f t="shared" si="7"/>
        <v>1023727.1787579647</v>
      </c>
      <c r="O56" s="42">
        <f t="shared" si="2"/>
        <v>2197265.167561294</v>
      </c>
      <c r="P56" s="43">
        <f t="shared" si="3"/>
        <v>0.59756097560975607</v>
      </c>
      <c r="Q56" s="43">
        <f t="shared" si="4"/>
        <v>0.59756097560975607</v>
      </c>
      <c r="R56" s="43">
        <f t="shared" si="5"/>
        <v>0</v>
      </c>
    </row>
    <row r="57" spans="2:18" x14ac:dyDescent="0.25">
      <c r="B57" s="14" t="s">
        <v>179</v>
      </c>
      <c r="C57" s="4" t="s">
        <v>101</v>
      </c>
      <c r="D57" s="14" t="s">
        <v>48</v>
      </c>
      <c r="E57" s="15" t="s">
        <v>102</v>
      </c>
      <c r="F57" s="14" t="s">
        <v>39</v>
      </c>
      <c r="G57" s="16" t="s">
        <v>37</v>
      </c>
      <c r="H57" s="16" t="s">
        <v>49</v>
      </c>
      <c r="I57" s="16" t="s">
        <v>39</v>
      </c>
      <c r="J57" s="28">
        <v>497658</v>
      </c>
      <c r="K57" s="28">
        <v>678300</v>
      </c>
      <c r="L57" s="28">
        <v>2197265.167561294</v>
      </c>
      <c r="M57" s="32">
        <f t="shared" si="6"/>
        <v>678300</v>
      </c>
      <c r="N57" s="28">
        <f t="shared" si="7"/>
        <v>933501.58332790504</v>
      </c>
      <c r="O57" s="42">
        <f t="shared" si="2"/>
        <v>2197265.167561294</v>
      </c>
      <c r="P57" s="43">
        <f t="shared" si="3"/>
        <v>0.59756097560975607</v>
      </c>
      <c r="Q57" s="43">
        <f t="shared" si="4"/>
        <v>0.59756097560975607</v>
      </c>
      <c r="R57" s="43">
        <f t="shared" si="5"/>
        <v>0</v>
      </c>
    </row>
    <row r="58" spans="2:18" x14ac:dyDescent="0.25">
      <c r="B58" s="14" t="s">
        <v>180</v>
      </c>
      <c r="C58" s="4" t="s">
        <v>104</v>
      </c>
      <c r="D58" s="14" t="s">
        <v>48</v>
      </c>
      <c r="E58" s="15" t="s">
        <v>105</v>
      </c>
      <c r="F58" s="14" t="s">
        <v>39</v>
      </c>
      <c r="G58" s="16" t="s">
        <v>37</v>
      </c>
      <c r="H58" s="16" t="s">
        <v>49</v>
      </c>
      <c r="I58" s="16" t="s">
        <v>39</v>
      </c>
      <c r="J58" s="28">
        <v>995316</v>
      </c>
      <c r="K58" s="28">
        <v>678300</v>
      </c>
      <c r="L58" s="28">
        <v>2197265.167561294</v>
      </c>
      <c r="M58" s="32">
        <f t="shared" si="6"/>
        <v>995316</v>
      </c>
      <c r="N58" s="28">
        <f t="shared" si="7"/>
        <v>801294.38264200557</v>
      </c>
      <c r="O58" s="42">
        <f t="shared" si="2"/>
        <v>2197265.167561294</v>
      </c>
      <c r="P58" s="43">
        <f t="shared" si="3"/>
        <v>0.59756097560975607</v>
      </c>
      <c r="Q58" s="43">
        <f t="shared" si="4"/>
        <v>0.59756097560975607</v>
      </c>
      <c r="R58" s="43">
        <f t="shared" si="5"/>
        <v>0</v>
      </c>
    </row>
    <row r="59" spans="2:18" x14ac:dyDescent="0.25">
      <c r="B59" s="14" t="s">
        <v>181</v>
      </c>
      <c r="C59" s="4" t="s">
        <v>98</v>
      </c>
      <c r="D59" s="14" t="s">
        <v>48</v>
      </c>
      <c r="E59" s="15" t="s">
        <v>99</v>
      </c>
      <c r="F59" s="14" t="s">
        <v>39</v>
      </c>
      <c r="G59" s="16" t="s">
        <v>55</v>
      </c>
      <c r="H59" s="16" t="s">
        <v>107</v>
      </c>
      <c r="I59" s="16" t="s">
        <v>39</v>
      </c>
      <c r="J59" s="28">
        <v>11375040</v>
      </c>
      <c r="K59" s="28">
        <v>3808000</v>
      </c>
      <c r="L59" s="28">
        <v>3166772.1340490351</v>
      </c>
      <c r="M59" s="32">
        <f t="shared" si="6"/>
        <v>3808000</v>
      </c>
      <c r="N59" s="28">
        <f t="shared" si="7"/>
        <v>4565211.3659879826</v>
      </c>
      <c r="O59" s="42">
        <f t="shared" si="2"/>
        <v>11375040</v>
      </c>
      <c r="P59" s="43">
        <f t="shared" si="3"/>
        <v>0</v>
      </c>
      <c r="Q59" s="43">
        <f t="shared" si="4"/>
        <v>0.59756097560975607</v>
      </c>
      <c r="R59" s="43">
        <f t="shared" si="5"/>
        <v>0.59756097560975607</v>
      </c>
    </row>
    <row r="60" spans="2:18" x14ac:dyDescent="0.25">
      <c r="B60" s="14" t="s">
        <v>182</v>
      </c>
      <c r="C60" s="4" t="s">
        <v>101</v>
      </c>
      <c r="D60" s="14" t="s">
        <v>48</v>
      </c>
      <c r="E60" s="15" t="s">
        <v>102</v>
      </c>
      <c r="F60" s="14" t="s">
        <v>39</v>
      </c>
      <c r="G60" s="16" t="s">
        <v>55</v>
      </c>
      <c r="H60" s="16" t="s">
        <v>107</v>
      </c>
      <c r="I60" s="16" t="s">
        <v>39</v>
      </c>
      <c r="J60" s="28">
        <v>12085980</v>
      </c>
      <c r="K60" s="28">
        <v>3927000</v>
      </c>
      <c r="L60" s="28">
        <v>3166772.1340490351</v>
      </c>
      <c r="M60" s="32">
        <f t="shared" si="6"/>
        <v>3927000</v>
      </c>
      <c r="N60" s="28">
        <f t="shared" si="7"/>
        <v>4944680.1380306669</v>
      </c>
      <c r="O60" s="42">
        <f t="shared" si="2"/>
        <v>12085980</v>
      </c>
      <c r="P60" s="43">
        <f t="shared" si="3"/>
        <v>0</v>
      </c>
      <c r="Q60" s="43">
        <f t="shared" si="4"/>
        <v>0.59756097560975607</v>
      </c>
      <c r="R60" s="43">
        <f t="shared" si="5"/>
        <v>0.59756097560975607</v>
      </c>
    </row>
    <row r="61" spans="2:18" x14ac:dyDescent="0.25">
      <c r="B61" s="14" t="s">
        <v>183</v>
      </c>
      <c r="C61" s="4" t="s">
        <v>104</v>
      </c>
      <c r="D61" s="14" t="s">
        <v>48</v>
      </c>
      <c r="E61" s="15" t="s">
        <v>105</v>
      </c>
      <c r="F61" s="14" t="s">
        <v>39</v>
      </c>
      <c r="G61" s="16" t="s">
        <v>55</v>
      </c>
      <c r="H61" s="16" t="s">
        <v>107</v>
      </c>
      <c r="I61" s="16" t="s">
        <v>39</v>
      </c>
      <c r="J61" s="28">
        <v>12974654</v>
      </c>
      <c r="K61" s="28">
        <v>4046000</v>
      </c>
      <c r="L61" s="28">
        <v>3166772.1340490351</v>
      </c>
      <c r="M61" s="32">
        <f t="shared" si="6"/>
        <v>4046000</v>
      </c>
      <c r="N61" s="28">
        <f t="shared" si="7"/>
        <v>5426608.0656402428</v>
      </c>
      <c r="O61" s="42">
        <f t="shared" si="2"/>
        <v>12974654</v>
      </c>
      <c r="P61" s="43">
        <f t="shared" si="3"/>
        <v>0</v>
      </c>
      <c r="Q61" s="43">
        <f t="shared" si="4"/>
        <v>0.59756097560975607</v>
      </c>
      <c r="R61" s="43">
        <f t="shared" si="5"/>
        <v>0.59756097560975607</v>
      </c>
    </row>
    <row r="62" spans="2:18" x14ac:dyDescent="0.25">
      <c r="B62" s="14" t="s">
        <v>184</v>
      </c>
      <c r="C62" s="4" t="s">
        <v>98</v>
      </c>
      <c r="D62" s="14" t="s">
        <v>48</v>
      </c>
      <c r="E62" s="15" t="s">
        <v>99</v>
      </c>
      <c r="F62" s="14" t="s">
        <v>39</v>
      </c>
      <c r="G62" s="16" t="s">
        <v>59</v>
      </c>
      <c r="H62" s="16" t="s">
        <v>107</v>
      </c>
      <c r="I62" s="16" t="s">
        <v>39</v>
      </c>
      <c r="J62" s="28">
        <v>11908246</v>
      </c>
      <c r="K62" s="28">
        <v>4760000</v>
      </c>
      <c r="L62" s="28">
        <v>3495468.3301900476</v>
      </c>
      <c r="M62" s="32">
        <f t="shared" si="6"/>
        <v>4760000</v>
      </c>
      <c r="N62" s="28">
        <f t="shared" si="7"/>
        <v>4536358.4761002827</v>
      </c>
      <c r="O62" s="42">
        <f t="shared" si="2"/>
        <v>11908246</v>
      </c>
      <c r="P62" s="43">
        <f t="shared" si="3"/>
        <v>0</v>
      </c>
      <c r="Q62" s="43">
        <f t="shared" si="4"/>
        <v>0.59756097560975607</v>
      </c>
      <c r="R62" s="43">
        <f t="shared" si="5"/>
        <v>0.59756097560975607</v>
      </c>
    </row>
    <row r="63" spans="2:18" x14ac:dyDescent="0.25">
      <c r="B63" s="14" t="s">
        <v>185</v>
      </c>
      <c r="C63" s="4" t="s">
        <v>101</v>
      </c>
      <c r="D63" s="14" t="s">
        <v>48</v>
      </c>
      <c r="E63" s="15" t="s">
        <v>102</v>
      </c>
      <c r="F63" s="14" t="s">
        <v>39</v>
      </c>
      <c r="G63" s="16" t="s">
        <v>59</v>
      </c>
      <c r="H63" s="16" t="s">
        <v>107</v>
      </c>
      <c r="I63" s="16" t="s">
        <v>39</v>
      </c>
      <c r="J63" s="28">
        <v>12619185</v>
      </c>
      <c r="K63" s="28">
        <v>4879000</v>
      </c>
      <c r="L63" s="28">
        <v>3495468.3301900476</v>
      </c>
      <c r="M63" s="32">
        <f t="shared" si="6"/>
        <v>4879000</v>
      </c>
      <c r="N63" s="28">
        <f t="shared" si="7"/>
        <v>4917093.1383382743</v>
      </c>
      <c r="O63" s="42">
        <f t="shared" si="2"/>
        <v>12619185</v>
      </c>
      <c r="P63" s="43">
        <f t="shared" si="3"/>
        <v>0</v>
      </c>
      <c r="Q63" s="43">
        <f t="shared" si="4"/>
        <v>0.59756097560975607</v>
      </c>
      <c r="R63" s="43">
        <f t="shared" si="5"/>
        <v>0.59756097560975607</v>
      </c>
    </row>
    <row r="64" spans="2:18" x14ac:dyDescent="0.25">
      <c r="B64" s="14" t="s">
        <v>186</v>
      </c>
      <c r="C64" s="4" t="s">
        <v>104</v>
      </c>
      <c r="D64" s="14" t="s">
        <v>48</v>
      </c>
      <c r="E64" s="15" t="s">
        <v>105</v>
      </c>
      <c r="F64" s="14" t="s">
        <v>39</v>
      </c>
      <c r="G64" s="16" t="s">
        <v>59</v>
      </c>
      <c r="H64" s="16" t="s">
        <v>107</v>
      </c>
      <c r="I64" s="16" t="s">
        <v>39</v>
      </c>
      <c r="J64" s="28">
        <v>13685595</v>
      </c>
      <c r="K64" s="28">
        <v>4998000</v>
      </c>
      <c r="L64" s="28">
        <v>3495468.3301900476</v>
      </c>
      <c r="M64" s="32">
        <f t="shared" si="6"/>
        <v>4998000</v>
      </c>
      <c r="N64" s="28">
        <f t="shared" si="7"/>
        <v>5501069.4392026914</v>
      </c>
      <c r="O64" s="42">
        <f t="shared" si="2"/>
        <v>13685595</v>
      </c>
      <c r="P64" s="43">
        <f t="shared" si="3"/>
        <v>0</v>
      </c>
      <c r="Q64" s="43">
        <f t="shared" si="4"/>
        <v>0.59756097560975607</v>
      </c>
      <c r="R64" s="43">
        <f t="shared" si="5"/>
        <v>0.59756097560975607</v>
      </c>
    </row>
    <row r="65" spans="2:18" x14ac:dyDescent="0.25">
      <c r="B65" s="14" t="s">
        <v>187</v>
      </c>
      <c r="C65" s="4" t="s">
        <v>98</v>
      </c>
      <c r="D65" s="14" t="s">
        <v>48</v>
      </c>
      <c r="E65" s="15" t="s">
        <v>99</v>
      </c>
      <c r="F65" s="14" t="s">
        <v>39</v>
      </c>
      <c r="G65" s="16" t="s">
        <v>62</v>
      </c>
      <c r="H65" s="16" t="s">
        <v>107</v>
      </c>
      <c r="I65" s="16" t="s">
        <v>39</v>
      </c>
      <c r="J65" s="28">
        <v>16351620</v>
      </c>
      <c r="K65" s="28">
        <v>5712000</v>
      </c>
      <c r="L65" s="28">
        <v>3550712.7810822576</v>
      </c>
      <c r="M65" s="32">
        <f t="shared" si="6"/>
        <v>5712000</v>
      </c>
      <c r="N65" s="28">
        <f t="shared" si="7"/>
        <v>6852443.6251408095</v>
      </c>
      <c r="O65" s="42">
        <f t="shared" si="2"/>
        <v>16351620</v>
      </c>
      <c r="P65" s="43">
        <f t="shared" si="3"/>
        <v>0</v>
      </c>
      <c r="Q65" s="43">
        <f t="shared" si="4"/>
        <v>0.59756097560975607</v>
      </c>
      <c r="R65" s="43">
        <f t="shared" si="5"/>
        <v>0.59756097560975607</v>
      </c>
    </row>
    <row r="66" spans="2:18" x14ac:dyDescent="0.25">
      <c r="B66" s="14" t="s">
        <v>188</v>
      </c>
      <c r="C66" s="4" t="s">
        <v>101</v>
      </c>
      <c r="D66" s="14" t="s">
        <v>48</v>
      </c>
      <c r="E66" s="15" t="s">
        <v>102</v>
      </c>
      <c r="F66" s="14" t="s">
        <v>39</v>
      </c>
      <c r="G66" s="16" t="s">
        <v>62</v>
      </c>
      <c r="H66" s="16" t="s">
        <v>107</v>
      </c>
      <c r="I66" s="16" t="s">
        <v>39</v>
      </c>
      <c r="J66" s="28">
        <v>17951234</v>
      </c>
      <c r="K66" s="28">
        <v>5831000</v>
      </c>
      <c r="L66" s="28">
        <v>3550712.7810822576</v>
      </c>
      <c r="M66" s="32">
        <f t="shared" si="6"/>
        <v>5831000</v>
      </c>
      <c r="N66" s="28">
        <f t="shared" si="7"/>
        <v>7740314.3066245019</v>
      </c>
      <c r="O66" s="42">
        <f t="shared" si="2"/>
        <v>17951234</v>
      </c>
      <c r="P66" s="43">
        <f t="shared" si="3"/>
        <v>0</v>
      </c>
      <c r="Q66" s="43">
        <f t="shared" si="4"/>
        <v>0.59756097560975607</v>
      </c>
      <c r="R66" s="43">
        <f t="shared" si="5"/>
        <v>0.59756097560975607</v>
      </c>
    </row>
    <row r="67" spans="2:18" x14ac:dyDescent="0.25">
      <c r="B67" s="14" t="s">
        <v>189</v>
      </c>
      <c r="C67" s="4" t="s">
        <v>104</v>
      </c>
      <c r="D67" s="14" t="s">
        <v>48</v>
      </c>
      <c r="E67" s="15" t="s">
        <v>105</v>
      </c>
      <c r="F67" s="14" t="s">
        <v>39</v>
      </c>
      <c r="G67" s="16" t="s">
        <v>62</v>
      </c>
      <c r="H67" s="16" t="s">
        <v>107</v>
      </c>
      <c r="I67" s="16" t="s">
        <v>39</v>
      </c>
      <c r="J67" s="28">
        <v>18839910</v>
      </c>
      <c r="K67" s="28">
        <v>5831000</v>
      </c>
      <c r="L67" s="28">
        <v>3550712.7810822576</v>
      </c>
      <c r="M67" s="32">
        <f t="shared" si="6"/>
        <v>5831000</v>
      </c>
      <c r="N67" s="28">
        <f t="shared" si="7"/>
        <v>8248141.2126998007</v>
      </c>
      <c r="O67" s="42">
        <f t="shared" si="2"/>
        <v>18839910</v>
      </c>
      <c r="P67" s="43">
        <f t="shared" si="3"/>
        <v>0</v>
      </c>
      <c r="Q67" s="43">
        <f t="shared" si="4"/>
        <v>0.59756097560975607</v>
      </c>
      <c r="R67" s="43">
        <f t="shared" si="5"/>
        <v>0.59756097560975607</v>
      </c>
    </row>
    <row r="68" spans="2:18" x14ac:dyDescent="0.25">
      <c r="B68" s="14" t="s">
        <v>190</v>
      </c>
      <c r="C68" s="4" t="s">
        <v>117</v>
      </c>
      <c r="D68" s="14" t="s">
        <v>48</v>
      </c>
      <c r="E68" s="15" t="s">
        <v>99</v>
      </c>
      <c r="F68" s="14" t="s">
        <v>39</v>
      </c>
      <c r="G68" s="16" t="s">
        <v>37</v>
      </c>
      <c r="H68" s="16" t="s">
        <v>49</v>
      </c>
      <c r="I68" s="16" t="s">
        <v>39</v>
      </c>
      <c r="J68" s="28">
        <v>248829</v>
      </c>
      <c r="K68" s="28">
        <v>678300</v>
      </c>
      <c r="L68" s="28">
        <v>1760850.5788481068</v>
      </c>
      <c r="M68" s="32">
        <f t="shared" si="6"/>
        <v>678300</v>
      </c>
      <c r="N68" s="28">
        <f t="shared" si="7"/>
        <v>779163.0499567783</v>
      </c>
      <c r="O68" s="42">
        <f t="shared" si="2"/>
        <v>1760850.5788481068</v>
      </c>
      <c r="P68" s="43">
        <f t="shared" si="3"/>
        <v>0.59756097560975607</v>
      </c>
      <c r="Q68" s="43">
        <f t="shared" si="4"/>
        <v>0.59756097560975607</v>
      </c>
      <c r="R68" s="43">
        <f t="shared" si="5"/>
        <v>0</v>
      </c>
    </row>
    <row r="69" spans="2:18" x14ac:dyDescent="0.25">
      <c r="B69" s="14" t="s">
        <v>191</v>
      </c>
      <c r="C69" s="4" t="s">
        <v>119</v>
      </c>
      <c r="D69" s="14" t="s">
        <v>48</v>
      </c>
      <c r="E69" s="15" t="s">
        <v>102</v>
      </c>
      <c r="F69" s="14" t="s">
        <v>39</v>
      </c>
      <c r="G69" s="16" t="s">
        <v>37</v>
      </c>
      <c r="H69" s="16" t="s">
        <v>49</v>
      </c>
      <c r="I69" s="16" t="s">
        <v>39</v>
      </c>
      <c r="J69" s="28">
        <v>497658</v>
      </c>
      <c r="K69" s="28">
        <v>678300</v>
      </c>
      <c r="L69" s="28">
        <v>1760850.5788481068</v>
      </c>
      <c r="M69" s="32">
        <f t="shared" si="6"/>
        <v>678300</v>
      </c>
      <c r="N69" s="28">
        <f t="shared" si="7"/>
        <v>683154.7871438436</v>
      </c>
      <c r="O69" s="42">
        <f t="shared" si="2"/>
        <v>1760850.5788481068</v>
      </c>
      <c r="P69" s="43">
        <f t="shared" si="3"/>
        <v>0.59756097560975607</v>
      </c>
      <c r="Q69" s="43">
        <f t="shared" si="4"/>
        <v>0.59756097560975607</v>
      </c>
      <c r="R69" s="43">
        <f t="shared" si="5"/>
        <v>0</v>
      </c>
    </row>
    <row r="70" spans="2:18" x14ac:dyDescent="0.25">
      <c r="B70" s="14" t="s">
        <v>192</v>
      </c>
      <c r="C70" s="4" t="s">
        <v>121</v>
      </c>
      <c r="D70" s="14" t="s">
        <v>48</v>
      </c>
      <c r="E70" s="15" t="s">
        <v>105</v>
      </c>
      <c r="F70" s="14" t="s">
        <v>39</v>
      </c>
      <c r="G70" s="16" t="s">
        <v>37</v>
      </c>
      <c r="H70" s="16" t="s">
        <v>49</v>
      </c>
      <c r="I70" s="16" t="s">
        <v>39</v>
      </c>
      <c r="J70" s="28">
        <v>995316</v>
      </c>
      <c r="K70" s="28">
        <v>678300</v>
      </c>
      <c r="L70" s="28">
        <v>1760850.5788481068</v>
      </c>
      <c r="M70" s="32">
        <f t="shared" si="6"/>
        <v>995316</v>
      </c>
      <c r="N70" s="28">
        <f t="shared" si="7"/>
        <v>556545.60930686817</v>
      </c>
      <c r="O70" s="42">
        <f t="shared" si="2"/>
        <v>1760850.5788481068</v>
      </c>
      <c r="P70" s="43">
        <f t="shared" si="3"/>
        <v>0.59756097560975607</v>
      </c>
      <c r="Q70" s="43">
        <f t="shared" si="4"/>
        <v>0.59756097560975607</v>
      </c>
      <c r="R70" s="43">
        <f t="shared" si="5"/>
        <v>0</v>
      </c>
    </row>
    <row r="71" spans="2:18" x14ac:dyDescent="0.25">
      <c r="B71" s="14" t="s">
        <v>193</v>
      </c>
      <c r="C71" s="4" t="s">
        <v>117</v>
      </c>
      <c r="D71" s="14" t="s">
        <v>48</v>
      </c>
      <c r="E71" s="15" t="s">
        <v>99</v>
      </c>
      <c r="F71" s="14" t="s">
        <v>39</v>
      </c>
      <c r="G71" s="16" t="s">
        <v>55</v>
      </c>
      <c r="H71" s="16" t="s">
        <v>107</v>
      </c>
      <c r="I71" s="16" t="s">
        <v>39</v>
      </c>
      <c r="J71" s="28">
        <v>9597690</v>
      </c>
      <c r="K71" s="28">
        <v>3808000</v>
      </c>
      <c r="L71" s="28">
        <v>3166772.1340490351</v>
      </c>
      <c r="M71" s="32">
        <f t="shared" si="6"/>
        <v>3808000</v>
      </c>
      <c r="N71" s="28">
        <f t="shared" si="7"/>
        <v>3542324.7562107034</v>
      </c>
      <c r="O71" s="42">
        <f t="shared" si="2"/>
        <v>9597690</v>
      </c>
      <c r="P71" s="43">
        <f t="shared" si="3"/>
        <v>0</v>
      </c>
      <c r="Q71" s="43">
        <f t="shared" si="4"/>
        <v>0.59756097560975607</v>
      </c>
      <c r="R71" s="43">
        <f t="shared" si="5"/>
        <v>0.59756097560975607</v>
      </c>
    </row>
    <row r="72" spans="2:18" x14ac:dyDescent="0.25">
      <c r="B72" s="14" t="s">
        <v>194</v>
      </c>
      <c r="C72" s="4" t="s">
        <v>119</v>
      </c>
      <c r="D72" s="14" t="s">
        <v>48</v>
      </c>
      <c r="E72" s="15" t="s">
        <v>102</v>
      </c>
      <c r="F72" s="14" t="s">
        <v>39</v>
      </c>
      <c r="G72" s="16" t="s">
        <v>55</v>
      </c>
      <c r="H72" s="16" t="s">
        <v>107</v>
      </c>
      <c r="I72" s="16" t="s">
        <v>39</v>
      </c>
      <c r="J72" s="28">
        <v>10308630</v>
      </c>
      <c r="K72" s="28">
        <v>3927000</v>
      </c>
      <c r="L72" s="28">
        <v>3166772.1340490351</v>
      </c>
      <c r="M72" s="32">
        <f t="shared" si="6"/>
        <v>3927000</v>
      </c>
      <c r="N72" s="28">
        <f t="shared" si="7"/>
        <v>3922356.4694902906</v>
      </c>
      <c r="O72" s="42">
        <f t="shared" si="2"/>
        <v>10308630</v>
      </c>
      <c r="P72" s="43">
        <f t="shared" si="3"/>
        <v>0</v>
      </c>
      <c r="Q72" s="43">
        <f t="shared" si="4"/>
        <v>0.59756097560975607</v>
      </c>
      <c r="R72" s="43">
        <f t="shared" si="5"/>
        <v>0.59756097560975607</v>
      </c>
    </row>
    <row r="73" spans="2:18" x14ac:dyDescent="0.25">
      <c r="B73" s="14" t="s">
        <v>195</v>
      </c>
      <c r="C73" s="4" t="s">
        <v>121</v>
      </c>
      <c r="D73" s="14" t="s">
        <v>48</v>
      </c>
      <c r="E73" s="15" t="s">
        <v>105</v>
      </c>
      <c r="F73" s="14" t="s">
        <v>39</v>
      </c>
      <c r="G73" s="16" t="s">
        <v>55</v>
      </c>
      <c r="H73" s="16" t="s">
        <v>107</v>
      </c>
      <c r="I73" s="16" t="s">
        <v>39</v>
      </c>
      <c r="J73" s="28">
        <v>11197305</v>
      </c>
      <c r="K73" s="28">
        <v>4046000</v>
      </c>
      <c r="L73" s="28">
        <v>3166772.1340490351</v>
      </c>
      <c r="M73" s="32">
        <f t="shared" si="6"/>
        <v>4046000</v>
      </c>
      <c r="N73" s="28">
        <f t="shared" si="7"/>
        <v>4404612.4111437304</v>
      </c>
      <c r="O73" s="42">
        <f t="shared" si="2"/>
        <v>11197305</v>
      </c>
      <c r="P73" s="43">
        <f t="shared" si="3"/>
        <v>0</v>
      </c>
      <c r="Q73" s="43">
        <f t="shared" si="4"/>
        <v>0.59756097560975607</v>
      </c>
      <c r="R73" s="43">
        <f t="shared" si="5"/>
        <v>0.59756097560975607</v>
      </c>
    </row>
    <row r="74" spans="2:18" x14ac:dyDescent="0.25">
      <c r="B74" s="14" t="s">
        <v>196</v>
      </c>
      <c r="C74" s="4" t="s">
        <v>117</v>
      </c>
      <c r="D74" s="14" t="s">
        <v>48</v>
      </c>
      <c r="E74" s="15" t="s">
        <v>99</v>
      </c>
      <c r="F74" s="14" t="s">
        <v>39</v>
      </c>
      <c r="G74" s="16" t="s">
        <v>59</v>
      </c>
      <c r="H74" s="16" t="s">
        <v>107</v>
      </c>
      <c r="I74" s="16" t="s">
        <v>39</v>
      </c>
      <c r="J74" s="28">
        <v>10664101</v>
      </c>
      <c r="K74" s="28">
        <v>4760000</v>
      </c>
      <c r="L74" s="28">
        <v>3495468.3301900476</v>
      </c>
      <c r="M74" s="32">
        <f t="shared" si="6"/>
        <v>4760000</v>
      </c>
      <c r="N74" s="28">
        <f t="shared" si="7"/>
        <v>3826372.1572968629</v>
      </c>
      <c r="O74" s="42">
        <f t="shared" si="2"/>
        <v>10664101</v>
      </c>
      <c r="P74" s="43">
        <f t="shared" si="3"/>
        <v>0</v>
      </c>
      <c r="Q74" s="43">
        <f t="shared" si="4"/>
        <v>0.59756097560975607</v>
      </c>
      <c r="R74" s="43">
        <f t="shared" si="5"/>
        <v>0.59756097560975607</v>
      </c>
    </row>
    <row r="75" spans="2:18" x14ac:dyDescent="0.25">
      <c r="B75" s="14" t="s">
        <v>197</v>
      </c>
      <c r="C75" s="4" t="s">
        <v>119</v>
      </c>
      <c r="D75" s="14" t="s">
        <v>48</v>
      </c>
      <c r="E75" s="15" t="s">
        <v>102</v>
      </c>
      <c r="F75" s="14" t="s">
        <v>39</v>
      </c>
      <c r="G75" s="16" t="s">
        <v>59</v>
      </c>
      <c r="H75" s="16" t="s">
        <v>107</v>
      </c>
      <c r="I75" s="16" t="s">
        <v>39</v>
      </c>
      <c r="J75" s="28">
        <v>11019570</v>
      </c>
      <c r="K75" s="28">
        <v>4879000</v>
      </c>
      <c r="L75" s="28">
        <v>3495468.3301900476</v>
      </c>
      <c r="M75" s="32">
        <f t="shared" si="6"/>
        <v>4879000</v>
      </c>
      <c r="N75" s="28">
        <f t="shared" si="7"/>
        <v>4004848.4312539641</v>
      </c>
      <c r="O75" s="42">
        <f t="shared" si="2"/>
        <v>11019570</v>
      </c>
      <c r="P75" s="43">
        <f t="shared" si="3"/>
        <v>0</v>
      </c>
      <c r="Q75" s="43">
        <f t="shared" si="4"/>
        <v>0.59756097560975607</v>
      </c>
      <c r="R75" s="43">
        <f t="shared" si="5"/>
        <v>0.59756097560975607</v>
      </c>
    </row>
    <row r="76" spans="2:18" x14ac:dyDescent="0.25">
      <c r="B76" s="14" t="s">
        <v>198</v>
      </c>
      <c r="C76" s="4" t="s">
        <v>121</v>
      </c>
      <c r="D76" s="14" t="s">
        <v>48</v>
      </c>
      <c r="E76" s="15" t="s">
        <v>105</v>
      </c>
      <c r="F76" s="14" t="s">
        <v>39</v>
      </c>
      <c r="G76" s="16" t="s">
        <v>59</v>
      </c>
      <c r="H76" s="16" t="s">
        <v>107</v>
      </c>
      <c r="I76" s="16" t="s">
        <v>39</v>
      </c>
      <c r="J76" s="28">
        <v>11730509</v>
      </c>
      <c r="K76" s="28">
        <v>4998000</v>
      </c>
      <c r="L76" s="28">
        <v>3495468.3301900476</v>
      </c>
      <c r="M76" s="32">
        <f t="shared" si="6"/>
        <v>4998000</v>
      </c>
      <c r="N76" s="28">
        <f t="shared" si="7"/>
        <v>4385585.7398088202</v>
      </c>
      <c r="O76" s="42">
        <f t="shared" si="2"/>
        <v>11730509</v>
      </c>
      <c r="P76" s="43">
        <f t="shared" si="3"/>
        <v>0</v>
      </c>
      <c r="Q76" s="43">
        <f t="shared" si="4"/>
        <v>0.59756097560975607</v>
      </c>
      <c r="R76" s="43">
        <f t="shared" si="5"/>
        <v>0.59756097560975607</v>
      </c>
    </row>
    <row r="77" spans="2:18" x14ac:dyDescent="0.25">
      <c r="B77" s="14" t="s">
        <v>199</v>
      </c>
      <c r="C77" s="4" t="s">
        <v>117</v>
      </c>
      <c r="D77" s="14" t="s">
        <v>48</v>
      </c>
      <c r="E77" s="15" t="s">
        <v>99</v>
      </c>
      <c r="F77" s="14" t="s">
        <v>39</v>
      </c>
      <c r="G77" s="16" t="s">
        <v>62</v>
      </c>
      <c r="H77" s="16" t="s">
        <v>107</v>
      </c>
      <c r="I77" s="16" t="s">
        <v>39</v>
      </c>
      <c r="J77" s="28">
        <v>16351620</v>
      </c>
      <c r="K77" s="28">
        <v>5712000</v>
      </c>
      <c r="L77" s="28">
        <v>3550712.7810822576</v>
      </c>
      <c r="M77" s="32">
        <f t="shared" si="6"/>
        <v>5712000</v>
      </c>
      <c r="N77" s="28">
        <f t="shared" si="7"/>
        <v>6852443.6251408095</v>
      </c>
      <c r="O77" s="42">
        <f t="shared" si="2"/>
        <v>16351620</v>
      </c>
      <c r="P77" s="43">
        <f t="shared" si="3"/>
        <v>0</v>
      </c>
      <c r="Q77" s="43">
        <f t="shared" si="4"/>
        <v>0.59756097560975607</v>
      </c>
      <c r="R77" s="43">
        <f t="shared" si="5"/>
        <v>0.59756097560975607</v>
      </c>
    </row>
    <row r="78" spans="2:18" x14ac:dyDescent="0.25">
      <c r="B78" s="14" t="s">
        <v>200</v>
      </c>
      <c r="C78" s="4" t="s">
        <v>119</v>
      </c>
      <c r="D78" s="14" t="s">
        <v>48</v>
      </c>
      <c r="E78" s="15" t="s">
        <v>102</v>
      </c>
      <c r="F78" s="14" t="s">
        <v>39</v>
      </c>
      <c r="G78" s="16" t="s">
        <v>62</v>
      </c>
      <c r="H78" s="16" t="s">
        <v>107</v>
      </c>
      <c r="I78" s="16" t="s">
        <v>39</v>
      </c>
      <c r="J78" s="28">
        <v>17951234</v>
      </c>
      <c r="K78" s="28">
        <v>5831000</v>
      </c>
      <c r="L78" s="28">
        <v>3550712.7810822576</v>
      </c>
      <c r="M78" s="32">
        <f t="shared" ref="M78:M95" si="8">MEDIAN(J78:L78)</f>
        <v>5831000</v>
      </c>
      <c r="N78" s="28">
        <f t="shared" ref="N78:N95" si="9">_xlfn.STDEV.S(J78:L78)</f>
        <v>7740314.3066245019</v>
      </c>
      <c r="O78" s="42">
        <f t="shared" si="2"/>
        <v>17951234</v>
      </c>
      <c r="P78" s="43">
        <f t="shared" si="3"/>
        <v>0</v>
      </c>
      <c r="Q78" s="43">
        <f t="shared" si="4"/>
        <v>0.59756097560975607</v>
      </c>
      <c r="R78" s="43">
        <f t="shared" si="5"/>
        <v>0.59756097560975607</v>
      </c>
    </row>
    <row r="79" spans="2:18" x14ac:dyDescent="0.25">
      <c r="B79" s="14" t="s">
        <v>201</v>
      </c>
      <c r="C79" s="4" t="s">
        <v>121</v>
      </c>
      <c r="D79" s="14" t="s">
        <v>48</v>
      </c>
      <c r="E79" s="15" t="s">
        <v>105</v>
      </c>
      <c r="F79" s="14" t="s">
        <v>39</v>
      </c>
      <c r="G79" s="16" t="s">
        <v>62</v>
      </c>
      <c r="H79" s="16" t="s">
        <v>107</v>
      </c>
      <c r="I79" s="16" t="s">
        <v>39</v>
      </c>
      <c r="J79" s="28">
        <v>18839910</v>
      </c>
      <c r="K79" s="28">
        <v>5831000</v>
      </c>
      <c r="L79" s="28">
        <v>3550712.7810822576</v>
      </c>
      <c r="M79" s="32">
        <f t="shared" si="8"/>
        <v>5831000</v>
      </c>
      <c r="N79" s="28">
        <f t="shared" si="9"/>
        <v>8248141.2126998007</v>
      </c>
      <c r="O79" s="42">
        <f t="shared" ref="O79:O95" si="10">MAX(J79:L79)</f>
        <v>18839910</v>
      </c>
      <c r="P79" s="43">
        <f t="shared" ref="P79:P95" si="11">IF(J79&lt;$M79,49/COUNT($J$14:$J$95),49/COUNT($J$14:$J$95)*(($O79-J79)/($O79-$M79)))</f>
        <v>0</v>
      </c>
      <c r="Q79" s="43">
        <f t="shared" ref="Q79:Q95" si="12">IF(K79&lt;$M79,49/COUNT($J$14:$J$95),49/COUNT($J$14:$J$95)*(($O79-K79)/($O79-$M79)))</f>
        <v>0.59756097560975607</v>
      </c>
      <c r="R79" s="43">
        <f t="shared" ref="R79:R95" si="13">IF(L79&lt;$M79,49/COUNT($J$14:$J$95),49/COUNT($J$14:$J$95)*(($O79-L79)/($O79-$M79)))</f>
        <v>0.59756097560975607</v>
      </c>
    </row>
    <row r="80" spans="2:18" x14ac:dyDescent="0.25">
      <c r="B80" s="21" t="s">
        <v>611</v>
      </c>
      <c r="C80" s="4" t="s">
        <v>530</v>
      </c>
      <c r="D80" s="14" t="s">
        <v>48</v>
      </c>
      <c r="E80" s="15" t="s">
        <v>66</v>
      </c>
      <c r="F80" s="14" t="s">
        <v>39</v>
      </c>
      <c r="G80" s="16" t="s">
        <v>37</v>
      </c>
      <c r="H80" s="16" t="s">
        <v>49</v>
      </c>
      <c r="I80" s="16" t="s">
        <v>50</v>
      </c>
      <c r="J80" s="28">
        <v>248829</v>
      </c>
      <c r="K80" s="28">
        <v>154700</v>
      </c>
      <c r="L80" s="28">
        <v>503948.44392862316</v>
      </c>
      <c r="M80" s="32">
        <f t="shared" si="8"/>
        <v>248829</v>
      </c>
      <c r="N80" s="28">
        <f t="shared" si="9"/>
        <v>180702.64474084435</v>
      </c>
      <c r="O80" s="42">
        <f t="shared" si="10"/>
        <v>503948.44392862316</v>
      </c>
      <c r="P80" s="43">
        <f t="shared" si="11"/>
        <v>0.59756097560975607</v>
      </c>
      <c r="Q80" s="43">
        <f t="shared" si="12"/>
        <v>0.59756097560975607</v>
      </c>
      <c r="R80" s="43">
        <f t="shared" si="13"/>
        <v>0</v>
      </c>
    </row>
    <row r="81" spans="2:18" x14ac:dyDescent="0.25">
      <c r="B81" s="21" t="s">
        <v>612</v>
      </c>
      <c r="C81" s="4" t="s">
        <v>530</v>
      </c>
      <c r="D81" s="14" t="s">
        <v>48</v>
      </c>
      <c r="E81" s="15" t="s">
        <v>66</v>
      </c>
      <c r="F81" s="14" t="s">
        <v>39</v>
      </c>
      <c r="G81" s="16" t="s">
        <v>37</v>
      </c>
      <c r="H81" s="16" t="s">
        <v>49</v>
      </c>
      <c r="I81" s="16" t="s">
        <v>52</v>
      </c>
      <c r="J81" s="28">
        <v>444338</v>
      </c>
      <c r="K81" s="28">
        <v>154700</v>
      </c>
      <c r="L81" s="28">
        <v>503948.44392862316</v>
      </c>
      <c r="M81" s="32">
        <f t="shared" si="8"/>
        <v>444338</v>
      </c>
      <c r="N81" s="28">
        <f t="shared" si="9"/>
        <v>186823.46910739582</v>
      </c>
      <c r="O81" s="42">
        <f t="shared" si="10"/>
        <v>503948.44392862316</v>
      </c>
      <c r="P81" s="43">
        <f t="shared" si="11"/>
        <v>0.59756097560975607</v>
      </c>
      <c r="Q81" s="43">
        <f t="shared" si="12"/>
        <v>0.59756097560975607</v>
      </c>
      <c r="R81" s="43">
        <f t="shared" si="13"/>
        <v>0</v>
      </c>
    </row>
    <row r="82" spans="2:18" x14ac:dyDescent="0.25">
      <c r="B82" s="21" t="s">
        <v>613</v>
      </c>
      <c r="C82" s="4" t="s">
        <v>530</v>
      </c>
      <c r="D82" s="14" t="s">
        <v>48</v>
      </c>
      <c r="E82" s="15" t="s">
        <v>66</v>
      </c>
      <c r="F82" s="14" t="s">
        <v>39</v>
      </c>
      <c r="G82" s="16" t="s">
        <v>55</v>
      </c>
      <c r="H82" s="16" t="s">
        <v>56</v>
      </c>
      <c r="I82" s="16" t="s">
        <v>50</v>
      </c>
      <c r="J82" s="28">
        <v>168848</v>
      </c>
      <c r="K82" s="28">
        <v>535500</v>
      </c>
      <c r="L82" s="28">
        <v>666088.42129696801</v>
      </c>
      <c r="M82" s="32">
        <f t="shared" si="8"/>
        <v>535500</v>
      </c>
      <c r="N82" s="28">
        <f t="shared" si="9"/>
        <v>257790.30931243979</v>
      </c>
      <c r="O82" s="42">
        <f t="shared" si="10"/>
        <v>666088.42129696801</v>
      </c>
      <c r="P82" s="43">
        <f t="shared" si="11"/>
        <v>0.59756097560975607</v>
      </c>
      <c r="Q82" s="43">
        <f t="shared" si="12"/>
        <v>0.59756097560975607</v>
      </c>
      <c r="R82" s="43">
        <f t="shared" si="13"/>
        <v>0</v>
      </c>
    </row>
    <row r="83" spans="2:18" x14ac:dyDescent="0.25">
      <c r="B83" s="21" t="s">
        <v>614</v>
      </c>
      <c r="C83" s="4" t="s">
        <v>530</v>
      </c>
      <c r="D83" s="14" t="s">
        <v>48</v>
      </c>
      <c r="E83" s="15" t="s">
        <v>66</v>
      </c>
      <c r="F83" s="14" t="s">
        <v>39</v>
      </c>
      <c r="G83" s="16" t="s">
        <v>55</v>
      </c>
      <c r="H83" s="16" t="s">
        <v>56</v>
      </c>
      <c r="I83" s="16" t="s">
        <v>52</v>
      </c>
      <c r="J83" s="28">
        <v>408790</v>
      </c>
      <c r="K83" s="28">
        <v>535500</v>
      </c>
      <c r="L83" s="28">
        <v>666088.42129696801</v>
      </c>
      <c r="M83" s="32">
        <f t="shared" si="8"/>
        <v>535500</v>
      </c>
      <c r="N83" s="28">
        <f t="shared" si="9"/>
        <v>128654.08238032841</v>
      </c>
      <c r="O83" s="42">
        <f t="shared" si="10"/>
        <v>666088.42129696801</v>
      </c>
      <c r="P83" s="43">
        <f t="shared" si="11"/>
        <v>0.59756097560975607</v>
      </c>
      <c r="Q83" s="43">
        <f t="shared" si="12"/>
        <v>0.59756097560975607</v>
      </c>
      <c r="R83" s="43">
        <f t="shared" si="13"/>
        <v>0</v>
      </c>
    </row>
    <row r="84" spans="2:18" x14ac:dyDescent="0.25">
      <c r="B84" s="21" t="s">
        <v>615</v>
      </c>
      <c r="C84" s="4" t="s">
        <v>530</v>
      </c>
      <c r="D84" s="14" t="s">
        <v>48</v>
      </c>
      <c r="E84" s="15" t="s">
        <v>66</v>
      </c>
      <c r="F84" s="14" t="s">
        <v>39</v>
      </c>
      <c r="G84" s="16" t="s">
        <v>59</v>
      </c>
      <c r="H84" s="16" t="s">
        <v>56</v>
      </c>
      <c r="I84" s="16" t="s">
        <v>50</v>
      </c>
      <c r="J84" s="28">
        <v>195509</v>
      </c>
      <c r="K84" s="28">
        <v>654500</v>
      </c>
      <c r="L84" s="28">
        <v>776577.32308138697</v>
      </c>
      <c r="M84" s="32">
        <f t="shared" si="8"/>
        <v>654500</v>
      </c>
      <c r="N84" s="28">
        <f t="shared" si="9"/>
        <v>306381.02829111682</v>
      </c>
      <c r="O84" s="42">
        <f t="shared" si="10"/>
        <v>776577.32308138697</v>
      </c>
      <c r="P84" s="43">
        <f t="shared" si="11"/>
        <v>0.59756097560975607</v>
      </c>
      <c r="Q84" s="43">
        <f t="shared" si="12"/>
        <v>0.59756097560975607</v>
      </c>
      <c r="R84" s="43">
        <f t="shared" si="13"/>
        <v>0</v>
      </c>
    </row>
    <row r="85" spans="2:18" x14ac:dyDescent="0.25">
      <c r="B85" s="21" t="s">
        <v>616</v>
      </c>
      <c r="C85" s="4" t="s">
        <v>530</v>
      </c>
      <c r="D85" s="14" t="s">
        <v>48</v>
      </c>
      <c r="E85" s="15" t="s">
        <v>66</v>
      </c>
      <c r="F85" s="14" t="s">
        <v>39</v>
      </c>
      <c r="G85" s="16" t="s">
        <v>59</v>
      </c>
      <c r="H85" s="16" t="s">
        <v>56</v>
      </c>
      <c r="I85" s="16" t="s">
        <v>52</v>
      </c>
      <c r="J85" s="28">
        <v>444338</v>
      </c>
      <c r="K85" s="28">
        <v>654500</v>
      </c>
      <c r="L85" s="28">
        <v>776577.32308138697</v>
      </c>
      <c r="M85" s="32">
        <f t="shared" si="8"/>
        <v>654500</v>
      </c>
      <c r="N85" s="28">
        <f t="shared" si="9"/>
        <v>168054.5084470592</v>
      </c>
      <c r="O85" s="42">
        <f t="shared" si="10"/>
        <v>776577.32308138697</v>
      </c>
      <c r="P85" s="43">
        <f t="shared" si="11"/>
        <v>0.59756097560975607</v>
      </c>
      <c r="Q85" s="43">
        <f t="shared" si="12"/>
        <v>0.59756097560975607</v>
      </c>
      <c r="R85" s="43">
        <f t="shared" si="13"/>
        <v>0</v>
      </c>
    </row>
    <row r="86" spans="2:18" x14ac:dyDescent="0.25">
      <c r="B86" s="21" t="s">
        <v>617</v>
      </c>
      <c r="C86" s="4" t="s">
        <v>530</v>
      </c>
      <c r="D86" s="14" t="s">
        <v>48</v>
      </c>
      <c r="E86" s="15" t="s">
        <v>66</v>
      </c>
      <c r="F86" s="14" t="s">
        <v>39</v>
      </c>
      <c r="G86" s="16" t="s">
        <v>62</v>
      </c>
      <c r="H86" s="16" t="s">
        <v>56</v>
      </c>
      <c r="I86" s="16" t="s">
        <v>50</v>
      </c>
      <c r="J86" s="28">
        <v>177735</v>
      </c>
      <c r="K86" s="28">
        <v>773500</v>
      </c>
      <c r="L86" s="28">
        <v>831821.77397359652</v>
      </c>
      <c r="M86" s="32">
        <f t="shared" si="8"/>
        <v>773500</v>
      </c>
      <c r="N86" s="28">
        <f t="shared" si="9"/>
        <v>361977.6402927888</v>
      </c>
      <c r="O86" s="42">
        <f t="shared" si="10"/>
        <v>831821.77397359652</v>
      </c>
      <c r="P86" s="43">
        <f t="shared" si="11"/>
        <v>0.59756097560975607</v>
      </c>
      <c r="Q86" s="43">
        <f t="shared" si="12"/>
        <v>0.59756097560975607</v>
      </c>
      <c r="R86" s="43">
        <f t="shared" si="13"/>
        <v>0</v>
      </c>
    </row>
    <row r="87" spans="2:18" x14ac:dyDescent="0.25">
      <c r="B87" s="21" t="s">
        <v>618</v>
      </c>
      <c r="C87" s="4" t="s">
        <v>530</v>
      </c>
      <c r="D87" s="14" t="s">
        <v>48</v>
      </c>
      <c r="E87" s="15" t="s">
        <v>66</v>
      </c>
      <c r="F87" s="14" t="s">
        <v>39</v>
      </c>
      <c r="G87" s="16" t="s">
        <v>62</v>
      </c>
      <c r="H87" s="16" t="s">
        <v>56</v>
      </c>
      <c r="I87" s="16" t="s">
        <v>52</v>
      </c>
      <c r="J87" s="28">
        <v>319923</v>
      </c>
      <c r="K87" s="28">
        <v>773500</v>
      </c>
      <c r="L87" s="28">
        <v>831821.77397359652</v>
      </c>
      <c r="M87" s="32">
        <f t="shared" si="8"/>
        <v>773500</v>
      </c>
      <c r="N87" s="28">
        <f t="shared" si="9"/>
        <v>280230.22649365128</v>
      </c>
      <c r="O87" s="42">
        <f t="shared" si="10"/>
        <v>831821.77397359652</v>
      </c>
      <c r="P87" s="43">
        <f t="shared" si="11"/>
        <v>0.59756097560975607</v>
      </c>
      <c r="Q87" s="43">
        <f t="shared" si="12"/>
        <v>0.59756097560975607</v>
      </c>
      <c r="R87" s="43">
        <f t="shared" si="13"/>
        <v>0</v>
      </c>
    </row>
    <row r="88" spans="2:18" x14ac:dyDescent="0.25">
      <c r="B88" s="21" t="s">
        <v>619</v>
      </c>
      <c r="C88" s="4" t="s">
        <v>530</v>
      </c>
      <c r="D88" s="14" t="s">
        <v>48</v>
      </c>
      <c r="E88" s="15" t="s">
        <v>73</v>
      </c>
      <c r="F88" s="14" t="s">
        <v>39</v>
      </c>
      <c r="G88" s="16" t="s">
        <v>37</v>
      </c>
      <c r="H88" s="16" t="s">
        <v>49</v>
      </c>
      <c r="I88" s="16" t="s">
        <v>50</v>
      </c>
      <c r="J88" s="28">
        <v>924222</v>
      </c>
      <c r="K88" s="28">
        <v>833000</v>
      </c>
      <c r="L88" s="28">
        <v>1751182.79994197</v>
      </c>
      <c r="M88" s="32">
        <f t="shared" si="8"/>
        <v>924222</v>
      </c>
      <c r="N88" s="28">
        <f t="shared" si="9"/>
        <v>505840.10517717578</v>
      </c>
      <c r="O88" s="42">
        <f t="shared" si="10"/>
        <v>1751182.79994197</v>
      </c>
      <c r="P88" s="43">
        <f t="shared" si="11"/>
        <v>0.59756097560975607</v>
      </c>
      <c r="Q88" s="43">
        <f t="shared" si="12"/>
        <v>0.59756097560975607</v>
      </c>
      <c r="R88" s="43">
        <f t="shared" si="13"/>
        <v>0</v>
      </c>
    </row>
    <row r="89" spans="2:18" x14ac:dyDescent="0.25">
      <c r="B89" s="21" t="s">
        <v>620</v>
      </c>
      <c r="C89" s="4" t="s">
        <v>530</v>
      </c>
      <c r="D89" s="14" t="s">
        <v>48</v>
      </c>
      <c r="E89" s="15" t="s">
        <v>73</v>
      </c>
      <c r="F89" s="14" t="s">
        <v>39</v>
      </c>
      <c r="G89" s="16" t="s">
        <v>37</v>
      </c>
      <c r="H89" s="16" t="s">
        <v>49</v>
      </c>
      <c r="I89" s="16" t="s">
        <v>52</v>
      </c>
      <c r="J89" s="28">
        <v>1279691</v>
      </c>
      <c r="K89" s="28">
        <v>833000</v>
      </c>
      <c r="L89" s="28">
        <v>1751182.79994197</v>
      </c>
      <c r="M89" s="32">
        <f t="shared" si="8"/>
        <v>1279691</v>
      </c>
      <c r="N89" s="28">
        <f t="shared" si="9"/>
        <v>459147.22058086371</v>
      </c>
      <c r="O89" s="42">
        <f t="shared" si="10"/>
        <v>1751182.79994197</v>
      </c>
      <c r="P89" s="43">
        <f t="shared" si="11"/>
        <v>0.59756097560975607</v>
      </c>
      <c r="Q89" s="43">
        <f t="shared" si="12"/>
        <v>0.59756097560975607</v>
      </c>
      <c r="R89" s="43">
        <f t="shared" si="13"/>
        <v>0</v>
      </c>
    </row>
    <row r="90" spans="2:18" x14ac:dyDescent="0.25">
      <c r="B90" s="21" t="s">
        <v>621</v>
      </c>
      <c r="C90" s="4" t="s">
        <v>530</v>
      </c>
      <c r="D90" s="14" t="s">
        <v>48</v>
      </c>
      <c r="E90" s="15" t="s">
        <v>73</v>
      </c>
      <c r="F90" s="14" t="s">
        <v>39</v>
      </c>
      <c r="G90" s="16" t="s">
        <v>55</v>
      </c>
      <c r="H90" s="16" t="s">
        <v>56</v>
      </c>
      <c r="I90" s="16" t="s">
        <v>50</v>
      </c>
      <c r="J90" s="28">
        <v>497658</v>
      </c>
      <c r="K90" s="28">
        <v>3689000</v>
      </c>
      <c r="L90" s="28">
        <v>1847860.5890033366</v>
      </c>
      <c r="M90" s="32">
        <f t="shared" si="8"/>
        <v>1847860.5890033366</v>
      </c>
      <c r="N90" s="28">
        <f t="shared" si="9"/>
        <v>1601952.2008599618</v>
      </c>
      <c r="O90" s="42">
        <f t="shared" si="10"/>
        <v>3689000</v>
      </c>
      <c r="P90" s="43">
        <f t="shared" si="11"/>
        <v>0.59756097560975607</v>
      </c>
      <c r="Q90" s="43">
        <f t="shared" si="12"/>
        <v>0</v>
      </c>
      <c r="R90" s="43">
        <f t="shared" si="13"/>
        <v>0.59756097560975607</v>
      </c>
    </row>
    <row r="91" spans="2:18" x14ac:dyDescent="0.25">
      <c r="B91" s="21" t="s">
        <v>622</v>
      </c>
      <c r="C91" s="4" t="s">
        <v>530</v>
      </c>
      <c r="D91" s="14" t="s">
        <v>48</v>
      </c>
      <c r="E91" s="15" t="s">
        <v>73</v>
      </c>
      <c r="F91" s="14" t="s">
        <v>39</v>
      </c>
      <c r="G91" s="16" t="s">
        <v>55</v>
      </c>
      <c r="H91" s="16" t="s">
        <v>56</v>
      </c>
      <c r="I91" s="16" t="s">
        <v>52</v>
      </c>
      <c r="J91" s="28">
        <v>1510748</v>
      </c>
      <c r="K91" s="28">
        <v>3689000</v>
      </c>
      <c r="L91" s="28">
        <v>1847860.5890033366</v>
      </c>
      <c r="M91" s="32">
        <f t="shared" si="8"/>
        <v>1847860.5890033366</v>
      </c>
      <c r="N91" s="28">
        <f t="shared" si="9"/>
        <v>1172477.5053914448</v>
      </c>
      <c r="O91" s="42">
        <f t="shared" si="10"/>
        <v>3689000</v>
      </c>
      <c r="P91" s="43">
        <f t="shared" si="11"/>
        <v>0.59756097560975607</v>
      </c>
      <c r="Q91" s="43">
        <f t="shared" si="12"/>
        <v>0</v>
      </c>
      <c r="R91" s="43">
        <f t="shared" si="13"/>
        <v>0.59756097560975607</v>
      </c>
    </row>
    <row r="92" spans="2:18" x14ac:dyDescent="0.25">
      <c r="B92" s="21" t="s">
        <v>623</v>
      </c>
      <c r="C92" s="4" t="s">
        <v>530</v>
      </c>
      <c r="D92" s="14" t="s">
        <v>48</v>
      </c>
      <c r="E92" s="15" t="s">
        <v>73</v>
      </c>
      <c r="F92" s="14" t="s">
        <v>39</v>
      </c>
      <c r="G92" s="16" t="s">
        <v>59</v>
      </c>
      <c r="H92" s="16" t="s">
        <v>56</v>
      </c>
      <c r="I92" s="16" t="s">
        <v>50</v>
      </c>
      <c r="J92" s="28">
        <v>550978</v>
      </c>
      <c r="K92" s="28">
        <v>4641000</v>
      </c>
      <c r="L92" s="28">
        <v>1958349.4907877557</v>
      </c>
      <c r="M92" s="32">
        <f t="shared" si="8"/>
        <v>1958349.4907877557</v>
      </c>
      <c r="N92" s="28">
        <f t="shared" si="9"/>
        <v>2077883.0664943135</v>
      </c>
      <c r="O92" s="42">
        <f t="shared" si="10"/>
        <v>4641000</v>
      </c>
      <c r="P92" s="43">
        <f t="shared" si="11"/>
        <v>0.59756097560975607</v>
      </c>
      <c r="Q92" s="43">
        <f t="shared" si="12"/>
        <v>0</v>
      </c>
      <c r="R92" s="43">
        <f t="shared" si="13"/>
        <v>0.59756097560975607</v>
      </c>
    </row>
    <row r="93" spans="2:18" x14ac:dyDescent="0.25">
      <c r="B93" s="21" t="s">
        <v>624</v>
      </c>
      <c r="C93" s="4" t="s">
        <v>530</v>
      </c>
      <c r="D93" s="14" t="s">
        <v>48</v>
      </c>
      <c r="E93" s="15" t="s">
        <v>73</v>
      </c>
      <c r="F93" s="14" t="s">
        <v>39</v>
      </c>
      <c r="G93" s="16" t="s">
        <v>59</v>
      </c>
      <c r="H93" s="16" t="s">
        <v>56</v>
      </c>
      <c r="I93" s="16" t="s">
        <v>52</v>
      </c>
      <c r="J93" s="28">
        <v>1546294</v>
      </c>
      <c r="K93" s="28">
        <v>4641000</v>
      </c>
      <c r="L93" s="28">
        <v>1958349.4907877557</v>
      </c>
      <c r="M93" s="32">
        <f t="shared" si="8"/>
        <v>1958349.4907877557</v>
      </c>
      <c r="N93" s="28">
        <f t="shared" si="9"/>
        <v>1680456.7190945966</v>
      </c>
      <c r="O93" s="42">
        <f t="shared" si="10"/>
        <v>4641000</v>
      </c>
      <c r="P93" s="43">
        <f t="shared" si="11"/>
        <v>0.59756097560975607</v>
      </c>
      <c r="Q93" s="43">
        <f t="shared" si="12"/>
        <v>0</v>
      </c>
      <c r="R93" s="43">
        <f t="shared" si="13"/>
        <v>0.59756097560975607</v>
      </c>
    </row>
    <row r="94" spans="2:18" x14ac:dyDescent="0.25">
      <c r="B94" s="21" t="s">
        <v>625</v>
      </c>
      <c r="C94" s="4" t="s">
        <v>530</v>
      </c>
      <c r="D94" s="14" t="s">
        <v>48</v>
      </c>
      <c r="E94" s="15" t="s">
        <v>73</v>
      </c>
      <c r="F94" s="14" t="s">
        <v>39</v>
      </c>
      <c r="G94" s="16" t="s">
        <v>62</v>
      </c>
      <c r="H94" s="16" t="s">
        <v>56</v>
      </c>
      <c r="I94" s="16" t="s">
        <v>50</v>
      </c>
      <c r="J94" s="28">
        <v>2043952</v>
      </c>
      <c r="K94" s="28">
        <v>5593000</v>
      </c>
      <c r="L94" s="28">
        <v>2013593.9416799652</v>
      </c>
      <c r="M94" s="32">
        <f t="shared" si="8"/>
        <v>2043952</v>
      </c>
      <c r="N94" s="28">
        <f t="shared" si="9"/>
        <v>2057863.4166025659</v>
      </c>
      <c r="O94" s="42">
        <f t="shared" si="10"/>
        <v>5593000</v>
      </c>
      <c r="P94" s="43">
        <f t="shared" si="11"/>
        <v>0.59756097560975607</v>
      </c>
      <c r="Q94" s="43">
        <f t="shared" si="12"/>
        <v>0</v>
      </c>
      <c r="R94" s="43">
        <f t="shared" si="13"/>
        <v>0.59756097560975607</v>
      </c>
    </row>
    <row r="95" spans="2:18" x14ac:dyDescent="0.25">
      <c r="B95" s="21" t="s">
        <v>626</v>
      </c>
      <c r="C95" s="4" t="s">
        <v>530</v>
      </c>
      <c r="D95" s="14" t="s">
        <v>48</v>
      </c>
      <c r="E95" s="15" t="s">
        <v>73</v>
      </c>
      <c r="F95" s="14" t="s">
        <v>39</v>
      </c>
      <c r="G95" s="16" t="s">
        <v>62</v>
      </c>
      <c r="H95" s="16" t="s">
        <v>56</v>
      </c>
      <c r="I95" s="16" t="s">
        <v>52</v>
      </c>
      <c r="J95" s="28">
        <v>3732435</v>
      </c>
      <c r="K95" s="28">
        <v>5593000</v>
      </c>
      <c r="L95" s="28">
        <v>2013593.9416799652</v>
      </c>
      <c r="M95" s="32">
        <f t="shared" si="8"/>
        <v>3732435</v>
      </c>
      <c r="N95" s="28">
        <f t="shared" si="9"/>
        <v>1790170.5893261437</v>
      </c>
      <c r="O95" s="42">
        <f t="shared" si="10"/>
        <v>5593000</v>
      </c>
      <c r="P95" s="43">
        <f t="shared" si="11"/>
        <v>0.59756097560975607</v>
      </c>
      <c r="Q95" s="43">
        <f t="shared" si="12"/>
        <v>0</v>
      </c>
      <c r="R95" s="43">
        <f t="shared" si="13"/>
        <v>0.59756097560975607</v>
      </c>
    </row>
    <row r="96" spans="2:18" ht="15.75" thickBot="1" x14ac:dyDescent="0.3"/>
    <row r="97" spans="15:21" ht="15.75" thickBot="1" x14ac:dyDescent="0.3">
      <c r="O97" s="36" t="s">
        <v>675</v>
      </c>
      <c r="P97" s="34">
        <f>SUM(P14:P95)</f>
        <v>31.073170731707318</v>
      </c>
      <c r="Q97" s="34">
        <f>SUM(Q14:Q95)</f>
        <v>38.243902439024353</v>
      </c>
      <c r="R97" s="35">
        <f>SUM(R14:R95)</f>
        <v>28.682926829268293</v>
      </c>
      <c r="S97" s="37"/>
      <c r="T97" s="37"/>
      <c r="U97" s="37"/>
    </row>
  </sheetData>
  <mergeCells count="9">
    <mergeCell ref="B10:C10"/>
    <mergeCell ref="B11:C11"/>
    <mergeCell ref="C8:E8"/>
    <mergeCell ref="B1:I1"/>
    <mergeCell ref="C2:E2"/>
    <mergeCell ref="C4:E4"/>
    <mergeCell ref="C5:E5"/>
    <mergeCell ref="C6:E6"/>
    <mergeCell ref="C7:E7"/>
  </mergeCells>
  <pageMargins left="0.7" right="0.7" top="0.75" bottom="0.75" header="0.3" footer="0.3"/>
  <pageSetup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4CD45E-040C-4265-8052-2609C2322BCD}">
  <dimension ref="B1:AB97"/>
  <sheetViews>
    <sheetView topLeftCell="A12" zoomScale="80" zoomScaleNormal="80" workbookViewId="0">
      <selection activeCell="Q20" sqref="Q20"/>
    </sheetView>
  </sheetViews>
  <sheetFormatPr baseColWidth="10" defaultColWidth="11.42578125" defaultRowHeight="15" x14ac:dyDescent="0.25"/>
  <cols>
    <col min="1" max="1" width="4.85546875" style="3" customWidth="1"/>
    <col min="2" max="2" width="36.5703125" style="5" customWidth="1"/>
    <col min="3" max="3" width="97" style="3" bestFit="1" customWidth="1"/>
    <col min="4" max="4" width="12.28515625" style="5" bestFit="1" customWidth="1"/>
    <col min="5" max="5" width="76" style="5" bestFit="1" customWidth="1"/>
    <col min="6" max="6" width="17.85546875" style="5" bestFit="1" customWidth="1"/>
    <col min="7" max="7" width="9.140625" style="3" customWidth="1"/>
    <col min="8" max="8" width="18.85546875" style="3" customWidth="1"/>
    <col min="9" max="9" width="20.7109375" style="3" bestFit="1" customWidth="1"/>
    <col min="10" max="10" width="16.5703125" style="3" bestFit="1" customWidth="1"/>
    <col min="11" max="12" width="15.5703125" style="3" bestFit="1" customWidth="1"/>
    <col min="13" max="13" width="20.28515625" style="3" bestFit="1" customWidth="1"/>
    <col min="14" max="14" width="16.5703125" style="3" bestFit="1" customWidth="1"/>
    <col min="15" max="15" width="15.5703125" style="3" bestFit="1" customWidth="1"/>
    <col min="16" max="16" width="16.5703125" style="3" bestFit="1" customWidth="1"/>
    <col min="17" max="17" width="22.85546875" style="3" bestFit="1" customWidth="1"/>
    <col min="18" max="18" width="12.85546875" style="3" bestFit="1" customWidth="1"/>
    <col min="19" max="19" width="16.5703125" style="3" bestFit="1" customWidth="1"/>
    <col min="20" max="20" width="13.85546875" style="3" customWidth="1"/>
    <col min="21" max="21" width="13.42578125" style="3" bestFit="1" customWidth="1"/>
    <col min="22" max="22" width="13" style="3" bestFit="1" customWidth="1"/>
    <col min="23" max="23" width="15" style="3" bestFit="1" customWidth="1"/>
    <col min="24" max="24" width="20.140625" style="3" bestFit="1" customWidth="1"/>
    <col min="25" max="27" width="13" style="3" bestFit="1" customWidth="1"/>
    <col min="28" max="28" width="22.85546875" style="3" bestFit="1" customWidth="1"/>
    <col min="29" max="16384" width="11.42578125" style="3"/>
  </cols>
  <sheetData>
    <row r="1" spans="2:28" ht="15.75" x14ac:dyDescent="0.25">
      <c r="B1" s="75" t="s">
        <v>202</v>
      </c>
      <c r="C1" s="75"/>
      <c r="D1" s="75"/>
      <c r="E1" s="75"/>
      <c r="F1" s="75"/>
      <c r="G1" s="75"/>
      <c r="H1" s="75"/>
      <c r="I1" s="75"/>
    </row>
    <row r="2" spans="2:28" x14ac:dyDescent="0.25">
      <c r="C2" s="76" t="s">
        <v>24</v>
      </c>
      <c r="D2" s="76"/>
      <c r="E2" s="76"/>
    </row>
    <row r="3" spans="2:28" ht="15.75" thickBot="1" x14ac:dyDescent="0.3">
      <c r="C3" s="17"/>
      <c r="D3" s="17"/>
      <c r="E3" s="17"/>
    </row>
    <row r="4" spans="2:28" ht="30" x14ac:dyDescent="0.25">
      <c r="B4" s="22" t="s">
        <v>627</v>
      </c>
      <c r="C4" s="77"/>
      <c r="D4" s="77"/>
      <c r="E4" s="78"/>
    </row>
    <row r="5" spans="2:28" x14ac:dyDescent="0.25">
      <c r="B5" s="18" t="s">
        <v>630</v>
      </c>
      <c r="C5" s="79"/>
      <c r="D5" s="79"/>
      <c r="E5" s="80"/>
    </row>
    <row r="6" spans="2:28" x14ac:dyDescent="0.25">
      <c r="B6" s="18" t="s">
        <v>631</v>
      </c>
      <c r="C6" s="79"/>
      <c r="D6" s="79"/>
      <c r="E6" s="80"/>
    </row>
    <row r="7" spans="2:28" x14ac:dyDescent="0.25">
      <c r="B7" s="20" t="s">
        <v>632</v>
      </c>
      <c r="C7" s="79"/>
      <c r="D7" s="79"/>
      <c r="E7" s="80"/>
    </row>
    <row r="8" spans="2:28" ht="15.75" thickBot="1" x14ac:dyDescent="0.3">
      <c r="B8" s="19" t="s">
        <v>25</v>
      </c>
      <c r="C8" s="73"/>
      <c r="D8" s="73"/>
      <c r="E8" s="74"/>
    </row>
    <row r="9" spans="2:28" x14ac:dyDescent="0.25">
      <c r="B9" s="23"/>
      <c r="C9" s="17"/>
      <c r="D9" s="17"/>
      <c r="E9" s="17"/>
    </row>
    <row r="10" spans="2:28" x14ac:dyDescent="0.25">
      <c r="B10" s="71" t="s">
        <v>628</v>
      </c>
      <c r="C10" s="71"/>
      <c r="D10" s="17"/>
      <c r="E10" s="17"/>
      <c r="H10" s="3" t="s">
        <v>661</v>
      </c>
      <c r="I10" s="3">
        <v>3841.46</v>
      </c>
    </row>
    <row r="11" spans="2:28" x14ac:dyDescent="0.25">
      <c r="B11" s="72" t="s">
        <v>629</v>
      </c>
      <c r="C11" s="72"/>
      <c r="D11" s="24"/>
      <c r="E11" s="24"/>
    </row>
    <row r="12" spans="2:28" x14ac:dyDescent="0.25">
      <c r="B12" s="25"/>
      <c r="C12" s="26"/>
      <c r="D12" s="26"/>
      <c r="E12" s="27"/>
    </row>
    <row r="13" spans="2:28" s="5" customFormat="1" ht="45" x14ac:dyDescent="0.25">
      <c r="B13" s="6" t="s">
        <v>26</v>
      </c>
      <c r="C13" s="6" t="s">
        <v>27</v>
      </c>
      <c r="D13" s="6" t="s">
        <v>28</v>
      </c>
      <c r="E13" s="6" t="s">
        <v>29</v>
      </c>
      <c r="F13" s="6" t="s">
        <v>30</v>
      </c>
      <c r="G13" s="6" t="s">
        <v>31</v>
      </c>
      <c r="H13" s="12" t="s">
        <v>32</v>
      </c>
      <c r="I13" s="6" t="s">
        <v>33</v>
      </c>
      <c r="J13" s="6" t="s">
        <v>634</v>
      </c>
      <c r="K13" s="6" t="s">
        <v>635</v>
      </c>
      <c r="L13" s="6" t="s">
        <v>636</v>
      </c>
      <c r="M13" s="6" t="s">
        <v>639</v>
      </c>
      <c r="N13" s="6" t="s">
        <v>643</v>
      </c>
      <c r="O13" s="6" t="s">
        <v>650</v>
      </c>
      <c r="P13" s="6" t="s">
        <v>652</v>
      </c>
      <c r="Q13" s="6" t="s">
        <v>658</v>
      </c>
      <c r="R13" s="30" t="s">
        <v>659</v>
      </c>
      <c r="S13" s="30" t="s">
        <v>660</v>
      </c>
      <c r="T13" s="30" t="s">
        <v>699</v>
      </c>
      <c r="U13" s="33" t="s">
        <v>634</v>
      </c>
      <c r="V13" s="33" t="s">
        <v>635</v>
      </c>
      <c r="W13" s="33" t="s">
        <v>636</v>
      </c>
      <c r="X13" s="33" t="s">
        <v>639</v>
      </c>
      <c r="Y13" s="33" t="s">
        <v>643</v>
      </c>
      <c r="Z13" s="33" t="s">
        <v>650</v>
      </c>
      <c r="AA13" s="33" t="s">
        <v>652</v>
      </c>
      <c r="AB13" s="33" t="s">
        <v>658</v>
      </c>
    </row>
    <row r="14" spans="2:28" x14ac:dyDescent="0.25">
      <c r="B14" s="14" t="s">
        <v>203</v>
      </c>
      <c r="C14" s="4" t="s">
        <v>16</v>
      </c>
      <c r="D14" s="14" t="s">
        <v>139</v>
      </c>
      <c r="E14" s="15" t="s">
        <v>516</v>
      </c>
      <c r="F14" s="14" t="s">
        <v>39</v>
      </c>
      <c r="G14" s="16" t="s">
        <v>37</v>
      </c>
      <c r="H14" s="16" t="s">
        <v>38</v>
      </c>
      <c r="I14" s="16" t="s">
        <v>39</v>
      </c>
      <c r="J14" s="28">
        <v>785400</v>
      </c>
      <c r="K14" s="28">
        <v>1010000</v>
      </c>
      <c r="L14" s="28">
        <v>2160000</v>
      </c>
      <c r="M14" s="28">
        <v>43200000</v>
      </c>
      <c r="N14" s="28">
        <v>8400000</v>
      </c>
      <c r="O14" s="28">
        <v>577800</v>
      </c>
      <c r="P14" s="28">
        <v>3525708.8086120943</v>
      </c>
      <c r="Q14" s="28">
        <v>9082243.0299999993</v>
      </c>
      <c r="R14" s="32">
        <f t="shared" ref="R14:R45" si="0">MEDIAN(J14:Q14)</f>
        <v>2842854.4043060471</v>
      </c>
      <c r="S14" s="44">
        <f t="shared" ref="S14:S45" si="1">_xlfn.STDEV.S(J14:Q14)</f>
        <v>14380969.183248088</v>
      </c>
      <c r="T14" s="42">
        <f>MAX(J14:Q14)</f>
        <v>43200000</v>
      </c>
      <c r="U14" s="43">
        <f t="shared" ref="U14:AB14" si="2">IF(J14&lt;$R14,49/COUNT($J$14:$J$95),49/COUNT($J$14:$J$95)*(($T14-J14)/($T14-$R14)))</f>
        <v>0.59756097560975607</v>
      </c>
      <c r="V14" s="43">
        <f t="shared" si="2"/>
        <v>0.59756097560975607</v>
      </c>
      <c r="W14" s="43">
        <f t="shared" si="2"/>
        <v>0.59756097560975607</v>
      </c>
      <c r="X14" s="43">
        <f t="shared" si="2"/>
        <v>0</v>
      </c>
      <c r="Y14" s="43">
        <f t="shared" si="2"/>
        <v>0.5152773231176766</v>
      </c>
      <c r="Z14" s="43">
        <f t="shared" si="2"/>
        <v>0.59756097560975607</v>
      </c>
      <c r="AA14" s="43">
        <f t="shared" si="2"/>
        <v>0.58745007361176937</v>
      </c>
      <c r="AB14" s="43">
        <f t="shared" si="2"/>
        <v>0.5051754736287658</v>
      </c>
    </row>
    <row r="15" spans="2:28" x14ac:dyDescent="0.25">
      <c r="B15" s="14" t="s">
        <v>204</v>
      </c>
      <c r="C15" s="4" t="s">
        <v>16</v>
      </c>
      <c r="D15" s="14" t="s">
        <v>139</v>
      </c>
      <c r="E15" s="15" t="s">
        <v>517</v>
      </c>
      <c r="F15" s="14" t="s">
        <v>39</v>
      </c>
      <c r="G15" s="16" t="s">
        <v>37</v>
      </c>
      <c r="H15" s="16" t="s">
        <v>38</v>
      </c>
      <c r="I15" s="16" t="s">
        <v>39</v>
      </c>
      <c r="J15" s="28">
        <v>1413720</v>
      </c>
      <c r="K15" s="28">
        <v>1959400.0000000002</v>
      </c>
      <c r="L15" s="28">
        <v>2419200</v>
      </c>
      <c r="M15" s="28">
        <v>41040000</v>
      </c>
      <c r="N15" s="28">
        <v>15960000</v>
      </c>
      <c r="O15" s="28">
        <v>577800</v>
      </c>
      <c r="P15" s="28">
        <v>6827974.6460674163</v>
      </c>
      <c r="Q15" s="28">
        <v>17269443.029999997</v>
      </c>
      <c r="R15" s="32">
        <f t="shared" si="0"/>
        <v>4623587.3230337081</v>
      </c>
      <c r="S15" s="44">
        <f t="shared" si="1"/>
        <v>13833505.216491438</v>
      </c>
      <c r="T15" s="42">
        <f t="shared" ref="T15:T78" si="3">MAX(J15:Q15)</f>
        <v>41040000</v>
      </c>
      <c r="U15" s="43">
        <f t="shared" ref="U15:U78" si="4">IF(J15&lt;$R15,49/COUNT($J$14:$J$95),49/COUNT($J$14:$J$95)*(($T15-J15)/($T15-$R15)))</f>
        <v>0.59756097560975607</v>
      </c>
      <c r="V15" s="43">
        <f t="shared" ref="V15:V78" si="5">IF(K15&lt;$R15,49/COUNT($J$14:$J$95),49/COUNT($J$14:$J$95)*(($T15-K15)/($T15-$R15)))</f>
        <v>0.59756097560975607</v>
      </c>
      <c r="W15" s="43">
        <f t="shared" ref="W15:W78" si="6">IF(L15&lt;$R15,49/COUNT($J$14:$J$95),49/COUNT($J$14:$J$95)*(($T15-L15)/($T15-$R15)))</f>
        <v>0.59756097560975607</v>
      </c>
      <c r="X15" s="43">
        <f t="shared" ref="X15:X78" si="7">IF(M15&lt;$R15,49/COUNT($J$14:$J$95),49/COUNT($J$14:$J$95)*(($T15-M15)/($T15-$R15)))</f>
        <v>0</v>
      </c>
      <c r="Y15" s="43">
        <f t="shared" ref="Y15:Y78" si="8">IF(N15&lt;$R15,49/COUNT($J$14:$J$95),49/COUNT($J$14:$J$95)*(($T15-N15)/($T15-$R15)))</f>
        <v>0.41154051611931525</v>
      </c>
      <c r="Z15" s="43">
        <f t="shared" ref="Z15:Z78" si="9">IF(O15&lt;$R15,49/COUNT($J$14:$J$95),49/COUNT($J$14:$J$95)*(($T15-O15)/($T15-$R15)))</f>
        <v>0.59756097560975607</v>
      </c>
      <c r="AA15" s="43">
        <f t="shared" ref="AA15:AA78" si="10">IF(P15&lt;$R15,49/COUNT($J$14:$J$95),49/COUNT($J$14:$J$95)*(($T15-P15)/($T15-$R15)))</f>
        <v>0.5613889382633378</v>
      </c>
      <c r="AB15" s="43">
        <f t="shared" ref="AB15:AB78" si="11">IF(Q15&lt;$R15,49/COUNT($J$14:$J$95),49/COUNT($J$14:$J$95)*(($T15-Q15)/($T15-$R15)))</f>
        <v>0.39005371945284639</v>
      </c>
    </row>
    <row r="16" spans="2:28" x14ac:dyDescent="0.25">
      <c r="B16" s="14" t="s">
        <v>205</v>
      </c>
      <c r="C16" s="4" t="s">
        <v>16</v>
      </c>
      <c r="D16" s="14" t="s">
        <v>139</v>
      </c>
      <c r="E16" s="15" t="s">
        <v>518</v>
      </c>
      <c r="F16" s="14" t="s">
        <v>39</v>
      </c>
      <c r="G16" s="16" t="s">
        <v>37</v>
      </c>
      <c r="H16" s="16" t="s">
        <v>38</v>
      </c>
      <c r="I16" s="16" t="s">
        <v>39</v>
      </c>
      <c r="J16" s="28">
        <v>1884960</v>
      </c>
      <c r="K16" s="28">
        <v>2878500</v>
      </c>
      <c r="L16" s="28">
        <v>2678400</v>
      </c>
      <c r="M16" s="28">
        <v>38880000</v>
      </c>
      <c r="N16" s="31">
        <v>23940000</v>
      </c>
      <c r="O16" s="28">
        <v>577800</v>
      </c>
      <c r="P16" s="31">
        <v>13776935.704419222</v>
      </c>
      <c r="Q16" s="28">
        <v>25456643.029999997</v>
      </c>
      <c r="R16" s="32">
        <f t="shared" si="0"/>
        <v>8327717.8522096109</v>
      </c>
      <c r="S16" s="44">
        <f t="shared" si="1"/>
        <v>14280128.110302653</v>
      </c>
      <c r="T16" s="42">
        <f t="shared" si="3"/>
        <v>38880000</v>
      </c>
      <c r="U16" s="43">
        <f t="shared" si="4"/>
        <v>0.59756097560975607</v>
      </c>
      <c r="V16" s="43">
        <f t="shared" si="5"/>
        <v>0.59756097560975607</v>
      </c>
      <c r="W16" s="43">
        <f t="shared" si="6"/>
        <v>0.59756097560975607</v>
      </c>
      <c r="X16" s="43">
        <f t="shared" si="7"/>
        <v>0</v>
      </c>
      <c r="Y16" s="43">
        <f t="shared" si="8"/>
        <v>0.29220602678466095</v>
      </c>
      <c r="Z16" s="43">
        <f t="shared" si="9"/>
        <v>0.59756097560975607</v>
      </c>
      <c r="AA16" s="43">
        <f t="shared" si="10"/>
        <v>0.49098170535017016</v>
      </c>
      <c r="AB16" s="43">
        <f t="shared" si="11"/>
        <v>0.26254255731699372</v>
      </c>
    </row>
    <row r="17" spans="2:28" x14ac:dyDescent="0.25">
      <c r="B17" s="14" t="s">
        <v>206</v>
      </c>
      <c r="C17" s="4" t="s">
        <v>207</v>
      </c>
      <c r="D17" s="14" t="s">
        <v>139</v>
      </c>
      <c r="E17" s="15" t="s">
        <v>208</v>
      </c>
      <c r="F17" s="14" t="s">
        <v>39</v>
      </c>
      <c r="G17" s="16" t="s">
        <v>37</v>
      </c>
      <c r="H17" s="16" t="s">
        <v>38</v>
      </c>
      <c r="I17" s="16" t="s">
        <v>39</v>
      </c>
      <c r="J17" s="28">
        <v>53550</v>
      </c>
      <c r="K17" s="28">
        <v>847200</v>
      </c>
      <c r="L17" s="28">
        <v>180000</v>
      </c>
      <c r="M17" s="28">
        <v>1054842.1000000001</v>
      </c>
      <c r="N17" s="31">
        <v>4000</v>
      </c>
      <c r="O17" s="28">
        <v>62916</v>
      </c>
      <c r="P17" s="31">
        <v>21995.208019246191</v>
      </c>
      <c r="Q17" s="28">
        <v>2560000</v>
      </c>
      <c r="R17" s="32">
        <f t="shared" si="0"/>
        <v>121458</v>
      </c>
      <c r="S17" s="44">
        <f t="shared" si="1"/>
        <v>891413.92682863504</v>
      </c>
      <c r="T17" s="42">
        <f t="shared" si="3"/>
        <v>2560000</v>
      </c>
      <c r="U17" s="43">
        <f t="shared" si="4"/>
        <v>0.59756097560975607</v>
      </c>
      <c r="V17" s="43">
        <f t="shared" si="5"/>
        <v>0.41971901202619855</v>
      </c>
      <c r="W17" s="43">
        <f t="shared" si="6"/>
        <v>0.58321534833159294</v>
      </c>
      <c r="X17" s="43">
        <f t="shared" si="7"/>
        <v>0.36883663400947436</v>
      </c>
      <c r="Y17" s="43">
        <f t="shared" si="8"/>
        <v>0.59756097560975607</v>
      </c>
      <c r="Z17" s="43">
        <f t="shared" si="9"/>
        <v>0.59756097560975607</v>
      </c>
      <c r="AA17" s="43">
        <f t="shared" si="10"/>
        <v>0.59756097560975607</v>
      </c>
      <c r="AB17" s="43">
        <f t="shared" si="11"/>
        <v>0</v>
      </c>
    </row>
    <row r="18" spans="2:28" x14ac:dyDescent="0.25">
      <c r="B18" s="14" t="s">
        <v>209</v>
      </c>
      <c r="C18" s="4" t="s">
        <v>207</v>
      </c>
      <c r="D18" s="14" t="s">
        <v>139</v>
      </c>
      <c r="E18" s="15" t="s">
        <v>210</v>
      </c>
      <c r="F18" s="14" t="s">
        <v>39</v>
      </c>
      <c r="G18" s="16" t="s">
        <v>37</v>
      </c>
      <c r="H18" s="16" t="s">
        <v>38</v>
      </c>
      <c r="I18" s="16" t="s">
        <v>39</v>
      </c>
      <c r="J18" s="28">
        <v>71400</v>
      </c>
      <c r="K18" s="28">
        <v>1643568</v>
      </c>
      <c r="L18" s="28">
        <v>324000</v>
      </c>
      <c r="M18" s="28">
        <v>1002099.995</v>
      </c>
      <c r="N18" s="31">
        <v>8000</v>
      </c>
      <c r="O18" s="28">
        <v>62916</v>
      </c>
      <c r="P18" s="31">
        <v>21830.646609360076</v>
      </c>
      <c r="Q18" s="28">
        <v>5120000</v>
      </c>
      <c r="R18" s="32">
        <f t="shared" si="0"/>
        <v>197700</v>
      </c>
      <c r="S18" s="44">
        <f t="shared" si="1"/>
        <v>1753315.6798939854</v>
      </c>
      <c r="T18" s="42">
        <f t="shared" si="3"/>
        <v>5120000</v>
      </c>
      <c r="U18" s="43">
        <f t="shared" si="4"/>
        <v>0.59756097560975607</v>
      </c>
      <c r="V18" s="43">
        <f t="shared" si="5"/>
        <v>0.42203443462628759</v>
      </c>
      <c r="W18" s="43">
        <f t="shared" si="6"/>
        <v>0.58222831583292156</v>
      </c>
      <c r="X18" s="43">
        <f t="shared" si="7"/>
        <v>0.49990783667212874</v>
      </c>
      <c r="Y18" s="43">
        <f t="shared" si="8"/>
        <v>0.59756097560975607</v>
      </c>
      <c r="Z18" s="43">
        <f t="shared" si="9"/>
        <v>0.59756097560975607</v>
      </c>
      <c r="AA18" s="43">
        <f t="shared" si="10"/>
        <v>0.59756097560975607</v>
      </c>
      <c r="AB18" s="43">
        <f t="shared" si="11"/>
        <v>0</v>
      </c>
    </row>
    <row r="19" spans="2:28" x14ac:dyDescent="0.25">
      <c r="B19" s="14" t="s">
        <v>211</v>
      </c>
      <c r="C19" s="4" t="s">
        <v>207</v>
      </c>
      <c r="D19" s="14" t="s">
        <v>139</v>
      </c>
      <c r="E19" s="15" t="s">
        <v>212</v>
      </c>
      <c r="F19" s="14" t="s">
        <v>39</v>
      </c>
      <c r="G19" s="16" t="s">
        <v>37</v>
      </c>
      <c r="H19" s="16" t="s">
        <v>38</v>
      </c>
      <c r="I19" s="16" t="s">
        <v>39</v>
      </c>
      <c r="J19" s="28">
        <v>95200</v>
      </c>
      <c r="K19" s="28">
        <v>2414520</v>
      </c>
      <c r="L19" s="28">
        <v>432000</v>
      </c>
      <c r="M19" s="28">
        <v>951994.99524999992</v>
      </c>
      <c r="N19" s="31">
        <v>12000</v>
      </c>
      <c r="O19" s="28">
        <v>62916</v>
      </c>
      <c r="P19" s="31">
        <v>21749.285861549441</v>
      </c>
      <c r="Q19" s="28">
        <v>7680000</v>
      </c>
      <c r="R19" s="32">
        <f t="shared" si="0"/>
        <v>263600</v>
      </c>
      <c r="S19" s="44">
        <f t="shared" si="1"/>
        <v>2642891.8632992283</v>
      </c>
      <c r="T19" s="42">
        <f t="shared" si="3"/>
        <v>7680000</v>
      </c>
      <c r="U19" s="43">
        <f t="shared" si="4"/>
        <v>0.59756097560975607</v>
      </c>
      <c r="V19" s="43">
        <f t="shared" si="5"/>
        <v>0.42425507872467211</v>
      </c>
      <c r="W19" s="43">
        <f t="shared" si="6"/>
        <v>0.58399249652385421</v>
      </c>
      <c r="X19" s="43">
        <f t="shared" si="7"/>
        <v>0.54209498335388218</v>
      </c>
      <c r="Y19" s="43">
        <f t="shared" si="8"/>
        <v>0.59756097560975607</v>
      </c>
      <c r="Z19" s="43">
        <f t="shared" si="9"/>
        <v>0.59756097560975607</v>
      </c>
      <c r="AA19" s="43">
        <f t="shared" si="10"/>
        <v>0.59756097560975607</v>
      </c>
      <c r="AB19" s="43">
        <f t="shared" si="11"/>
        <v>0</v>
      </c>
    </row>
    <row r="20" spans="2:28" s="11" customFormat="1" x14ac:dyDescent="0.25">
      <c r="B20" s="14" t="s">
        <v>213</v>
      </c>
      <c r="C20" s="4" t="s">
        <v>47</v>
      </c>
      <c r="D20" s="14" t="s">
        <v>48</v>
      </c>
      <c r="E20" s="15" t="s">
        <v>519</v>
      </c>
      <c r="F20" s="14" t="s">
        <v>39</v>
      </c>
      <c r="G20" s="16" t="s">
        <v>37</v>
      </c>
      <c r="H20" s="16" t="s">
        <v>49</v>
      </c>
      <c r="I20" s="16" t="s">
        <v>50</v>
      </c>
      <c r="J20" s="31">
        <v>5057500</v>
      </c>
      <c r="K20" s="31">
        <v>350000</v>
      </c>
      <c r="L20" s="31">
        <v>1254400</v>
      </c>
      <c r="M20" s="31">
        <v>8568000</v>
      </c>
      <c r="N20" s="31">
        <v>15232000</v>
      </c>
      <c r="O20" s="31">
        <v>152796</v>
      </c>
      <c r="P20" s="31">
        <v>53680.961547994775</v>
      </c>
      <c r="Q20" s="31">
        <v>483140</v>
      </c>
      <c r="R20" s="32">
        <f t="shared" si="0"/>
        <v>868770</v>
      </c>
      <c r="S20" s="44">
        <f t="shared" si="1"/>
        <v>5498782.9823275721</v>
      </c>
      <c r="T20" s="42">
        <f t="shared" si="3"/>
        <v>15232000</v>
      </c>
      <c r="U20" s="43">
        <f t="shared" si="4"/>
        <v>0.4232950489786394</v>
      </c>
      <c r="V20" s="43">
        <f t="shared" si="5"/>
        <v>0.59756097560975607</v>
      </c>
      <c r="W20" s="43">
        <f t="shared" si="6"/>
        <v>0.58151740887550551</v>
      </c>
      <c r="X20" s="43">
        <f t="shared" si="7"/>
        <v>0.2772458800327931</v>
      </c>
      <c r="Y20" s="43">
        <f t="shared" si="8"/>
        <v>0</v>
      </c>
      <c r="Z20" s="43">
        <f t="shared" si="9"/>
        <v>0.59756097560975607</v>
      </c>
      <c r="AA20" s="43">
        <f t="shared" si="10"/>
        <v>0.59756097560975607</v>
      </c>
      <c r="AB20" s="43">
        <f t="shared" si="11"/>
        <v>0.59756097560975607</v>
      </c>
    </row>
    <row r="21" spans="2:28" s="11" customFormat="1" x14ac:dyDescent="0.25">
      <c r="B21" s="14" t="s">
        <v>214</v>
      </c>
      <c r="C21" s="4" t="s">
        <v>47</v>
      </c>
      <c r="D21" s="14" t="s">
        <v>48</v>
      </c>
      <c r="E21" s="15" t="s">
        <v>519</v>
      </c>
      <c r="F21" s="14" t="s">
        <v>39</v>
      </c>
      <c r="G21" s="16" t="s">
        <v>37</v>
      </c>
      <c r="H21" s="16" t="s">
        <v>49</v>
      </c>
      <c r="I21" s="16" t="s">
        <v>52</v>
      </c>
      <c r="J21" s="31">
        <v>7735000</v>
      </c>
      <c r="K21" s="31">
        <v>420000</v>
      </c>
      <c r="L21" s="31">
        <v>1568000</v>
      </c>
      <c r="M21" s="31">
        <v>14137200</v>
      </c>
      <c r="N21" s="31">
        <v>15232000</v>
      </c>
      <c r="O21" s="31">
        <v>229194</v>
      </c>
      <c r="P21" s="31">
        <v>52933.227661574238</v>
      </c>
      <c r="Q21" s="31">
        <v>690200</v>
      </c>
      <c r="R21" s="32">
        <f t="shared" si="0"/>
        <v>1129100</v>
      </c>
      <c r="S21" s="44">
        <f t="shared" si="1"/>
        <v>6483224.638020169</v>
      </c>
      <c r="T21" s="42">
        <f t="shared" si="3"/>
        <v>15232000</v>
      </c>
      <c r="U21" s="43">
        <f t="shared" si="4"/>
        <v>0.3176591079952592</v>
      </c>
      <c r="V21" s="43">
        <f t="shared" si="5"/>
        <v>0.59756097560975607</v>
      </c>
      <c r="W21" s="43">
        <f t="shared" si="6"/>
        <v>0.57896412586997759</v>
      </c>
      <c r="X21" s="43">
        <f t="shared" si="7"/>
        <v>4.6388314183434677E-2</v>
      </c>
      <c r="Y21" s="43">
        <f t="shared" si="8"/>
        <v>0</v>
      </c>
      <c r="Z21" s="43">
        <f t="shared" si="9"/>
        <v>0.59756097560975607</v>
      </c>
      <c r="AA21" s="43">
        <f t="shared" si="10"/>
        <v>0.59756097560975607</v>
      </c>
      <c r="AB21" s="43">
        <f t="shared" si="11"/>
        <v>0.59756097560975607</v>
      </c>
    </row>
    <row r="22" spans="2:28" x14ac:dyDescent="0.25">
      <c r="B22" s="14" t="s">
        <v>215</v>
      </c>
      <c r="C22" s="4" t="s">
        <v>54</v>
      </c>
      <c r="D22" s="14" t="s">
        <v>48</v>
      </c>
      <c r="E22" s="15" t="s">
        <v>519</v>
      </c>
      <c r="F22" s="14" t="s">
        <v>39</v>
      </c>
      <c r="G22" s="16" t="s">
        <v>55</v>
      </c>
      <c r="H22" s="16" t="s">
        <v>56</v>
      </c>
      <c r="I22" s="16" t="s">
        <v>50</v>
      </c>
      <c r="J22" s="28">
        <v>5057500</v>
      </c>
      <c r="K22" s="28">
        <v>821516</v>
      </c>
      <c r="L22" s="28">
        <v>1791307</v>
      </c>
      <c r="M22" s="28">
        <v>8568000</v>
      </c>
      <c r="N22" s="28">
        <v>15232000</v>
      </c>
      <c r="O22" s="28">
        <v>152796</v>
      </c>
      <c r="P22" s="28">
        <v>125083.14155608873</v>
      </c>
      <c r="Q22" s="28">
        <v>483140</v>
      </c>
      <c r="R22" s="32">
        <f t="shared" si="0"/>
        <v>1306411.5</v>
      </c>
      <c r="S22" s="44">
        <f t="shared" si="1"/>
        <v>5415604.612008661</v>
      </c>
      <c r="T22" s="42">
        <f t="shared" si="3"/>
        <v>15232000</v>
      </c>
      <c r="U22" s="43">
        <f t="shared" si="4"/>
        <v>0.43659800419504446</v>
      </c>
      <c r="V22" s="43">
        <f t="shared" si="5"/>
        <v>0.59756097560975607</v>
      </c>
      <c r="W22" s="43">
        <f t="shared" si="6"/>
        <v>0.57675362315576251</v>
      </c>
      <c r="X22" s="43">
        <f t="shared" si="7"/>
        <v>0.28595892672423967</v>
      </c>
      <c r="Y22" s="43">
        <f t="shared" si="8"/>
        <v>0</v>
      </c>
      <c r="Z22" s="43">
        <f t="shared" si="9"/>
        <v>0.59756097560975607</v>
      </c>
      <c r="AA22" s="43">
        <f t="shared" si="10"/>
        <v>0.59756097560975607</v>
      </c>
      <c r="AB22" s="43">
        <f t="shared" si="11"/>
        <v>0.59756097560975607</v>
      </c>
    </row>
    <row r="23" spans="2:28" x14ac:dyDescent="0.25">
      <c r="B23" s="14" t="s">
        <v>216</v>
      </c>
      <c r="C23" s="4" t="str">
        <f>+C22</f>
        <v>Entrega, instalación y/o puesta en marcha de licencia o suscripción, en sitio.</v>
      </c>
      <c r="D23" s="14" t="s">
        <v>48</v>
      </c>
      <c r="E23" s="15" t="s">
        <v>519</v>
      </c>
      <c r="F23" s="14" t="s">
        <v>39</v>
      </c>
      <c r="G23" s="16" t="s">
        <v>55</v>
      </c>
      <c r="H23" s="16" t="s">
        <v>56</v>
      </c>
      <c r="I23" s="16" t="s">
        <v>52</v>
      </c>
      <c r="J23" s="28">
        <v>7735000</v>
      </c>
      <c r="K23" s="28">
        <v>1031419</v>
      </c>
      <c r="L23" s="28">
        <v>2239104</v>
      </c>
      <c r="M23" s="28">
        <v>14137200</v>
      </c>
      <c r="N23" s="28">
        <v>15232000</v>
      </c>
      <c r="O23" s="28">
        <v>229194</v>
      </c>
      <c r="P23" s="28">
        <v>122769.25001191213</v>
      </c>
      <c r="Q23" s="28">
        <v>690200</v>
      </c>
      <c r="R23" s="32">
        <f t="shared" si="0"/>
        <v>1635261.5</v>
      </c>
      <c r="S23" s="44">
        <f t="shared" si="1"/>
        <v>6368516.9231592268</v>
      </c>
      <c r="T23" s="42">
        <f t="shared" si="3"/>
        <v>15232000</v>
      </c>
      <c r="U23" s="43">
        <f t="shared" si="4"/>
        <v>0.32948450351871822</v>
      </c>
      <c r="V23" s="43">
        <f t="shared" si="5"/>
        <v>0.59756097560975607</v>
      </c>
      <c r="W23" s="43">
        <f t="shared" si="6"/>
        <v>0.57102279416170998</v>
      </c>
      <c r="X23" s="43">
        <f t="shared" si="7"/>
        <v>4.811519733924139E-2</v>
      </c>
      <c r="Y23" s="43">
        <f t="shared" si="8"/>
        <v>0</v>
      </c>
      <c r="Z23" s="43">
        <f t="shared" si="9"/>
        <v>0.59756097560975607</v>
      </c>
      <c r="AA23" s="43">
        <f t="shared" si="10"/>
        <v>0.59756097560975607</v>
      </c>
      <c r="AB23" s="43">
        <f t="shared" si="11"/>
        <v>0.59756097560975607</v>
      </c>
    </row>
    <row r="24" spans="2:28" x14ac:dyDescent="0.25">
      <c r="B24" s="14" t="s">
        <v>217</v>
      </c>
      <c r="C24" s="4" t="str">
        <f>+C22</f>
        <v>Entrega, instalación y/o puesta en marcha de licencia o suscripción, en sitio.</v>
      </c>
      <c r="D24" s="14" t="s">
        <v>48</v>
      </c>
      <c r="E24" s="15" t="s">
        <v>519</v>
      </c>
      <c r="F24" s="14" t="s">
        <v>39</v>
      </c>
      <c r="G24" s="16" t="s">
        <v>59</v>
      </c>
      <c r="H24" s="16" t="s">
        <v>56</v>
      </c>
      <c r="I24" s="16" t="s">
        <v>50</v>
      </c>
      <c r="J24" s="28">
        <v>6247500</v>
      </c>
      <c r="K24" s="28">
        <v>821516</v>
      </c>
      <c r="L24" s="28">
        <v>2089878</v>
      </c>
      <c r="M24" s="28">
        <v>10281600</v>
      </c>
      <c r="N24" s="28">
        <v>19040000</v>
      </c>
      <c r="O24" s="28">
        <v>152796</v>
      </c>
      <c r="P24" s="28">
        <v>138246.04972509312</v>
      </c>
      <c r="Q24" s="28">
        <v>506940</v>
      </c>
      <c r="R24" s="32">
        <f t="shared" si="0"/>
        <v>1455697</v>
      </c>
      <c r="S24" s="44">
        <f t="shared" si="1"/>
        <v>6758658.4156495892</v>
      </c>
      <c r="T24" s="42">
        <f t="shared" si="3"/>
        <v>19040000</v>
      </c>
      <c r="U24" s="43">
        <f t="shared" si="4"/>
        <v>0.43472287644769342</v>
      </c>
      <c r="V24" s="43">
        <f t="shared" si="5"/>
        <v>0.59756097560975607</v>
      </c>
      <c r="W24" s="43">
        <f t="shared" si="6"/>
        <v>0.57600983326006094</v>
      </c>
      <c r="X24" s="43">
        <f t="shared" si="7"/>
        <v>0.29763352285163008</v>
      </c>
      <c r="Y24" s="43">
        <f t="shared" si="8"/>
        <v>0</v>
      </c>
      <c r="Z24" s="43">
        <f t="shared" si="9"/>
        <v>0.59756097560975607</v>
      </c>
      <c r="AA24" s="43">
        <f t="shared" si="10"/>
        <v>0.59756097560975607</v>
      </c>
      <c r="AB24" s="43">
        <f t="shared" si="11"/>
        <v>0.59756097560975607</v>
      </c>
    </row>
    <row r="25" spans="2:28" x14ac:dyDescent="0.25">
      <c r="B25" s="14" t="s">
        <v>218</v>
      </c>
      <c r="C25" s="4" t="str">
        <f>+C22</f>
        <v>Entrega, instalación y/o puesta en marcha de licencia o suscripción, en sitio.</v>
      </c>
      <c r="D25" s="14" t="s">
        <v>48</v>
      </c>
      <c r="E25" s="15" t="s">
        <v>519</v>
      </c>
      <c r="F25" s="14" t="s">
        <v>39</v>
      </c>
      <c r="G25" s="16" t="s">
        <v>59</v>
      </c>
      <c r="H25" s="16" t="s">
        <v>56</v>
      </c>
      <c r="I25" s="16" t="s">
        <v>52</v>
      </c>
      <c r="J25" s="28">
        <v>8925000</v>
      </c>
      <c r="K25" s="28">
        <v>1031419</v>
      </c>
      <c r="L25" s="28">
        <v>2612288</v>
      </c>
      <c r="M25" s="28">
        <v>16964640</v>
      </c>
      <c r="N25" s="28">
        <v>19040000</v>
      </c>
      <c r="O25" s="28">
        <v>229194</v>
      </c>
      <c r="P25" s="28">
        <v>136821.07396791715</v>
      </c>
      <c r="Q25" s="28">
        <v>714000</v>
      </c>
      <c r="R25" s="32">
        <f t="shared" si="0"/>
        <v>1821853.5</v>
      </c>
      <c r="S25" s="44">
        <f t="shared" si="1"/>
        <v>7840035.6168829566</v>
      </c>
      <c r="T25" s="42">
        <f t="shared" si="3"/>
        <v>19040000</v>
      </c>
      <c r="U25" s="43">
        <f t="shared" si="4"/>
        <v>0.35104413058006462</v>
      </c>
      <c r="V25" s="43">
        <f t="shared" si="5"/>
        <v>0.59756097560975607</v>
      </c>
      <c r="W25" s="43">
        <f t="shared" si="6"/>
        <v>0.57012870750960898</v>
      </c>
      <c r="X25" s="43">
        <f t="shared" si="7"/>
        <v>7.2025995733133258E-2</v>
      </c>
      <c r="Y25" s="43">
        <f t="shared" si="8"/>
        <v>0</v>
      </c>
      <c r="Z25" s="43">
        <f t="shared" si="9"/>
        <v>0.59756097560975607</v>
      </c>
      <c r="AA25" s="43">
        <f t="shared" si="10"/>
        <v>0.59756097560975607</v>
      </c>
      <c r="AB25" s="43">
        <f t="shared" si="11"/>
        <v>0.59756097560975607</v>
      </c>
    </row>
    <row r="26" spans="2:28" x14ac:dyDescent="0.25">
      <c r="B26" s="14" t="s">
        <v>219</v>
      </c>
      <c r="C26" s="4" t="str">
        <f>+C22</f>
        <v>Entrega, instalación y/o puesta en marcha de licencia o suscripción, en sitio.</v>
      </c>
      <c r="D26" s="14" t="s">
        <v>48</v>
      </c>
      <c r="E26" s="15" t="s">
        <v>519</v>
      </c>
      <c r="F26" s="14" t="s">
        <v>39</v>
      </c>
      <c r="G26" s="16" t="s">
        <v>62</v>
      </c>
      <c r="H26" s="16" t="s">
        <v>56</v>
      </c>
      <c r="I26" s="16" t="s">
        <v>50</v>
      </c>
      <c r="J26" s="28">
        <v>8330000</v>
      </c>
      <c r="K26" s="28">
        <v>821516</v>
      </c>
      <c r="L26" s="28">
        <v>2686901</v>
      </c>
      <c r="M26" s="28">
        <v>12337920</v>
      </c>
      <c r="N26" s="28">
        <v>19040000</v>
      </c>
      <c r="O26" s="28">
        <v>152796</v>
      </c>
      <c r="P26" s="28">
        <v>223609.11936660664</v>
      </c>
      <c r="Q26" s="28">
        <v>578340</v>
      </c>
      <c r="R26" s="32">
        <f t="shared" si="0"/>
        <v>1754208.5</v>
      </c>
      <c r="S26" s="44">
        <f t="shared" si="1"/>
        <v>7056419.1476419773</v>
      </c>
      <c r="T26" s="42">
        <f t="shared" si="3"/>
        <v>19040000</v>
      </c>
      <c r="U26" s="43">
        <f t="shared" si="4"/>
        <v>0.37023922501787021</v>
      </c>
      <c r="V26" s="43">
        <f t="shared" si="5"/>
        <v>0.59756097560975607</v>
      </c>
      <c r="W26" s="43">
        <f t="shared" si="6"/>
        <v>0.56531827267978596</v>
      </c>
      <c r="X26" s="43">
        <f t="shared" si="7"/>
        <v>0.23168747947784943</v>
      </c>
      <c r="Y26" s="43">
        <f t="shared" si="8"/>
        <v>0</v>
      </c>
      <c r="Z26" s="43">
        <f t="shared" si="9"/>
        <v>0.59756097560975607</v>
      </c>
      <c r="AA26" s="43">
        <f t="shared" si="10"/>
        <v>0.59756097560975607</v>
      </c>
      <c r="AB26" s="43">
        <f t="shared" si="11"/>
        <v>0.59756097560975607</v>
      </c>
    </row>
    <row r="27" spans="2:28" x14ac:dyDescent="0.25">
      <c r="B27" s="14" t="s">
        <v>220</v>
      </c>
      <c r="C27" s="4" t="str">
        <f>+C22</f>
        <v>Entrega, instalación y/o puesta en marcha de licencia o suscripción, en sitio.</v>
      </c>
      <c r="D27" s="14" t="s">
        <v>48</v>
      </c>
      <c r="E27" s="15" t="s">
        <v>519</v>
      </c>
      <c r="F27" s="14" t="s">
        <v>39</v>
      </c>
      <c r="G27" s="16" t="s">
        <v>62</v>
      </c>
      <c r="H27" s="16" t="s">
        <v>56</v>
      </c>
      <c r="I27" s="16" t="s">
        <v>52</v>
      </c>
      <c r="J27" s="28">
        <v>11602500</v>
      </c>
      <c r="K27" s="28">
        <v>1031419</v>
      </c>
      <c r="L27" s="28">
        <v>3358656</v>
      </c>
      <c r="M27" s="28">
        <v>20357568</v>
      </c>
      <c r="N27" s="28">
        <v>19040000</v>
      </c>
      <c r="O27" s="28">
        <v>229194</v>
      </c>
      <c r="P27" s="28">
        <v>222659.28288362254</v>
      </c>
      <c r="Q27" s="28">
        <v>785400</v>
      </c>
      <c r="R27" s="32">
        <f t="shared" si="0"/>
        <v>2195037.5</v>
      </c>
      <c r="S27" s="44">
        <f t="shared" si="1"/>
        <v>8650357.4276943561</v>
      </c>
      <c r="T27" s="42">
        <f t="shared" si="3"/>
        <v>20357568</v>
      </c>
      <c r="U27" s="43">
        <f t="shared" si="4"/>
        <v>0.28804835183124705</v>
      </c>
      <c r="V27" s="43">
        <f t="shared" si="5"/>
        <v>0.59756097560975607</v>
      </c>
      <c r="W27" s="43">
        <f t="shared" si="6"/>
        <v>0.55927704782240506</v>
      </c>
      <c r="X27" s="43">
        <f t="shared" si="7"/>
        <v>0</v>
      </c>
      <c r="Y27" s="43">
        <f t="shared" si="8"/>
        <v>4.3348982649317233E-2</v>
      </c>
      <c r="Z27" s="43">
        <f t="shared" si="9"/>
        <v>0.59756097560975607</v>
      </c>
      <c r="AA27" s="43">
        <f t="shared" si="10"/>
        <v>0.59756097560975607</v>
      </c>
      <c r="AB27" s="43">
        <f t="shared" si="11"/>
        <v>0.59756097560975607</v>
      </c>
    </row>
    <row r="28" spans="2:28" x14ac:dyDescent="0.25">
      <c r="B28" s="14" t="s">
        <v>221</v>
      </c>
      <c r="C28" s="4" t="s">
        <v>65</v>
      </c>
      <c r="D28" s="14" t="s">
        <v>48</v>
      </c>
      <c r="E28" s="15" t="s">
        <v>66</v>
      </c>
      <c r="F28" s="14" t="s">
        <v>39</v>
      </c>
      <c r="G28" s="16" t="s">
        <v>55</v>
      </c>
      <c r="H28" s="16" t="s">
        <v>56</v>
      </c>
      <c r="I28" s="16" t="s">
        <v>50</v>
      </c>
      <c r="J28" s="28">
        <v>101150</v>
      </c>
      <c r="K28" s="28">
        <v>120000</v>
      </c>
      <c r="L28" s="28">
        <v>114240</v>
      </c>
      <c r="M28" s="28">
        <v>71400</v>
      </c>
      <c r="N28" s="28">
        <v>166600</v>
      </c>
      <c r="O28" s="28">
        <v>152796</v>
      </c>
      <c r="P28" s="28">
        <v>117894.33386220492</v>
      </c>
      <c r="Q28" s="28">
        <v>151564.34999999998</v>
      </c>
      <c r="R28" s="32">
        <f t="shared" si="0"/>
        <v>118947.16693110246</v>
      </c>
      <c r="S28" s="44">
        <f t="shared" si="1"/>
        <v>31258.191614020594</v>
      </c>
      <c r="T28" s="42">
        <f t="shared" si="3"/>
        <v>166600</v>
      </c>
      <c r="U28" s="43">
        <f t="shared" si="4"/>
        <v>0.59756097560975607</v>
      </c>
      <c r="V28" s="43">
        <f t="shared" si="5"/>
        <v>0.58435857157020998</v>
      </c>
      <c r="W28" s="43">
        <f t="shared" si="6"/>
        <v>0.59756097560975607</v>
      </c>
      <c r="X28" s="43">
        <f t="shared" si="7"/>
        <v>0.59756097560975607</v>
      </c>
      <c r="Y28" s="43">
        <f t="shared" si="8"/>
        <v>0</v>
      </c>
      <c r="Z28" s="43">
        <f t="shared" si="9"/>
        <v>0.17310055197328711</v>
      </c>
      <c r="AA28" s="43">
        <f t="shared" si="10"/>
        <v>0.59756097560975607</v>
      </c>
      <c r="AB28" s="43">
        <f t="shared" si="11"/>
        <v>0.18854529949849017</v>
      </c>
    </row>
    <row r="29" spans="2:28" x14ac:dyDescent="0.25">
      <c r="B29" s="14" t="s">
        <v>222</v>
      </c>
      <c r="C29" s="4" t="str">
        <f>+C28</f>
        <v>Soporte técnico en sitio</v>
      </c>
      <c r="D29" s="14" t="s">
        <v>48</v>
      </c>
      <c r="E29" s="15" t="s">
        <v>66</v>
      </c>
      <c r="F29" s="14" t="s">
        <v>39</v>
      </c>
      <c r="G29" s="16" t="s">
        <v>55</v>
      </c>
      <c r="H29" s="16" t="s">
        <v>56</v>
      </c>
      <c r="I29" s="16" t="s">
        <v>52</v>
      </c>
      <c r="J29" s="28">
        <v>154700</v>
      </c>
      <c r="K29" s="28">
        <v>144000</v>
      </c>
      <c r="L29" s="28">
        <v>142800</v>
      </c>
      <c r="M29" s="28">
        <v>117810</v>
      </c>
      <c r="N29" s="28">
        <v>190400</v>
      </c>
      <c r="O29" s="28">
        <v>229194</v>
      </c>
      <c r="P29" s="28">
        <v>116588.21924956123</v>
      </c>
      <c r="Q29" s="28">
        <v>216520.5</v>
      </c>
      <c r="R29" s="32">
        <f t="shared" si="0"/>
        <v>149350</v>
      </c>
      <c r="S29" s="44">
        <f t="shared" si="1"/>
        <v>43132.592234304117</v>
      </c>
      <c r="T29" s="42">
        <f t="shared" si="3"/>
        <v>229194</v>
      </c>
      <c r="U29" s="43">
        <f t="shared" si="4"/>
        <v>0.55752100742789901</v>
      </c>
      <c r="V29" s="43">
        <f t="shared" si="5"/>
        <v>0.59756097560975607</v>
      </c>
      <c r="W29" s="43">
        <f t="shared" si="6"/>
        <v>0.59756097560975607</v>
      </c>
      <c r="X29" s="43">
        <f t="shared" si="7"/>
        <v>0.59756097560975607</v>
      </c>
      <c r="Y29" s="43">
        <f t="shared" si="8"/>
        <v>0.29033841600877808</v>
      </c>
      <c r="Z29" s="43">
        <f t="shared" si="9"/>
        <v>0</v>
      </c>
      <c r="AA29" s="43">
        <f t="shared" si="10"/>
        <v>0.59756097560975607</v>
      </c>
      <c r="AB29" s="43">
        <f t="shared" si="11"/>
        <v>9.4849819953787926E-2</v>
      </c>
    </row>
    <row r="30" spans="2:28" x14ac:dyDescent="0.25">
      <c r="B30" s="14" t="s">
        <v>223</v>
      </c>
      <c r="C30" s="4" t="str">
        <f>+C28</f>
        <v>Soporte técnico en sitio</v>
      </c>
      <c r="D30" s="14" t="s">
        <v>48</v>
      </c>
      <c r="E30" s="15" t="s">
        <v>66</v>
      </c>
      <c r="F30" s="14" t="s">
        <v>39</v>
      </c>
      <c r="G30" s="16" t="s">
        <v>59</v>
      </c>
      <c r="H30" s="16" t="s">
        <v>56</v>
      </c>
      <c r="I30" s="16" t="s">
        <v>50</v>
      </c>
      <c r="J30" s="28">
        <v>124950</v>
      </c>
      <c r="K30" s="28">
        <v>120000</v>
      </c>
      <c r="L30" s="28">
        <v>137088</v>
      </c>
      <c r="M30" s="28">
        <v>85680</v>
      </c>
      <c r="N30" s="28">
        <v>208250</v>
      </c>
      <c r="O30" s="28">
        <v>152796</v>
      </c>
      <c r="P30" s="28">
        <v>131691.84203399552</v>
      </c>
      <c r="Q30" s="28">
        <v>175364.35</v>
      </c>
      <c r="R30" s="32">
        <f t="shared" si="0"/>
        <v>134389.92101699777</v>
      </c>
      <c r="S30" s="44">
        <f t="shared" si="1"/>
        <v>37217.167103005908</v>
      </c>
      <c r="T30" s="42">
        <f t="shared" si="3"/>
        <v>208250</v>
      </c>
      <c r="U30" s="43">
        <f t="shared" si="4"/>
        <v>0.59756097560975607</v>
      </c>
      <c r="V30" s="43">
        <f t="shared" si="5"/>
        <v>0.59756097560975607</v>
      </c>
      <c r="W30" s="43">
        <f t="shared" si="6"/>
        <v>0.57573231347515386</v>
      </c>
      <c r="X30" s="43">
        <f t="shared" si="7"/>
        <v>0.59756097560975607</v>
      </c>
      <c r="Y30" s="43">
        <f t="shared" si="8"/>
        <v>0</v>
      </c>
      <c r="Z30" s="43">
        <f t="shared" si="9"/>
        <v>0.44864758876157473</v>
      </c>
      <c r="AA30" s="43">
        <f t="shared" si="10"/>
        <v>0.59756097560975607</v>
      </c>
      <c r="AB30" s="43">
        <f t="shared" si="11"/>
        <v>0.26605957329240593</v>
      </c>
    </row>
    <row r="31" spans="2:28" x14ac:dyDescent="0.25">
      <c r="B31" s="14" t="s">
        <v>224</v>
      </c>
      <c r="C31" s="4" t="str">
        <f>+C28</f>
        <v>Soporte técnico en sitio</v>
      </c>
      <c r="D31" s="14" t="s">
        <v>48</v>
      </c>
      <c r="E31" s="15" t="s">
        <v>66</v>
      </c>
      <c r="F31" s="14" t="s">
        <v>39</v>
      </c>
      <c r="G31" s="16" t="s">
        <v>59</v>
      </c>
      <c r="H31" s="16" t="s">
        <v>56</v>
      </c>
      <c r="I31" s="16" t="s">
        <v>52</v>
      </c>
      <c r="J31" s="28">
        <v>178500</v>
      </c>
      <c r="K31" s="28">
        <v>144000</v>
      </c>
      <c r="L31" s="28">
        <v>171360</v>
      </c>
      <c r="M31" s="28">
        <v>141372</v>
      </c>
      <c r="N31" s="28">
        <v>238000</v>
      </c>
      <c r="O31" s="28">
        <v>229194</v>
      </c>
      <c r="P31" s="28">
        <v>130788.30304561315</v>
      </c>
      <c r="Q31" s="28">
        <v>240320.5</v>
      </c>
      <c r="R31" s="32">
        <f t="shared" si="0"/>
        <v>174930</v>
      </c>
      <c r="S31" s="44">
        <f t="shared" si="1"/>
        <v>45620.879587667012</v>
      </c>
      <c r="T31" s="42">
        <f t="shared" si="3"/>
        <v>240320.5</v>
      </c>
      <c r="U31" s="43">
        <f t="shared" si="4"/>
        <v>0.56493708249184404</v>
      </c>
      <c r="V31" s="43">
        <f t="shared" si="5"/>
        <v>0.59756097560975607</v>
      </c>
      <c r="W31" s="43">
        <f t="shared" si="6"/>
        <v>0.59756097560975607</v>
      </c>
      <c r="X31" s="43">
        <f t="shared" si="7"/>
        <v>0.59756097560975607</v>
      </c>
      <c r="Y31" s="43">
        <f t="shared" si="8"/>
        <v>2.1205530526642848E-2</v>
      </c>
      <c r="Z31" s="43">
        <f t="shared" si="9"/>
        <v>0.10167780021749262</v>
      </c>
      <c r="AA31" s="43">
        <f t="shared" si="10"/>
        <v>0.59756097560975607</v>
      </c>
      <c r="AB31" s="43">
        <f t="shared" si="11"/>
        <v>0</v>
      </c>
    </row>
    <row r="32" spans="2:28" x14ac:dyDescent="0.25">
      <c r="B32" s="14" t="s">
        <v>225</v>
      </c>
      <c r="C32" s="4" t="str">
        <f>+C28</f>
        <v>Soporte técnico en sitio</v>
      </c>
      <c r="D32" s="14" t="s">
        <v>48</v>
      </c>
      <c r="E32" s="15" t="s">
        <v>66</v>
      </c>
      <c r="F32" s="14" t="s">
        <v>39</v>
      </c>
      <c r="G32" s="16" t="s">
        <v>62</v>
      </c>
      <c r="H32" s="16" t="s">
        <v>56</v>
      </c>
      <c r="I32" s="16" t="s">
        <v>50</v>
      </c>
      <c r="J32" s="28">
        <v>166600</v>
      </c>
      <c r="K32" s="28">
        <v>120000</v>
      </c>
      <c r="L32" s="28">
        <v>182784</v>
      </c>
      <c r="M32" s="28">
        <v>102816</v>
      </c>
      <c r="N32" s="28">
        <v>208250</v>
      </c>
      <c r="O32" s="28">
        <v>152796</v>
      </c>
      <c r="P32" s="28">
        <v>217408.81090753613</v>
      </c>
      <c r="Q32" s="28">
        <v>246764.34999999998</v>
      </c>
      <c r="R32" s="32">
        <f t="shared" si="0"/>
        <v>174692</v>
      </c>
      <c r="S32" s="44">
        <f t="shared" si="1"/>
        <v>49154.359216961966</v>
      </c>
      <c r="T32" s="42">
        <f t="shared" si="3"/>
        <v>246764.34999999998</v>
      </c>
      <c r="U32" s="43">
        <f t="shared" si="4"/>
        <v>0.59756097560975607</v>
      </c>
      <c r="V32" s="43">
        <f t="shared" si="5"/>
        <v>0.59756097560975607</v>
      </c>
      <c r="W32" s="43">
        <f t="shared" si="6"/>
        <v>0.53046917945444627</v>
      </c>
      <c r="X32" s="43">
        <f t="shared" si="7"/>
        <v>0.59756097560975607</v>
      </c>
      <c r="Y32" s="43">
        <f t="shared" si="8"/>
        <v>0.31932735037744159</v>
      </c>
      <c r="Z32" s="43">
        <f t="shared" si="9"/>
        <v>0.59756097560975607</v>
      </c>
      <c r="AA32" s="43">
        <f t="shared" si="10"/>
        <v>0.24339048996797019</v>
      </c>
      <c r="AB32" s="43">
        <f t="shared" si="11"/>
        <v>0</v>
      </c>
    </row>
    <row r="33" spans="2:28" x14ac:dyDescent="0.25">
      <c r="B33" s="14" t="s">
        <v>226</v>
      </c>
      <c r="C33" s="4" t="str">
        <f>+C28</f>
        <v>Soporte técnico en sitio</v>
      </c>
      <c r="D33" s="14" t="s">
        <v>48</v>
      </c>
      <c r="E33" s="15" t="s">
        <v>66</v>
      </c>
      <c r="F33" s="14" t="s">
        <v>39</v>
      </c>
      <c r="G33" s="16" t="s">
        <v>62</v>
      </c>
      <c r="H33" s="16" t="s">
        <v>56</v>
      </c>
      <c r="I33" s="16" t="s">
        <v>52</v>
      </c>
      <c r="J33" s="28">
        <v>232050</v>
      </c>
      <c r="K33" s="28">
        <v>144000</v>
      </c>
      <c r="L33" s="28">
        <v>228480</v>
      </c>
      <c r="M33" s="28">
        <v>169646.4</v>
      </c>
      <c r="N33" s="28">
        <v>238000</v>
      </c>
      <c r="O33" s="28">
        <v>229194</v>
      </c>
      <c r="P33" s="28">
        <v>216712.4119121565</v>
      </c>
      <c r="Q33" s="28">
        <v>311720.5</v>
      </c>
      <c r="R33" s="32">
        <f t="shared" si="0"/>
        <v>228837</v>
      </c>
      <c r="S33" s="44">
        <f t="shared" si="1"/>
        <v>49783.205442755891</v>
      </c>
      <c r="T33" s="42">
        <f t="shared" si="3"/>
        <v>311720.5</v>
      </c>
      <c r="U33" s="43">
        <f t="shared" si="4"/>
        <v>0.57439637210442451</v>
      </c>
      <c r="V33" s="43">
        <f t="shared" si="5"/>
        <v>0.59756097560975607</v>
      </c>
      <c r="W33" s="43">
        <f t="shared" si="6"/>
        <v>0.59756097560975607</v>
      </c>
      <c r="X33" s="43">
        <f t="shared" si="7"/>
        <v>0.59756097560975607</v>
      </c>
      <c r="Y33" s="43">
        <f t="shared" si="8"/>
        <v>0.5314989582056624</v>
      </c>
      <c r="Z33" s="43">
        <f t="shared" si="9"/>
        <v>0.59498713077583032</v>
      </c>
      <c r="AA33" s="43">
        <f t="shared" si="10"/>
        <v>0.59756097560975607</v>
      </c>
      <c r="AB33" s="43">
        <f t="shared" si="11"/>
        <v>0</v>
      </c>
    </row>
    <row r="34" spans="2:28" x14ac:dyDescent="0.25">
      <c r="B34" s="14" t="s">
        <v>227</v>
      </c>
      <c r="C34" s="4" t="str">
        <f>+C28</f>
        <v>Soporte técnico en sitio</v>
      </c>
      <c r="D34" s="14" t="s">
        <v>48</v>
      </c>
      <c r="E34" s="15" t="s">
        <v>73</v>
      </c>
      <c r="F34" s="14" t="s">
        <v>39</v>
      </c>
      <c r="G34" s="16" t="s">
        <v>55</v>
      </c>
      <c r="H34" s="16" t="s">
        <v>56</v>
      </c>
      <c r="I34" s="16" t="s">
        <v>50</v>
      </c>
      <c r="J34" s="28">
        <v>809200</v>
      </c>
      <c r="K34" s="28">
        <v>864000</v>
      </c>
      <c r="L34" s="28">
        <v>799680</v>
      </c>
      <c r="M34" s="28">
        <v>571200</v>
      </c>
      <c r="N34" s="28">
        <v>1266160</v>
      </c>
      <c r="O34" s="28">
        <v>1222368</v>
      </c>
      <c r="P34" s="28">
        <v>169225.76762894107</v>
      </c>
      <c r="Q34" s="28">
        <v>1212514.7999999998</v>
      </c>
      <c r="R34" s="32">
        <f t="shared" si="0"/>
        <v>836600</v>
      </c>
      <c r="S34" s="44">
        <f t="shared" si="1"/>
        <v>375538.72574487608</v>
      </c>
      <c r="T34" s="42">
        <f t="shared" si="3"/>
        <v>1266160</v>
      </c>
      <c r="U34" s="43">
        <f t="shared" si="4"/>
        <v>0.59756097560975607</v>
      </c>
      <c r="V34" s="43">
        <f t="shared" si="5"/>
        <v>0.55944483180747628</v>
      </c>
      <c r="W34" s="43">
        <f t="shared" si="6"/>
        <v>0.59756097560975607</v>
      </c>
      <c r="X34" s="43">
        <f t="shared" si="7"/>
        <v>0.59756097560975607</v>
      </c>
      <c r="Y34" s="43">
        <f t="shared" si="8"/>
        <v>0</v>
      </c>
      <c r="Z34" s="43">
        <f t="shared" si="9"/>
        <v>6.0919057276986772E-2</v>
      </c>
      <c r="AA34" s="43">
        <f t="shared" si="10"/>
        <v>0.59756097560975607</v>
      </c>
      <c r="AB34" s="43">
        <f t="shared" si="11"/>
        <v>7.4625845164309049E-2</v>
      </c>
    </row>
    <row r="35" spans="2:28" x14ac:dyDescent="0.25">
      <c r="B35" s="14" t="s">
        <v>228</v>
      </c>
      <c r="C35" s="4" t="str">
        <f>+C28</f>
        <v>Soporte técnico en sitio</v>
      </c>
      <c r="D35" s="14" t="s">
        <v>48</v>
      </c>
      <c r="E35" s="15" t="s">
        <v>73</v>
      </c>
      <c r="F35" s="14" t="s">
        <v>39</v>
      </c>
      <c r="G35" s="16" t="s">
        <v>55</v>
      </c>
      <c r="H35" s="16" t="s">
        <v>56</v>
      </c>
      <c r="I35" s="16" t="s">
        <v>52</v>
      </c>
      <c r="J35" s="28">
        <v>1237600</v>
      </c>
      <c r="K35" s="28">
        <v>1036800</v>
      </c>
      <c r="L35" s="28">
        <v>999600</v>
      </c>
      <c r="M35" s="28">
        <v>942480</v>
      </c>
      <c r="N35" s="28">
        <v>1447040</v>
      </c>
      <c r="O35" s="28">
        <v>1833552</v>
      </c>
      <c r="P35" s="28">
        <v>170626.20012296829</v>
      </c>
      <c r="Q35" s="28">
        <v>1732164</v>
      </c>
      <c r="R35" s="32">
        <f t="shared" si="0"/>
        <v>1137200</v>
      </c>
      <c r="S35" s="44">
        <f t="shared" si="1"/>
        <v>525729.92239441024</v>
      </c>
      <c r="T35" s="42">
        <f t="shared" si="3"/>
        <v>1833552</v>
      </c>
      <c r="U35" s="43">
        <f t="shared" si="4"/>
        <v>0.51140466105731774</v>
      </c>
      <c r="V35" s="43">
        <f t="shared" si="5"/>
        <v>0.59756097560975607</v>
      </c>
      <c r="W35" s="43">
        <f t="shared" si="6"/>
        <v>0.59756097560975607</v>
      </c>
      <c r="X35" s="43">
        <f t="shared" si="7"/>
        <v>0.59756097560975607</v>
      </c>
      <c r="Y35" s="43">
        <f t="shared" si="8"/>
        <v>0.33167778336944254</v>
      </c>
      <c r="Z35" s="43">
        <f t="shared" si="9"/>
        <v>0</v>
      </c>
      <c r="AA35" s="43">
        <f t="shared" si="10"/>
        <v>0.59756097560975607</v>
      </c>
      <c r="AB35" s="43">
        <f t="shared" si="11"/>
        <v>8.7004147607994159E-2</v>
      </c>
    </row>
    <row r="36" spans="2:28" x14ac:dyDescent="0.25">
      <c r="B36" s="14" t="s">
        <v>229</v>
      </c>
      <c r="C36" s="4" t="str">
        <f>+C28</f>
        <v>Soporte técnico en sitio</v>
      </c>
      <c r="D36" s="14" t="s">
        <v>48</v>
      </c>
      <c r="E36" s="15" t="s">
        <v>73</v>
      </c>
      <c r="F36" s="14" t="s">
        <v>39</v>
      </c>
      <c r="G36" s="16" t="s">
        <v>59</v>
      </c>
      <c r="H36" s="16" t="s">
        <v>56</v>
      </c>
      <c r="I36" s="16" t="s">
        <v>50</v>
      </c>
      <c r="J36" s="28">
        <v>999600</v>
      </c>
      <c r="K36" s="28">
        <v>864000</v>
      </c>
      <c r="L36" s="28">
        <v>959616</v>
      </c>
      <c r="M36" s="28">
        <v>685440</v>
      </c>
      <c r="N36" s="28">
        <v>1582700</v>
      </c>
      <c r="O36" s="28">
        <v>1222368</v>
      </c>
      <c r="P36" s="28">
        <v>183279.32732071454</v>
      </c>
      <c r="Q36" s="28">
        <v>1283914.8</v>
      </c>
      <c r="R36" s="32">
        <f t="shared" si="0"/>
        <v>979608</v>
      </c>
      <c r="S36" s="44">
        <f t="shared" si="1"/>
        <v>422526.83785490599</v>
      </c>
      <c r="T36" s="42">
        <f t="shared" si="3"/>
        <v>1582700</v>
      </c>
      <c r="U36" s="43">
        <f t="shared" si="4"/>
        <v>0.57775232448457081</v>
      </c>
      <c r="V36" s="43">
        <f t="shared" si="5"/>
        <v>0.59756097560975607</v>
      </c>
      <c r="W36" s="43">
        <f t="shared" si="6"/>
        <v>0.59756097560975607</v>
      </c>
      <c r="X36" s="43">
        <f t="shared" si="7"/>
        <v>0.59756097560975607</v>
      </c>
      <c r="Y36" s="43">
        <f t="shared" si="8"/>
        <v>0</v>
      </c>
      <c r="Z36" s="43">
        <f t="shared" si="9"/>
        <v>0.35702735480393472</v>
      </c>
      <c r="AA36" s="43">
        <f t="shared" si="10"/>
        <v>0.59756097560975607</v>
      </c>
      <c r="AB36" s="43">
        <f t="shared" si="11"/>
        <v>0.29604500741140005</v>
      </c>
    </row>
    <row r="37" spans="2:28" x14ac:dyDescent="0.25">
      <c r="B37" s="14" t="s">
        <v>230</v>
      </c>
      <c r="C37" s="4" t="str">
        <f>+C28</f>
        <v>Soporte técnico en sitio</v>
      </c>
      <c r="D37" s="14" t="s">
        <v>48</v>
      </c>
      <c r="E37" s="15" t="s">
        <v>73</v>
      </c>
      <c r="F37" s="14" t="s">
        <v>39</v>
      </c>
      <c r="G37" s="16" t="s">
        <v>59</v>
      </c>
      <c r="H37" s="16" t="s">
        <v>56</v>
      </c>
      <c r="I37" s="16" t="s">
        <v>52</v>
      </c>
      <c r="J37" s="28">
        <v>1428000</v>
      </c>
      <c r="K37" s="28">
        <v>1036800</v>
      </c>
      <c r="L37" s="28">
        <v>1199520</v>
      </c>
      <c r="M37" s="28">
        <v>1130976</v>
      </c>
      <c r="N37" s="28">
        <v>1808800</v>
      </c>
      <c r="O37" s="28">
        <v>1833552</v>
      </c>
      <c r="P37" s="28">
        <v>184888.09241177182</v>
      </c>
      <c r="Q37" s="28">
        <v>1803564</v>
      </c>
      <c r="R37" s="32">
        <f t="shared" si="0"/>
        <v>1313760</v>
      </c>
      <c r="S37" s="44">
        <f t="shared" si="1"/>
        <v>556114.69479493808</v>
      </c>
      <c r="T37" s="42">
        <f t="shared" si="3"/>
        <v>1833552</v>
      </c>
      <c r="U37" s="43">
        <f t="shared" si="4"/>
        <v>0.46622889305816134</v>
      </c>
      <c r="V37" s="43">
        <f t="shared" si="5"/>
        <v>0.59756097560975607</v>
      </c>
      <c r="W37" s="43">
        <f t="shared" si="6"/>
        <v>0.59756097560975607</v>
      </c>
      <c r="X37" s="43">
        <f t="shared" si="7"/>
        <v>0.59756097560975607</v>
      </c>
      <c r="Y37" s="43">
        <f t="shared" si="8"/>
        <v>2.8455284552845527E-2</v>
      </c>
      <c r="Z37" s="43">
        <f t="shared" si="9"/>
        <v>0</v>
      </c>
      <c r="AA37" s="43">
        <f t="shared" si="10"/>
        <v>0.59756097560975607</v>
      </c>
      <c r="AB37" s="43">
        <f t="shared" si="11"/>
        <v>3.4474671669793622E-2</v>
      </c>
    </row>
    <row r="38" spans="2:28" x14ac:dyDescent="0.25">
      <c r="B38" s="14" t="s">
        <v>231</v>
      </c>
      <c r="C38" s="4" t="str">
        <f>+C28</f>
        <v>Soporte técnico en sitio</v>
      </c>
      <c r="D38" s="14" t="s">
        <v>48</v>
      </c>
      <c r="E38" s="15" t="s">
        <v>73</v>
      </c>
      <c r="F38" s="14" t="s">
        <v>39</v>
      </c>
      <c r="G38" s="16" t="s">
        <v>62</v>
      </c>
      <c r="H38" s="16" t="s">
        <v>56</v>
      </c>
      <c r="I38" s="16" t="s">
        <v>50</v>
      </c>
      <c r="J38" s="28">
        <v>1332800</v>
      </c>
      <c r="K38" s="28">
        <v>864000</v>
      </c>
      <c r="L38" s="28">
        <v>1279488</v>
      </c>
      <c r="M38" s="28">
        <v>822528</v>
      </c>
      <c r="N38" s="28">
        <v>1582700</v>
      </c>
      <c r="O38" s="28">
        <v>1222368</v>
      </c>
      <c r="P38" s="28">
        <v>269076.0874137088</v>
      </c>
      <c r="Q38" s="28">
        <v>1498114.8</v>
      </c>
      <c r="R38" s="32">
        <f t="shared" si="0"/>
        <v>1250928</v>
      </c>
      <c r="S38" s="44">
        <f t="shared" si="1"/>
        <v>433485.90319576592</v>
      </c>
      <c r="T38" s="42">
        <f t="shared" si="3"/>
        <v>1582700</v>
      </c>
      <c r="U38" s="43">
        <f t="shared" si="4"/>
        <v>0.45009973055254221</v>
      </c>
      <c r="V38" s="43">
        <f t="shared" si="5"/>
        <v>0.59756097560975607</v>
      </c>
      <c r="W38" s="43">
        <f t="shared" si="6"/>
        <v>0.54612100640375127</v>
      </c>
      <c r="X38" s="43">
        <f t="shared" si="7"/>
        <v>0.59756097560975607</v>
      </c>
      <c r="Y38" s="43">
        <f t="shared" si="8"/>
        <v>0</v>
      </c>
      <c r="Z38" s="43">
        <f t="shared" si="9"/>
        <v>0.59756097560975607</v>
      </c>
      <c r="AA38" s="43">
        <f t="shared" si="10"/>
        <v>0.59756097560975607</v>
      </c>
      <c r="AB38" s="43">
        <f t="shared" si="11"/>
        <v>0.15234804213178424</v>
      </c>
    </row>
    <row r="39" spans="2:28" x14ac:dyDescent="0.25">
      <c r="B39" s="14" t="s">
        <v>232</v>
      </c>
      <c r="C39" s="4" t="str">
        <f>+C28</f>
        <v>Soporte técnico en sitio</v>
      </c>
      <c r="D39" s="14" t="s">
        <v>48</v>
      </c>
      <c r="E39" s="15" t="s">
        <v>73</v>
      </c>
      <c r="F39" s="14" t="s">
        <v>39</v>
      </c>
      <c r="G39" s="16" t="s">
        <v>62</v>
      </c>
      <c r="H39" s="16" t="s">
        <v>56</v>
      </c>
      <c r="I39" s="16" t="s">
        <v>52</v>
      </c>
      <c r="J39" s="28">
        <v>1856400</v>
      </c>
      <c r="K39" s="28">
        <v>1036800</v>
      </c>
      <c r="L39" s="28">
        <v>1599360</v>
      </c>
      <c r="M39" s="28">
        <v>1357171.2</v>
      </c>
      <c r="N39" s="28">
        <v>1808800</v>
      </c>
      <c r="O39" s="28">
        <v>1833552</v>
      </c>
      <c r="P39" s="28">
        <v>270828.37789595814</v>
      </c>
      <c r="Q39" s="28">
        <v>2017764</v>
      </c>
      <c r="R39" s="32">
        <f t="shared" si="0"/>
        <v>1704080</v>
      </c>
      <c r="S39" s="44">
        <f t="shared" si="1"/>
        <v>579580.09287869185</v>
      </c>
      <c r="T39" s="42">
        <f t="shared" si="3"/>
        <v>2017764</v>
      </c>
      <c r="U39" s="43">
        <f t="shared" si="4"/>
        <v>0.30739479625448757</v>
      </c>
      <c r="V39" s="43">
        <f t="shared" si="5"/>
        <v>0.59756097560975607</v>
      </c>
      <c r="W39" s="43">
        <f t="shared" si="6"/>
        <v>0.59756097560975607</v>
      </c>
      <c r="X39" s="43">
        <f t="shared" si="7"/>
        <v>0.59756097560975607</v>
      </c>
      <c r="Y39" s="43">
        <f t="shared" si="8"/>
        <v>0.39807172730300899</v>
      </c>
      <c r="Z39" s="43">
        <f t="shared" si="9"/>
        <v>0.35091972315777786</v>
      </c>
      <c r="AA39" s="43">
        <f t="shared" si="10"/>
        <v>0.59756097560975607</v>
      </c>
      <c r="AB39" s="43">
        <f t="shared" si="11"/>
        <v>0</v>
      </c>
    </row>
    <row r="40" spans="2:28" x14ac:dyDescent="0.25">
      <c r="B40" s="14" t="s">
        <v>233</v>
      </c>
      <c r="C40" s="4" t="s">
        <v>80</v>
      </c>
      <c r="D40" s="14" t="s">
        <v>48</v>
      </c>
      <c r="E40" s="15" t="s">
        <v>66</v>
      </c>
      <c r="F40" s="14" t="s">
        <v>39</v>
      </c>
      <c r="G40" s="16" t="s">
        <v>37</v>
      </c>
      <c r="H40" s="16" t="s">
        <v>49</v>
      </c>
      <c r="I40" s="16" t="s">
        <v>50</v>
      </c>
      <c r="J40" s="28">
        <v>101150</v>
      </c>
      <c r="K40" s="28">
        <v>150000</v>
      </c>
      <c r="L40" s="28">
        <v>96000</v>
      </c>
      <c r="M40" s="28">
        <v>71400</v>
      </c>
      <c r="N40" s="28">
        <v>166600</v>
      </c>
      <c r="O40" s="28">
        <v>152796</v>
      </c>
      <c r="P40" s="28">
        <v>54310.66397422953</v>
      </c>
      <c r="Q40" s="28">
        <v>151564.34999999998</v>
      </c>
      <c r="R40" s="32">
        <f t="shared" si="0"/>
        <v>125575</v>
      </c>
      <c r="S40" s="44">
        <f t="shared" si="1"/>
        <v>42626.445892236465</v>
      </c>
      <c r="T40" s="42">
        <f t="shared" si="3"/>
        <v>166600</v>
      </c>
      <c r="U40" s="43">
        <f t="shared" si="4"/>
        <v>0.59756097560975607</v>
      </c>
      <c r="V40" s="43">
        <f t="shared" si="5"/>
        <v>0.24179188775434371</v>
      </c>
      <c r="W40" s="43">
        <f t="shared" si="6"/>
        <v>0.59756097560975607</v>
      </c>
      <c r="X40" s="43">
        <f t="shared" si="7"/>
        <v>0.59756097560975607</v>
      </c>
      <c r="Y40" s="43">
        <f t="shared" si="8"/>
        <v>0</v>
      </c>
      <c r="Z40" s="43">
        <f t="shared" si="9"/>
        <v>0.20106597702174461</v>
      </c>
      <c r="AA40" s="43">
        <f t="shared" si="10"/>
        <v>0.59756097560975607</v>
      </c>
      <c r="AB40" s="43">
        <f t="shared" si="11"/>
        <v>0.2190059154887713</v>
      </c>
    </row>
    <row r="41" spans="2:28" x14ac:dyDescent="0.25">
      <c r="B41" s="14" t="s">
        <v>234</v>
      </c>
      <c r="C41" s="4" t="str">
        <f>+C40</f>
        <v>Soporte técnico proactivo</v>
      </c>
      <c r="D41" s="14" t="s">
        <v>48</v>
      </c>
      <c r="E41" s="15" t="s">
        <v>66</v>
      </c>
      <c r="F41" s="14" t="s">
        <v>39</v>
      </c>
      <c r="G41" s="16" t="s">
        <v>37</v>
      </c>
      <c r="H41" s="16" t="s">
        <v>49</v>
      </c>
      <c r="I41" s="16" t="s">
        <v>52</v>
      </c>
      <c r="J41" s="28">
        <v>154700</v>
      </c>
      <c r="K41" s="28">
        <v>180000</v>
      </c>
      <c r="L41" s="28">
        <v>120000</v>
      </c>
      <c r="M41" s="28">
        <v>117810</v>
      </c>
      <c r="N41" s="28">
        <v>190400</v>
      </c>
      <c r="O41" s="28">
        <v>229194</v>
      </c>
      <c r="P41" s="28">
        <v>55273.385987382004</v>
      </c>
      <c r="Q41" s="28">
        <v>216520.5</v>
      </c>
      <c r="R41" s="32">
        <f t="shared" si="0"/>
        <v>167350</v>
      </c>
      <c r="S41" s="44">
        <f t="shared" si="1"/>
        <v>58125.328360778811</v>
      </c>
      <c r="T41" s="42">
        <f t="shared" si="3"/>
        <v>229194</v>
      </c>
      <c r="U41" s="43">
        <f t="shared" si="4"/>
        <v>0.59756097560975607</v>
      </c>
      <c r="V41" s="43">
        <f t="shared" si="5"/>
        <v>0.47533171583575351</v>
      </c>
      <c r="W41" s="43">
        <f t="shared" si="6"/>
        <v>0.59756097560975607</v>
      </c>
      <c r="X41" s="43">
        <f t="shared" si="7"/>
        <v>0.59756097560975607</v>
      </c>
      <c r="Y41" s="43">
        <f t="shared" si="8"/>
        <v>0.37484283823499248</v>
      </c>
      <c r="Z41" s="43">
        <f t="shared" si="9"/>
        <v>0</v>
      </c>
      <c r="AA41" s="43">
        <f t="shared" si="10"/>
        <v>0.59756097560975607</v>
      </c>
      <c r="AB41" s="43">
        <f t="shared" si="11"/>
        <v>0.12245632598781198</v>
      </c>
    </row>
    <row r="42" spans="2:28" x14ac:dyDescent="0.25">
      <c r="B42" s="14" t="s">
        <v>235</v>
      </c>
      <c r="C42" s="4" t="str">
        <f>+C40</f>
        <v>Soporte técnico proactivo</v>
      </c>
      <c r="D42" s="14" t="s">
        <v>48</v>
      </c>
      <c r="E42" s="15" t="s">
        <v>66</v>
      </c>
      <c r="F42" s="14" t="s">
        <v>39</v>
      </c>
      <c r="G42" s="16" t="s">
        <v>55</v>
      </c>
      <c r="H42" s="16" t="s">
        <v>56</v>
      </c>
      <c r="I42" s="16" t="s">
        <v>50</v>
      </c>
      <c r="J42" s="28">
        <v>101150</v>
      </c>
      <c r="K42" s="28">
        <v>195000</v>
      </c>
      <c r="L42" s="28">
        <v>109670</v>
      </c>
      <c r="M42" s="28">
        <v>71400</v>
      </c>
      <c r="N42" s="28">
        <v>166600</v>
      </c>
      <c r="O42" s="28">
        <v>152796</v>
      </c>
      <c r="P42" s="28">
        <v>118508.11216467337</v>
      </c>
      <c r="Q42" s="28">
        <v>151564.34999999998</v>
      </c>
      <c r="R42" s="32">
        <f t="shared" si="0"/>
        <v>135036.23108233669</v>
      </c>
      <c r="S42" s="44">
        <f t="shared" si="1"/>
        <v>40128.115261982704</v>
      </c>
      <c r="T42" s="42">
        <f t="shared" si="3"/>
        <v>195000</v>
      </c>
      <c r="U42" s="43">
        <f t="shared" si="4"/>
        <v>0.59756097560975607</v>
      </c>
      <c r="V42" s="43">
        <f t="shared" si="5"/>
        <v>0</v>
      </c>
      <c r="W42" s="43">
        <f t="shared" si="6"/>
        <v>0.59756097560975607</v>
      </c>
      <c r="X42" s="43">
        <f t="shared" si="7"/>
        <v>0.59756097560975607</v>
      </c>
      <c r="Y42" s="43">
        <f t="shared" si="8"/>
        <v>0.28301642831389912</v>
      </c>
      <c r="Z42" s="43">
        <f t="shared" si="9"/>
        <v>0.42057835706196472</v>
      </c>
      <c r="AA42" s="43">
        <f t="shared" si="10"/>
        <v>0.59756097560975607</v>
      </c>
      <c r="AB42" s="43">
        <f t="shared" si="11"/>
        <v>0.43285220156664156</v>
      </c>
    </row>
    <row r="43" spans="2:28" x14ac:dyDescent="0.25">
      <c r="B43" s="14" t="s">
        <v>236</v>
      </c>
      <c r="C43" s="4" t="str">
        <f>+C40</f>
        <v>Soporte técnico proactivo</v>
      </c>
      <c r="D43" s="14" t="s">
        <v>48</v>
      </c>
      <c r="E43" s="15" t="s">
        <v>66</v>
      </c>
      <c r="F43" s="14" t="s">
        <v>39</v>
      </c>
      <c r="G43" s="16" t="s">
        <v>55</v>
      </c>
      <c r="H43" s="16" t="s">
        <v>56</v>
      </c>
      <c r="I43" s="16" t="s">
        <v>52</v>
      </c>
      <c r="J43" s="28">
        <v>154700</v>
      </c>
      <c r="K43" s="28">
        <v>234000</v>
      </c>
      <c r="L43" s="28">
        <v>137088</v>
      </c>
      <c r="M43" s="28">
        <v>117810</v>
      </c>
      <c r="N43" s="28">
        <v>190400</v>
      </c>
      <c r="O43" s="28">
        <v>229194</v>
      </c>
      <c r="P43" s="28">
        <v>118279.06096175691</v>
      </c>
      <c r="Q43" s="28">
        <v>216520.5</v>
      </c>
      <c r="R43" s="32">
        <f t="shared" si="0"/>
        <v>172550</v>
      </c>
      <c r="S43" s="44">
        <f t="shared" si="1"/>
        <v>48867.120259520103</v>
      </c>
      <c r="T43" s="42">
        <f t="shared" si="3"/>
        <v>234000</v>
      </c>
      <c r="U43" s="43">
        <f t="shared" si="4"/>
        <v>0.59756097560975607</v>
      </c>
      <c r="V43" s="43">
        <f t="shared" si="5"/>
        <v>0</v>
      </c>
      <c r="W43" s="43">
        <f t="shared" si="6"/>
        <v>0.59756097560975607</v>
      </c>
      <c r="X43" s="43">
        <f t="shared" si="7"/>
        <v>0.59756097560975607</v>
      </c>
      <c r="Y43" s="43">
        <f t="shared" si="8"/>
        <v>0.42398142451725573</v>
      </c>
      <c r="Z43" s="43">
        <f t="shared" si="9"/>
        <v>4.6735200142888324E-2</v>
      </c>
      <c r="AA43" s="43">
        <f t="shared" si="10"/>
        <v>0.59756097560975607</v>
      </c>
      <c r="AB43" s="43">
        <f t="shared" si="11"/>
        <v>0.16997668141856356</v>
      </c>
    </row>
    <row r="44" spans="2:28" x14ac:dyDescent="0.25">
      <c r="B44" s="14" t="s">
        <v>237</v>
      </c>
      <c r="C44" s="4" t="str">
        <f>+C40</f>
        <v>Soporte técnico proactivo</v>
      </c>
      <c r="D44" s="14" t="s">
        <v>48</v>
      </c>
      <c r="E44" s="15" t="s">
        <v>66</v>
      </c>
      <c r="F44" s="14" t="s">
        <v>39</v>
      </c>
      <c r="G44" s="16" t="s">
        <v>59</v>
      </c>
      <c r="H44" s="16" t="s">
        <v>56</v>
      </c>
      <c r="I44" s="16" t="s">
        <v>50</v>
      </c>
      <c r="J44" s="28">
        <v>124950</v>
      </c>
      <c r="K44" s="28">
        <v>195000</v>
      </c>
      <c r="L44" s="28">
        <v>146227</v>
      </c>
      <c r="M44" s="28">
        <v>85680</v>
      </c>
      <c r="N44" s="28">
        <v>208250</v>
      </c>
      <c r="O44" s="28">
        <v>152796</v>
      </c>
      <c r="P44" s="28">
        <v>132572.6218942501</v>
      </c>
      <c r="Q44" s="28">
        <v>175364.35</v>
      </c>
      <c r="R44" s="32">
        <f t="shared" si="0"/>
        <v>149511.5</v>
      </c>
      <c r="S44" s="44">
        <f t="shared" si="1"/>
        <v>39816.465097448083</v>
      </c>
      <c r="T44" s="42">
        <f t="shared" si="3"/>
        <v>208250</v>
      </c>
      <c r="U44" s="43">
        <f t="shared" si="4"/>
        <v>0.59756097560975607</v>
      </c>
      <c r="V44" s="43">
        <f t="shared" si="5"/>
        <v>0.13479545658859637</v>
      </c>
      <c r="W44" s="43">
        <f t="shared" si="6"/>
        <v>0.59756097560975607</v>
      </c>
      <c r="X44" s="43">
        <f t="shared" si="7"/>
        <v>0.59756097560975607</v>
      </c>
      <c r="Y44" s="43">
        <f t="shared" si="8"/>
        <v>0</v>
      </c>
      <c r="Z44" s="43">
        <f t="shared" si="9"/>
        <v>0.56414696223879413</v>
      </c>
      <c r="AA44" s="43">
        <f t="shared" si="10"/>
        <v>0.59756097560975607</v>
      </c>
      <c r="AB44" s="43">
        <f t="shared" si="11"/>
        <v>0.33455367599719049</v>
      </c>
    </row>
    <row r="45" spans="2:28" x14ac:dyDescent="0.25">
      <c r="B45" s="14" t="s">
        <v>238</v>
      </c>
      <c r="C45" s="4" t="str">
        <f>+C40</f>
        <v>Soporte técnico proactivo</v>
      </c>
      <c r="D45" s="14" t="s">
        <v>48</v>
      </c>
      <c r="E45" s="15" t="s">
        <v>66</v>
      </c>
      <c r="F45" s="14" t="s">
        <v>39</v>
      </c>
      <c r="G45" s="16" t="s">
        <v>59</v>
      </c>
      <c r="H45" s="16" t="s">
        <v>56</v>
      </c>
      <c r="I45" s="16" t="s">
        <v>52</v>
      </c>
      <c r="J45" s="28">
        <v>178500</v>
      </c>
      <c r="K45" s="28">
        <v>234000</v>
      </c>
      <c r="L45" s="28">
        <v>182784</v>
      </c>
      <c r="M45" s="28">
        <v>141372</v>
      </c>
      <c r="N45" s="28">
        <v>238000</v>
      </c>
      <c r="O45" s="28">
        <v>229194</v>
      </c>
      <c r="P45" s="28">
        <v>132544.64299790323</v>
      </c>
      <c r="Q45" s="28">
        <v>240320.5</v>
      </c>
      <c r="R45" s="32">
        <f t="shared" si="0"/>
        <v>205989</v>
      </c>
      <c r="S45" s="44">
        <f t="shared" si="1"/>
        <v>44330.524011322923</v>
      </c>
      <c r="T45" s="42">
        <f t="shared" si="3"/>
        <v>240320.5</v>
      </c>
      <c r="U45" s="43">
        <f t="shared" si="4"/>
        <v>0.59756097560975607</v>
      </c>
      <c r="V45" s="43">
        <f t="shared" si="5"/>
        <v>0.11001220879779396</v>
      </c>
      <c r="W45" s="43">
        <f t="shared" si="6"/>
        <v>0.59756097560975607</v>
      </c>
      <c r="X45" s="43">
        <f t="shared" si="7"/>
        <v>0.59756097560975607</v>
      </c>
      <c r="Y45" s="43">
        <f t="shared" si="8"/>
        <v>4.0389736652999109E-2</v>
      </c>
      <c r="Z45" s="43">
        <f t="shared" si="9"/>
        <v>0.19366360907976496</v>
      </c>
      <c r="AA45" s="43">
        <f t="shared" si="10"/>
        <v>0.59756097560975607</v>
      </c>
      <c r="AB45" s="43">
        <f t="shared" si="11"/>
        <v>0</v>
      </c>
    </row>
    <row r="46" spans="2:28" x14ac:dyDescent="0.25">
      <c r="B46" s="14" t="s">
        <v>239</v>
      </c>
      <c r="C46" s="4" t="str">
        <f>+C40</f>
        <v>Soporte técnico proactivo</v>
      </c>
      <c r="D46" s="14" t="s">
        <v>48</v>
      </c>
      <c r="E46" s="15" t="s">
        <v>66</v>
      </c>
      <c r="F46" s="14" t="s">
        <v>39</v>
      </c>
      <c r="G46" s="16" t="s">
        <v>62</v>
      </c>
      <c r="H46" s="16" t="s">
        <v>56</v>
      </c>
      <c r="I46" s="16" t="s">
        <v>50</v>
      </c>
      <c r="J46" s="28">
        <v>166600</v>
      </c>
      <c r="K46" s="28">
        <v>195000</v>
      </c>
      <c r="L46" s="28">
        <v>639744</v>
      </c>
      <c r="M46" s="28">
        <v>102816</v>
      </c>
      <c r="N46" s="28">
        <v>208250</v>
      </c>
      <c r="O46" s="28">
        <v>152796</v>
      </c>
      <c r="P46" s="28">
        <v>218423.44127445255</v>
      </c>
      <c r="Q46" s="28">
        <v>246764.34999999998</v>
      </c>
      <c r="R46" s="32">
        <f t="shared" ref="R46:R77" si="12">MEDIAN(J46:Q46)</f>
        <v>201625</v>
      </c>
      <c r="S46" s="44">
        <f t="shared" ref="S46:S78" si="13">_xlfn.STDEV.S(J46:Q46)</f>
        <v>166963.50155614736</v>
      </c>
      <c r="T46" s="42">
        <f t="shared" si="3"/>
        <v>639744</v>
      </c>
      <c r="U46" s="43">
        <f t="shared" si="4"/>
        <v>0.59756097560975607</v>
      </c>
      <c r="V46" s="43">
        <f t="shared" si="5"/>
        <v>0.59756097560975607</v>
      </c>
      <c r="W46" s="43">
        <f t="shared" si="6"/>
        <v>0</v>
      </c>
      <c r="X46" s="43">
        <f t="shared" si="7"/>
        <v>0.59756097560975607</v>
      </c>
      <c r="Y46" s="43">
        <f t="shared" si="8"/>
        <v>0.58852497976521467</v>
      </c>
      <c r="Z46" s="43">
        <f t="shared" si="9"/>
        <v>0.59756097560975607</v>
      </c>
      <c r="AA46" s="43">
        <f t="shared" si="10"/>
        <v>0.57464918005492949</v>
      </c>
      <c r="AB46" s="43">
        <f t="shared" si="11"/>
        <v>0.53599433726631462</v>
      </c>
    </row>
    <row r="47" spans="2:28" x14ac:dyDescent="0.25">
      <c r="B47" s="14" t="s">
        <v>240</v>
      </c>
      <c r="C47" s="4" t="str">
        <f>+C40</f>
        <v>Soporte técnico proactivo</v>
      </c>
      <c r="D47" s="14" t="s">
        <v>48</v>
      </c>
      <c r="E47" s="15" t="s">
        <v>66</v>
      </c>
      <c r="F47" s="14" t="s">
        <v>39</v>
      </c>
      <c r="G47" s="16" t="s">
        <v>62</v>
      </c>
      <c r="H47" s="16" t="s">
        <v>56</v>
      </c>
      <c r="I47" s="16" t="s">
        <v>52</v>
      </c>
      <c r="J47" s="28">
        <v>232050</v>
      </c>
      <c r="K47" s="28">
        <v>234000</v>
      </c>
      <c r="L47" s="28">
        <v>799680</v>
      </c>
      <c r="M47" s="28">
        <v>169646.4</v>
      </c>
      <c r="N47" s="28">
        <v>238000</v>
      </c>
      <c r="O47" s="28">
        <v>229194</v>
      </c>
      <c r="P47" s="28">
        <v>218499.26352437065</v>
      </c>
      <c r="Q47" s="28">
        <v>311720.5</v>
      </c>
      <c r="R47" s="32">
        <f t="shared" si="12"/>
        <v>233025</v>
      </c>
      <c r="S47" s="44">
        <f t="shared" si="13"/>
        <v>203942.63772733661</v>
      </c>
      <c r="T47" s="42">
        <f t="shared" si="3"/>
        <v>799680</v>
      </c>
      <c r="U47" s="43">
        <f t="shared" si="4"/>
        <v>0.59756097560975607</v>
      </c>
      <c r="V47" s="43">
        <f t="shared" si="5"/>
        <v>0.59653279805688963</v>
      </c>
      <c r="W47" s="43">
        <f t="shared" si="6"/>
        <v>0</v>
      </c>
      <c r="X47" s="43">
        <f t="shared" si="7"/>
        <v>0.59756097560975607</v>
      </c>
      <c r="Y47" s="43">
        <f t="shared" si="8"/>
        <v>0.59231463373743776</v>
      </c>
      <c r="Z47" s="43">
        <f t="shared" si="9"/>
        <v>0.59756097560975607</v>
      </c>
      <c r="AA47" s="43">
        <f t="shared" si="10"/>
        <v>0.59756097560975607</v>
      </c>
      <c r="AB47" s="43">
        <f t="shared" si="11"/>
        <v>0.51457333805939909</v>
      </c>
    </row>
    <row r="48" spans="2:28" x14ac:dyDescent="0.25">
      <c r="B48" s="14" t="s">
        <v>241</v>
      </c>
      <c r="C48" s="4" t="s">
        <v>89</v>
      </c>
      <c r="D48" s="14" t="s">
        <v>48</v>
      </c>
      <c r="E48" s="15" t="s">
        <v>73</v>
      </c>
      <c r="F48" s="14" t="s">
        <v>39</v>
      </c>
      <c r="G48" s="16" t="s">
        <v>37</v>
      </c>
      <c r="H48" s="16" t="s">
        <v>49</v>
      </c>
      <c r="I48" s="16" t="s">
        <v>50</v>
      </c>
      <c r="J48" s="28">
        <v>809200</v>
      </c>
      <c r="K48" s="28">
        <v>1080000</v>
      </c>
      <c r="L48" s="28">
        <v>672000</v>
      </c>
      <c r="M48" s="28">
        <v>571200</v>
      </c>
      <c r="N48" s="28">
        <v>1266160</v>
      </c>
      <c r="O48" s="28">
        <v>1222368</v>
      </c>
      <c r="P48" s="28">
        <v>171200.18131720216</v>
      </c>
      <c r="Q48" s="28">
        <v>1212514.7999999998</v>
      </c>
      <c r="R48" s="32">
        <f t="shared" si="12"/>
        <v>944600</v>
      </c>
      <c r="S48" s="44">
        <f t="shared" si="13"/>
        <v>389647.54831615643</v>
      </c>
      <c r="T48" s="42">
        <f t="shared" si="3"/>
        <v>1266160</v>
      </c>
      <c r="U48" s="43">
        <f t="shared" si="4"/>
        <v>0.59756097560975607</v>
      </c>
      <c r="V48" s="43">
        <f t="shared" si="5"/>
        <v>0.34594461755041728</v>
      </c>
      <c r="W48" s="43">
        <f t="shared" si="6"/>
        <v>0.59756097560975607</v>
      </c>
      <c r="X48" s="43">
        <f t="shared" si="7"/>
        <v>0.59756097560975607</v>
      </c>
      <c r="Y48" s="43">
        <f t="shared" si="8"/>
        <v>0</v>
      </c>
      <c r="Z48" s="43">
        <f t="shared" si="9"/>
        <v>8.13794944766216E-2</v>
      </c>
      <c r="AA48" s="43">
        <f t="shared" si="10"/>
        <v>0.59756097560975607</v>
      </c>
      <c r="AB48" s="43">
        <f t="shared" si="11"/>
        <v>9.9689880733861785E-2</v>
      </c>
    </row>
    <row r="49" spans="2:28" x14ac:dyDescent="0.25">
      <c r="B49" s="14" t="s">
        <v>242</v>
      </c>
      <c r="C49" s="4" t="s">
        <v>89</v>
      </c>
      <c r="D49" s="14" t="s">
        <v>48</v>
      </c>
      <c r="E49" s="15" t="s">
        <v>73</v>
      </c>
      <c r="F49" s="14" t="s">
        <v>39</v>
      </c>
      <c r="G49" s="16" t="s">
        <v>37</v>
      </c>
      <c r="H49" s="16" t="s">
        <v>49</v>
      </c>
      <c r="I49" s="16" t="s">
        <v>52</v>
      </c>
      <c r="J49" s="28">
        <v>1237600</v>
      </c>
      <c r="K49" s="28">
        <v>1296000</v>
      </c>
      <c r="L49" s="28">
        <v>840000</v>
      </c>
      <c r="M49" s="28">
        <v>942480</v>
      </c>
      <c r="N49" s="28">
        <v>1447040</v>
      </c>
      <c r="O49" s="28">
        <v>1833552</v>
      </c>
      <c r="P49" s="28">
        <v>183915.69973672181</v>
      </c>
      <c r="Q49" s="28">
        <v>1732164</v>
      </c>
      <c r="R49" s="32">
        <f t="shared" si="12"/>
        <v>1266800</v>
      </c>
      <c r="S49" s="44">
        <f t="shared" si="13"/>
        <v>532331.46274587791</v>
      </c>
      <c r="T49" s="42">
        <f t="shared" si="3"/>
        <v>1833552</v>
      </c>
      <c r="U49" s="43">
        <f t="shared" si="4"/>
        <v>0.59756097560975607</v>
      </c>
      <c r="V49" s="43">
        <f t="shared" si="5"/>
        <v>0.56677364625263893</v>
      </c>
      <c r="W49" s="43">
        <f t="shared" si="6"/>
        <v>0.59756097560975607</v>
      </c>
      <c r="X49" s="43">
        <f t="shared" si="7"/>
        <v>0.59756097560975607</v>
      </c>
      <c r="Y49" s="43">
        <f t="shared" si="8"/>
        <v>0.40752302207116703</v>
      </c>
      <c r="Z49" s="43">
        <f t="shared" si="9"/>
        <v>0</v>
      </c>
      <c r="AA49" s="43">
        <f t="shared" si="10"/>
        <v>0.59756097560975607</v>
      </c>
      <c r="AB49" s="43">
        <f t="shared" si="11"/>
        <v>0.10689951194723961</v>
      </c>
    </row>
    <row r="50" spans="2:28" x14ac:dyDescent="0.25">
      <c r="B50" s="14" t="s">
        <v>243</v>
      </c>
      <c r="C50" s="4" t="s">
        <v>89</v>
      </c>
      <c r="D50" s="14" t="s">
        <v>48</v>
      </c>
      <c r="E50" s="15" t="s">
        <v>73</v>
      </c>
      <c r="F50" s="14" t="s">
        <v>39</v>
      </c>
      <c r="G50" s="16" t="s">
        <v>55</v>
      </c>
      <c r="H50" s="16" t="s">
        <v>56</v>
      </c>
      <c r="I50" s="16" t="s">
        <v>50</v>
      </c>
      <c r="J50" s="28">
        <v>809200</v>
      </c>
      <c r="K50" s="28">
        <v>1404000</v>
      </c>
      <c r="L50" s="28">
        <v>1023590</v>
      </c>
      <c r="M50" s="28">
        <v>571200</v>
      </c>
      <c r="N50" s="28">
        <v>1266160</v>
      </c>
      <c r="O50" s="28">
        <v>1222368</v>
      </c>
      <c r="P50" s="28">
        <v>182000.27629979316</v>
      </c>
      <c r="Q50" s="28">
        <v>1212514.7999999998</v>
      </c>
      <c r="R50" s="32">
        <f t="shared" si="12"/>
        <v>1118052.3999999999</v>
      </c>
      <c r="S50" s="44">
        <f t="shared" si="13"/>
        <v>415191.65270374279</v>
      </c>
      <c r="T50" s="42">
        <f t="shared" si="3"/>
        <v>1404000</v>
      </c>
      <c r="U50" s="43">
        <f t="shared" si="4"/>
        <v>0.59756097560975607</v>
      </c>
      <c r="V50" s="43">
        <f t="shared" si="5"/>
        <v>0</v>
      </c>
      <c r="W50" s="43">
        <f t="shared" si="6"/>
        <v>0.59756097560975607</v>
      </c>
      <c r="X50" s="43">
        <f t="shared" si="7"/>
        <v>0.59756097560975607</v>
      </c>
      <c r="Y50" s="43">
        <f t="shared" si="8"/>
        <v>0.28805209373342788</v>
      </c>
      <c r="Z50" s="43">
        <f t="shared" si="9"/>
        <v>0.37956672873614322</v>
      </c>
      <c r="AA50" s="43">
        <f t="shared" si="10"/>
        <v>0.59756097560975607</v>
      </c>
      <c r="AB50" s="43">
        <f t="shared" si="11"/>
        <v>0.40015752161175455</v>
      </c>
    </row>
    <row r="51" spans="2:28" x14ac:dyDescent="0.25">
      <c r="B51" s="14" t="s">
        <v>244</v>
      </c>
      <c r="C51" s="4" t="s">
        <v>89</v>
      </c>
      <c r="D51" s="14" t="s">
        <v>48</v>
      </c>
      <c r="E51" s="15" t="s">
        <v>73</v>
      </c>
      <c r="F51" s="14" t="s">
        <v>39</v>
      </c>
      <c r="G51" s="16" t="s">
        <v>55</v>
      </c>
      <c r="H51" s="16" t="s">
        <v>56</v>
      </c>
      <c r="I51" s="16" t="s">
        <v>52</v>
      </c>
      <c r="J51" s="28">
        <v>1237600</v>
      </c>
      <c r="K51" s="28">
        <v>1684800</v>
      </c>
      <c r="L51" s="28">
        <v>1279488</v>
      </c>
      <c r="M51" s="28">
        <v>942480</v>
      </c>
      <c r="N51" s="28">
        <v>1447040</v>
      </c>
      <c r="O51" s="28">
        <v>1833552</v>
      </c>
      <c r="P51" s="28">
        <v>186085.36422067488</v>
      </c>
      <c r="Q51" s="28">
        <v>1732164</v>
      </c>
      <c r="R51" s="32">
        <f t="shared" si="12"/>
        <v>1363264</v>
      </c>
      <c r="S51" s="44">
        <f t="shared" si="13"/>
        <v>536346.50080872653</v>
      </c>
      <c r="T51" s="42">
        <f t="shared" si="3"/>
        <v>1833552</v>
      </c>
      <c r="U51" s="43">
        <f t="shared" si="4"/>
        <v>0.59756097560975607</v>
      </c>
      <c r="V51" s="43">
        <f t="shared" si="5"/>
        <v>0.1890084166381078</v>
      </c>
      <c r="W51" s="43">
        <f t="shared" si="6"/>
        <v>0.59756097560975607</v>
      </c>
      <c r="X51" s="43">
        <f t="shared" si="7"/>
        <v>0.59756097560975607</v>
      </c>
      <c r="Y51" s="43">
        <f t="shared" si="8"/>
        <v>0.49111286659425296</v>
      </c>
      <c r="Z51" s="43">
        <f t="shared" si="9"/>
        <v>0</v>
      </c>
      <c r="AA51" s="43">
        <f t="shared" si="10"/>
        <v>0.59756097560975607</v>
      </c>
      <c r="AB51" s="43">
        <f t="shared" si="11"/>
        <v>0.12882640466080775</v>
      </c>
    </row>
    <row r="52" spans="2:28" x14ac:dyDescent="0.25">
      <c r="B52" s="14" t="s">
        <v>245</v>
      </c>
      <c r="C52" s="4" t="s">
        <v>89</v>
      </c>
      <c r="D52" s="14" t="s">
        <v>48</v>
      </c>
      <c r="E52" s="15" t="s">
        <v>73</v>
      </c>
      <c r="F52" s="14" t="s">
        <v>39</v>
      </c>
      <c r="G52" s="16" t="s">
        <v>59</v>
      </c>
      <c r="H52" s="16" t="s">
        <v>56</v>
      </c>
      <c r="I52" s="16" t="s">
        <v>50</v>
      </c>
      <c r="J52" s="28">
        <v>999600</v>
      </c>
      <c r="K52" s="28">
        <v>1404000</v>
      </c>
      <c r="L52" s="28">
        <v>73114</v>
      </c>
      <c r="M52" s="28">
        <v>685440</v>
      </c>
      <c r="N52" s="28">
        <v>1582700</v>
      </c>
      <c r="O52" s="28">
        <v>1222368</v>
      </c>
      <c r="P52" s="28">
        <v>196180.69627074801</v>
      </c>
      <c r="Q52" s="28">
        <v>1283914.8</v>
      </c>
      <c r="R52" s="32">
        <f t="shared" si="12"/>
        <v>1110984</v>
      </c>
      <c r="S52" s="44">
        <f t="shared" si="13"/>
        <v>560461.47707374231</v>
      </c>
      <c r="T52" s="42">
        <f t="shared" si="3"/>
        <v>1582700</v>
      </c>
      <c r="U52" s="43">
        <f t="shared" si="4"/>
        <v>0.59756097560975607</v>
      </c>
      <c r="V52" s="43">
        <f t="shared" si="5"/>
        <v>0.22637380614917324</v>
      </c>
      <c r="W52" s="43">
        <f t="shared" si="6"/>
        <v>0.59756097560975607</v>
      </c>
      <c r="X52" s="43">
        <f t="shared" si="7"/>
        <v>0.59756097560975607</v>
      </c>
      <c r="Y52" s="43">
        <f t="shared" si="8"/>
        <v>0</v>
      </c>
      <c r="Z52" s="43">
        <f t="shared" si="9"/>
        <v>0.45646181487041909</v>
      </c>
      <c r="AA52" s="43">
        <f t="shared" si="10"/>
        <v>0.59756097560975607</v>
      </c>
      <c r="AB52" s="43">
        <f t="shared" si="11"/>
        <v>0.37849548374393932</v>
      </c>
    </row>
    <row r="53" spans="2:28" x14ac:dyDescent="0.25">
      <c r="B53" s="14" t="s">
        <v>246</v>
      </c>
      <c r="C53" s="4" t="s">
        <v>89</v>
      </c>
      <c r="D53" s="14" t="s">
        <v>48</v>
      </c>
      <c r="E53" s="15" t="s">
        <v>73</v>
      </c>
      <c r="F53" s="14" t="s">
        <v>39</v>
      </c>
      <c r="G53" s="16" t="s">
        <v>59</v>
      </c>
      <c r="H53" s="16" t="s">
        <v>56</v>
      </c>
      <c r="I53" s="16" t="s">
        <v>52</v>
      </c>
      <c r="J53" s="28">
        <v>1428000</v>
      </c>
      <c r="K53" s="28">
        <v>1684800</v>
      </c>
      <c r="L53" s="28">
        <v>91392</v>
      </c>
      <c r="M53" s="28">
        <v>1130976</v>
      </c>
      <c r="N53" s="28">
        <v>1808800</v>
      </c>
      <c r="O53" s="28">
        <v>1833552</v>
      </c>
      <c r="P53" s="28">
        <v>200377.09929074289</v>
      </c>
      <c r="Q53" s="28">
        <v>1803564</v>
      </c>
      <c r="R53" s="32">
        <f t="shared" si="12"/>
        <v>1556400</v>
      </c>
      <c r="S53" s="44">
        <f t="shared" si="13"/>
        <v>720928.27079084795</v>
      </c>
      <c r="T53" s="42">
        <f t="shared" si="3"/>
        <v>1833552</v>
      </c>
      <c r="U53" s="43">
        <f t="shared" si="4"/>
        <v>0.59756097560975607</v>
      </c>
      <c r="V53" s="43">
        <f t="shared" si="5"/>
        <v>0.32072072452626155</v>
      </c>
      <c r="W53" s="43">
        <f t="shared" si="6"/>
        <v>0.59756097560975607</v>
      </c>
      <c r="X53" s="43">
        <f t="shared" si="7"/>
        <v>0.59756097560975607</v>
      </c>
      <c r="Y53" s="43">
        <f t="shared" si="8"/>
        <v>5.3367211018836895E-2</v>
      </c>
      <c r="Z53" s="43">
        <f t="shared" si="9"/>
        <v>0</v>
      </c>
      <c r="AA53" s="43">
        <f t="shared" si="10"/>
        <v>0.59756097560975607</v>
      </c>
      <c r="AB53" s="43">
        <f t="shared" si="11"/>
        <v>6.4656428734360075E-2</v>
      </c>
    </row>
    <row r="54" spans="2:28" x14ac:dyDescent="0.25">
      <c r="B54" s="14" t="s">
        <v>247</v>
      </c>
      <c r="C54" s="4" t="s">
        <v>89</v>
      </c>
      <c r="D54" s="14" t="s">
        <v>48</v>
      </c>
      <c r="E54" s="15" t="s">
        <v>73</v>
      </c>
      <c r="F54" s="14" t="s">
        <v>39</v>
      </c>
      <c r="G54" s="16" t="s">
        <v>62</v>
      </c>
      <c r="H54" s="16" t="s">
        <v>56</v>
      </c>
      <c r="I54" s="16" t="s">
        <v>50</v>
      </c>
      <c r="J54" s="28">
        <v>1332800</v>
      </c>
      <c r="K54" s="28">
        <v>1404000</v>
      </c>
      <c r="L54" s="28">
        <v>87736</v>
      </c>
      <c r="M54" s="28">
        <v>822528</v>
      </c>
      <c r="N54" s="28">
        <v>1582700</v>
      </c>
      <c r="O54" s="28">
        <v>1222368</v>
      </c>
      <c r="P54" s="28">
        <v>282060.97711503413</v>
      </c>
      <c r="Q54" s="28">
        <v>1498114.8</v>
      </c>
      <c r="R54" s="32">
        <f t="shared" si="12"/>
        <v>1277584</v>
      </c>
      <c r="S54" s="44">
        <f t="shared" si="13"/>
        <v>571150.40620419825</v>
      </c>
      <c r="T54" s="42">
        <f t="shared" si="3"/>
        <v>1582700</v>
      </c>
      <c r="U54" s="43">
        <f t="shared" si="4"/>
        <v>0.48942201590502643</v>
      </c>
      <c r="V54" s="43">
        <f t="shared" si="5"/>
        <v>0.34997884850831618</v>
      </c>
      <c r="W54" s="43">
        <f t="shared" si="6"/>
        <v>0.59756097560975607</v>
      </c>
      <c r="X54" s="43">
        <f t="shared" si="7"/>
        <v>0.59756097560975607</v>
      </c>
      <c r="Y54" s="43">
        <f t="shared" si="8"/>
        <v>0</v>
      </c>
      <c r="Z54" s="43">
        <f t="shared" si="9"/>
        <v>0.59756097560975607</v>
      </c>
      <c r="AA54" s="43">
        <f t="shared" si="10"/>
        <v>0.59756097560975607</v>
      </c>
      <c r="AB54" s="43">
        <f t="shared" si="11"/>
        <v>0.16565769947871076</v>
      </c>
    </row>
    <row r="55" spans="2:28" x14ac:dyDescent="0.25">
      <c r="B55" s="14" t="s">
        <v>248</v>
      </c>
      <c r="C55" s="4" t="s">
        <v>89</v>
      </c>
      <c r="D55" s="14" t="s">
        <v>48</v>
      </c>
      <c r="E55" s="15" t="s">
        <v>73</v>
      </c>
      <c r="F55" s="14" t="s">
        <v>39</v>
      </c>
      <c r="G55" s="16" t="s">
        <v>62</v>
      </c>
      <c r="H55" s="16" t="s">
        <v>56</v>
      </c>
      <c r="I55" s="16" t="s">
        <v>52</v>
      </c>
      <c r="J55" s="28">
        <v>1856400</v>
      </c>
      <c r="K55" s="28">
        <v>1684800</v>
      </c>
      <c r="L55" s="28">
        <v>109670</v>
      </c>
      <c r="M55" s="28">
        <v>1357171.2</v>
      </c>
      <c r="N55" s="28">
        <v>1808800</v>
      </c>
      <c r="O55" s="28">
        <v>1833552</v>
      </c>
      <c r="P55" s="28">
        <v>286339.37793920055</v>
      </c>
      <c r="Q55" s="28">
        <v>2017764</v>
      </c>
      <c r="R55" s="32">
        <f t="shared" si="12"/>
        <v>1746800</v>
      </c>
      <c r="S55" s="44">
        <f t="shared" si="13"/>
        <v>748867.80649742414</v>
      </c>
      <c r="T55" s="42">
        <f t="shared" si="3"/>
        <v>2017764</v>
      </c>
      <c r="U55" s="43">
        <f t="shared" si="4"/>
        <v>0.35585845082111528</v>
      </c>
      <c r="V55" s="43">
        <f t="shared" si="5"/>
        <v>0.59756097560975607</v>
      </c>
      <c r="W55" s="43">
        <f t="shared" si="6"/>
        <v>0.59756097560975607</v>
      </c>
      <c r="X55" s="43">
        <f t="shared" si="7"/>
        <v>0.59756097560975607</v>
      </c>
      <c r="Y55" s="43">
        <f t="shared" si="8"/>
        <v>0.46083144516362712</v>
      </c>
      <c r="Z55" s="43">
        <f t="shared" si="9"/>
        <v>0.40624548810552097</v>
      </c>
      <c r="AA55" s="43">
        <f t="shared" si="10"/>
        <v>0.59756097560975607</v>
      </c>
      <c r="AB55" s="43">
        <f t="shared" si="11"/>
        <v>0</v>
      </c>
    </row>
    <row r="56" spans="2:28" x14ac:dyDescent="0.25">
      <c r="B56" s="14" t="s">
        <v>249</v>
      </c>
      <c r="C56" s="4" t="s">
        <v>98</v>
      </c>
      <c r="D56" s="14" t="s">
        <v>48</v>
      </c>
      <c r="E56" s="15" t="s">
        <v>99</v>
      </c>
      <c r="F56" s="14" t="s">
        <v>39</v>
      </c>
      <c r="G56" s="16" t="s">
        <v>37</v>
      </c>
      <c r="H56" s="16" t="s">
        <v>49</v>
      </c>
      <c r="I56" s="16" t="s">
        <v>39</v>
      </c>
      <c r="J56" s="28">
        <v>714000</v>
      </c>
      <c r="K56" s="28">
        <v>1200000</v>
      </c>
      <c r="L56" s="28">
        <v>630000</v>
      </c>
      <c r="M56" s="28">
        <v>856800</v>
      </c>
      <c r="N56" s="28">
        <v>761600</v>
      </c>
      <c r="O56" s="28">
        <v>611184</v>
      </c>
      <c r="P56" s="28">
        <v>378887.12512583903</v>
      </c>
      <c r="Q56" s="28">
        <v>866082</v>
      </c>
      <c r="R56" s="32">
        <f t="shared" si="12"/>
        <v>737800</v>
      </c>
      <c r="S56" s="44">
        <f t="shared" si="13"/>
        <v>239094.55725742603</v>
      </c>
      <c r="T56" s="42">
        <f t="shared" si="3"/>
        <v>1200000</v>
      </c>
      <c r="U56" s="43">
        <f t="shared" si="4"/>
        <v>0.59756097560975607</v>
      </c>
      <c r="V56" s="43">
        <f t="shared" si="5"/>
        <v>0</v>
      </c>
      <c r="W56" s="43">
        <f t="shared" si="6"/>
        <v>0.59756097560975607</v>
      </c>
      <c r="X56" s="43">
        <f t="shared" si="7"/>
        <v>0.44371035661892749</v>
      </c>
      <c r="Y56" s="43">
        <f t="shared" si="8"/>
        <v>0.56679085181159039</v>
      </c>
      <c r="Z56" s="43">
        <f t="shared" si="9"/>
        <v>0.59756097560975607</v>
      </c>
      <c r="AA56" s="43">
        <f t="shared" si="10"/>
        <v>0.59756097560975607</v>
      </c>
      <c r="AB56" s="43">
        <f t="shared" si="11"/>
        <v>0.43171000833764289</v>
      </c>
    </row>
    <row r="57" spans="2:28" x14ac:dyDescent="0.25">
      <c r="B57" s="14" t="s">
        <v>250</v>
      </c>
      <c r="C57" s="4" t="s">
        <v>101</v>
      </c>
      <c r="D57" s="14" t="s">
        <v>48</v>
      </c>
      <c r="E57" s="15" t="s">
        <v>102</v>
      </c>
      <c r="F57" s="14" t="s">
        <v>39</v>
      </c>
      <c r="G57" s="16" t="s">
        <v>37</v>
      </c>
      <c r="H57" s="16" t="s">
        <v>49</v>
      </c>
      <c r="I57" s="16" t="s">
        <v>39</v>
      </c>
      <c r="J57" s="28">
        <v>856800</v>
      </c>
      <c r="K57" s="28">
        <v>2160000</v>
      </c>
      <c r="L57" s="28">
        <v>1140300</v>
      </c>
      <c r="M57" s="28">
        <v>856800</v>
      </c>
      <c r="N57" s="28">
        <v>761600</v>
      </c>
      <c r="O57" s="28">
        <v>611184</v>
      </c>
      <c r="P57" s="28">
        <v>379337.2449027953</v>
      </c>
      <c r="Q57" s="28">
        <v>866082</v>
      </c>
      <c r="R57" s="32">
        <f t="shared" si="12"/>
        <v>856800</v>
      </c>
      <c r="S57" s="44">
        <f t="shared" si="13"/>
        <v>534595.54743261903</v>
      </c>
      <c r="T57" s="42">
        <f t="shared" si="3"/>
        <v>2160000</v>
      </c>
      <c r="U57" s="43">
        <f t="shared" si="4"/>
        <v>0.59756097560975607</v>
      </c>
      <c r="V57" s="43">
        <f t="shared" si="5"/>
        <v>0</v>
      </c>
      <c r="W57" s="43">
        <f t="shared" si="6"/>
        <v>0.46756670260072764</v>
      </c>
      <c r="X57" s="43">
        <f t="shared" si="7"/>
        <v>0.59756097560975607</v>
      </c>
      <c r="Y57" s="43">
        <f t="shared" si="8"/>
        <v>0.59756097560975607</v>
      </c>
      <c r="Z57" s="43">
        <f t="shared" si="9"/>
        <v>0.59756097560975607</v>
      </c>
      <c r="AA57" s="43">
        <f t="shared" si="10"/>
        <v>0.59756097560975607</v>
      </c>
      <c r="AB57" s="43">
        <f t="shared" si="11"/>
        <v>0.59330486681938643</v>
      </c>
    </row>
    <row r="58" spans="2:28" x14ac:dyDescent="0.25">
      <c r="B58" s="14" t="s">
        <v>251</v>
      </c>
      <c r="C58" s="4" t="s">
        <v>104</v>
      </c>
      <c r="D58" s="14" t="s">
        <v>48</v>
      </c>
      <c r="E58" s="15" t="s">
        <v>105</v>
      </c>
      <c r="F58" s="14" t="s">
        <v>39</v>
      </c>
      <c r="G58" s="16" t="s">
        <v>37</v>
      </c>
      <c r="H58" s="16" t="s">
        <v>49</v>
      </c>
      <c r="I58" s="16" t="s">
        <v>39</v>
      </c>
      <c r="J58" s="28">
        <v>952000</v>
      </c>
      <c r="K58" s="28">
        <v>4080000</v>
      </c>
      <c r="L58" s="28">
        <v>2016000</v>
      </c>
      <c r="M58" s="28">
        <v>856800</v>
      </c>
      <c r="N58" s="28">
        <v>761600</v>
      </c>
      <c r="O58" s="28">
        <v>611184</v>
      </c>
      <c r="P58" s="28">
        <v>380240.70056532958</v>
      </c>
      <c r="Q58" s="28">
        <v>866082</v>
      </c>
      <c r="R58" s="32">
        <f t="shared" si="12"/>
        <v>861441</v>
      </c>
      <c r="S58" s="44">
        <f t="shared" si="13"/>
        <v>1216273.6518135415</v>
      </c>
      <c r="T58" s="42">
        <f t="shared" si="3"/>
        <v>4080000</v>
      </c>
      <c r="U58" s="43">
        <f t="shared" si="4"/>
        <v>0.58074769849094487</v>
      </c>
      <c r="V58" s="43">
        <f t="shared" si="5"/>
        <v>0</v>
      </c>
      <c r="W58" s="43">
        <f t="shared" si="6"/>
        <v>0.3832043637101375</v>
      </c>
      <c r="X58" s="43">
        <f t="shared" si="7"/>
        <v>0.59756097560975607</v>
      </c>
      <c r="Y58" s="43">
        <f t="shared" si="8"/>
        <v>0.59756097560975607</v>
      </c>
      <c r="Z58" s="43">
        <f t="shared" si="9"/>
        <v>0.59756097560975607</v>
      </c>
      <c r="AA58" s="43">
        <f t="shared" si="10"/>
        <v>0.59756097560975607</v>
      </c>
      <c r="AB58" s="43">
        <f t="shared" si="11"/>
        <v>0.596699322774495</v>
      </c>
    </row>
    <row r="59" spans="2:28" x14ac:dyDescent="0.25">
      <c r="B59" s="14" t="s">
        <v>252</v>
      </c>
      <c r="C59" s="4" t="s">
        <v>98</v>
      </c>
      <c r="D59" s="14" t="s">
        <v>48</v>
      </c>
      <c r="E59" s="15" t="s">
        <v>99</v>
      </c>
      <c r="F59" s="14" t="s">
        <v>39</v>
      </c>
      <c r="G59" s="16" t="s">
        <v>55</v>
      </c>
      <c r="H59" s="16" t="s">
        <v>107</v>
      </c>
      <c r="I59" s="16" t="s">
        <v>39</v>
      </c>
      <c r="J59" s="28">
        <v>856800</v>
      </c>
      <c r="K59" s="28">
        <v>2000000</v>
      </c>
      <c r="L59" s="28">
        <v>899640</v>
      </c>
      <c r="M59" s="28">
        <v>856800</v>
      </c>
      <c r="N59" s="28">
        <v>761600</v>
      </c>
      <c r="O59" s="28">
        <v>611184</v>
      </c>
      <c r="P59" s="28">
        <v>518835.4173171724</v>
      </c>
      <c r="Q59" s="28">
        <v>889882</v>
      </c>
      <c r="R59" s="32">
        <f t="shared" si="12"/>
        <v>856800</v>
      </c>
      <c r="S59" s="44">
        <f t="shared" si="13"/>
        <v>456218.95385869214</v>
      </c>
      <c r="T59" s="42">
        <f t="shared" si="3"/>
        <v>2000000</v>
      </c>
      <c r="U59" s="43">
        <f t="shared" si="4"/>
        <v>0.59756097560975607</v>
      </c>
      <c r="V59" s="43">
        <f t="shared" si="5"/>
        <v>0</v>
      </c>
      <c r="W59" s="43">
        <f t="shared" si="6"/>
        <v>0.57516812029561859</v>
      </c>
      <c r="X59" s="43">
        <f t="shared" si="7"/>
        <v>0.59756097560975607</v>
      </c>
      <c r="Y59" s="43">
        <f t="shared" si="8"/>
        <v>0.59756097560975607</v>
      </c>
      <c r="Z59" s="43">
        <f t="shared" si="9"/>
        <v>0.59756097560975607</v>
      </c>
      <c r="AA59" s="43">
        <f t="shared" si="10"/>
        <v>0.59756097560975607</v>
      </c>
      <c r="AB59" s="43">
        <f t="shared" si="11"/>
        <v>0.58026871511717215</v>
      </c>
    </row>
    <row r="60" spans="2:28" x14ac:dyDescent="0.25">
      <c r="B60" s="14" t="s">
        <v>253</v>
      </c>
      <c r="C60" s="4" t="s">
        <v>101</v>
      </c>
      <c r="D60" s="14" t="s">
        <v>48</v>
      </c>
      <c r="E60" s="15" t="s">
        <v>102</v>
      </c>
      <c r="F60" s="14" t="s">
        <v>39</v>
      </c>
      <c r="G60" s="16" t="s">
        <v>55</v>
      </c>
      <c r="H60" s="16" t="s">
        <v>107</v>
      </c>
      <c r="I60" s="16" t="s">
        <v>39</v>
      </c>
      <c r="J60" s="28">
        <v>1028160</v>
      </c>
      <c r="K60" s="28">
        <v>3600000</v>
      </c>
      <c r="L60" s="28">
        <v>1628348</v>
      </c>
      <c r="M60" s="28">
        <v>856800</v>
      </c>
      <c r="N60" s="28">
        <v>761600</v>
      </c>
      <c r="O60" s="28">
        <v>611184</v>
      </c>
      <c r="P60" s="28">
        <v>519297.29006657645</v>
      </c>
      <c r="Q60" s="28">
        <v>889882</v>
      </c>
      <c r="R60" s="32">
        <f t="shared" si="12"/>
        <v>873341</v>
      </c>
      <c r="S60" s="44">
        <f t="shared" si="13"/>
        <v>1012657.5565561927</v>
      </c>
      <c r="T60" s="42">
        <f t="shared" si="3"/>
        <v>3600000</v>
      </c>
      <c r="U60" s="43">
        <f t="shared" si="4"/>
        <v>0.563631616389213</v>
      </c>
      <c r="V60" s="43">
        <f t="shared" si="5"/>
        <v>0</v>
      </c>
      <c r="W60" s="43">
        <f t="shared" si="6"/>
        <v>0.43209741030430532</v>
      </c>
      <c r="X60" s="43">
        <f t="shared" si="7"/>
        <v>0.59756097560975607</v>
      </c>
      <c r="Y60" s="43">
        <f t="shared" si="8"/>
        <v>0.59756097560975607</v>
      </c>
      <c r="Z60" s="43">
        <f t="shared" si="9"/>
        <v>0.59756097560975607</v>
      </c>
      <c r="AA60" s="43">
        <f t="shared" si="10"/>
        <v>0.59756097560975607</v>
      </c>
      <c r="AB60" s="43">
        <f t="shared" si="11"/>
        <v>0.59393593261847588</v>
      </c>
    </row>
    <row r="61" spans="2:28" x14ac:dyDescent="0.25">
      <c r="B61" s="14" t="s">
        <v>254</v>
      </c>
      <c r="C61" s="4" t="s">
        <v>104</v>
      </c>
      <c r="D61" s="14" t="s">
        <v>48</v>
      </c>
      <c r="E61" s="15" t="s">
        <v>105</v>
      </c>
      <c r="F61" s="14" t="s">
        <v>39</v>
      </c>
      <c r="G61" s="16" t="s">
        <v>55</v>
      </c>
      <c r="H61" s="16" t="s">
        <v>107</v>
      </c>
      <c r="I61" s="16" t="s">
        <v>39</v>
      </c>
      <c r="J61" s="28">
        <v>1142400</v>
      </c>
      <c r="K61" s="28">
        <v>6800000</v>
      </c>
      <c r="L61" s="28">
        <v>2878848</v>
      </c>
      <c r="M61" s="28">
        <v>856800</v>
      </c>
      <c r="N61" s="28">
        <v>761600</v>
      </c>
      <c r="O61" s="28">
        <v>611184</v>
      </c>
      <c r="P61" s="28">
        <v>520223.50694938574</v>
      </c>
      <c r="Q61" s="28">
        <v>889882</v>
      </c>
      <c r="R61" s="32">
        <f t="shared" si="12"/>
        <v>873341</v>
      </c>
      <c r="S61" s="44">
        <f t="shared" si="13"/>
        <v>2152845.7420214689</v>
      </c>
      <c r="T61" s="42">
        <f t="shared" si="3"/>
        <v>6800000</v>
      </c>
      <c r="U61" s="43">
        <f t="shared" si="4"/>
        <v>0.57043284852557841</v>
      </c>
      <c r="V61" s="43">
        <f t="shared" si="5"/>
        <v>0</v>
      </c>
      <c r="W61" s="43">
        <f t="shared" si="6"/>
        <v>0.39535384347811242</v>
      </c>
      <c r="X61" s="43">
        <f t="shared" si="7"/>
        <v>0.59756097560975607</v>
      </c>
      <c r="Y61" s="43">
        <f t="shared" si="8"/>
        <v>0.59756097560975607</v>
      </c>
      <c r="Z61" s="43">
        <f t="shared" si="9"/>
        <v>0.59756097560975607</v>
      </c>
      <c r="AA61" s="43">
        <f t="shared" si="10"/>
        <v>0.59756097560975607</v>
      </c>
      <c r="AB61" s="43">
        <f t="shared" si="11"/>
        <v>0.59589321370586368</v>
      </c>
    </row>
    <row r="62" spans="2:28" x14ac:dyDescent="0.25">
      <c r="B62" s="14" t="s">
        <v>255</v>
      </c>
      <c r="C62" s="4" t="s">
        <v>98</v>
      </c>
      <c r="D62" s="14" t="s">
        <v>48</v>
      </c>
      <c r="E62" s="15" t="s">
        <v>99</v>
      </c>
      <c r="F62" s="14" t="s">
        <v>39</v>
      </c>
      <c r="G62" s="16" t="s">
        <v>59</v>
      </c>
      <c r="H62" s="16" t="s">
        <v>107</v>
      </c>
      <c r="I62" s="16" t="s">
        <v>39</v>
      </c>
      <c r="J62" s="28">
        <v>1028160</v>
      </c>
      <c r="K62" s="28">
        <v>2000000</v>
      </c>
      <c r="L62" s="28">
        <v>1049580</v>
      </c>
      <c r="M62" s="28">
        <v>1028160</v>
      </c>
      <c r="N62" s="28">
        <v>952000</v>
      </c>
      <c r="O62" s="28">
        <v>611184</v>
      </c>
      <c r="P62" s="28">
        <v>532876.927902058</v>
      </c>
      <c r="Q62" s="28">
        <v>925582</v>
      </c>
      <c r="R62" s="32">
        <f t="shared" si="12"/>
        <v>990080</v>
      </c>
      <c r="S62" s="44">
        <f t="shared" si="13"/>
        <v>443884.57844337868</v>
      </c>
      <c r="T62" s="42">
        <f t="shared" si="3"/>
        <v>2000000</v>
      </c>
      <c r="U62" s="43">
        <f t="shared" si="4"/>
        <v>0.57502936721382425</v>
      </c>
      <c r="V62" s="43">
        <f t="shared" si="5"/>
        <v>0</v>
      </c>
      <c r="W62" s="43">
        <f t="shared" si="6"/>
        <v>0.56235533749111255</v>
      </c>
      <c r="X62" s="43">
        <f t="shared" si="7"/>
        <v>0.57502936721382425</v>
      </c>
      <c r="Y62" s="43">
        <f t="shared" si="8"/>
        <v>0.59756097560975607</v>
      </c>
      <c r="Z62" s="43">
        <f t="shared" si="9"/>
        <v>0.59756097560975607</v>
      </c>
      <c r="AA62" s="43">
        <f t="shared" si="10"/>
        <v>0.59756097560975607</v>
      </c>
      <c r="AB62" s="43">
        <f t="shared" si="11"/>
        <v>0.59756097560975607</v>
      </c>
    </row>
    <row r="63" spans="2:28" x14ac:dyDescent="0.25">
      <c r="B63" s="14" t="s">
        <v>256</v>
      </c>
      <c r="C63" s="4" t="s">
        <v>101</v>
      </c>
      <c r="D63" s="14" t="s">
        <v>48</v>
      </c>
      <c r="E63" s="15" t="s">
        <v>102</v>
      </c>
      <c r="F63" s="14" t="s">
        <v>39</v>
      </c>
      <c r="G63" s="16" t="s">
        <v>59</v>
      </c>
      <c r="H63" s="16" t="s">
        <v>107</v>
      </c>
      <c r="I63" s="16" t="s">
        <v>39</v>
      </c>
      <c r="J63" s="28">
        <v>1233792</v>
      </c>
      <c r="K63" s="28">
        <v>3600000</v>
      </c>
      <c r="L63" s="28">
        <v>1899740</v>
      </c>
      <c r="M63" s="28">
        <v>1028160</v>
      </c>
      <c r="N63" s="28">
        <v>952000</v>
      </c>
      <c r="O63" s="28">
        <v>611184</v>
      </c>
      <c r="P63" s="28">
        <v>533192.89505804877</v>
      </c>
      <c r="Q63" s="28">
        <v>925582</v>
      </c>
      <c r="R63" s="32">
        <f t="shared" si="12"/>
        <v>990080</v>
      </c>
      <c r="S63" s="44">
        <f t="shared" si="13"/>
        <v>1002377.4245030518</v>
      </c>
      <c r="T63" s="42">
        <f t="shared" si="3"/>
        <v>3600000</v>
      </c>
      <c r="U63" s="43">
        <f t="shared" si="4"/>
        <v>0.54176126508690292</v>
      </c>
      <c r="V63" s="43">
        <f t="shared" si="5"/>
        <v>0</v>
      </c>
      <c r="W63" s="43">
        <f t="shared" si="6"/>
        <v>0.38928742045359394</v>
      </c>
      <c r="X63" s="43">
        <f t="shared" si="7"/>
        <v>0.58884227084056029</v>
      </c>
      <c r="Y63" s="43">
        <f t="shared" si="8"/>
        <v>0.59756097560975607</v>
      </c>
      <c r="Z63" s="43">
        <f t="shared" si="9"/>
        <v>0.59756097560975607</v>
      </c>
      <c r="AA63" s="43">
        <f t="shared" si="10"/>
        <v>0.59756097560975607</v>
      </c>
      <c r="AB63" s="43">
        <f t="shared" si="11"/>
        <v>0.59756097560975607</v>
      </c>
    </row>
    <row r="64" spans="2:28" x14ac:dyDescent="0.25">
      <c r="B64" s="14" t="s">
        <v>257</v>
      </c>
      <c r="C64" s="4" t="s">
        <v>104</v>
      </c>
      <c r="D64" s="14" t="s">
        <v>48</v>
      </c>
      <c r="E64" s="15" t="s">
        <v>105</v>
      </c>
      <c r="F64" s="14" t="s">
        <v>39</v>
      </c>
      <c r="G64" s="16" t="s">
        <v>59</v>
      </c>
      <c r="H64" s="16" t="s">
        <v>107</v>
      </c>
      <c r="I64" s="16" t="s">
        <v>39</v>
      </c>
      <c r="J64" s="28">
        <v>1370880</v>
      </c>
      <c r="K64" s="28">
        <v>6800000</v>
      </c>
      <c r="L64" s="28">
        <v>3358656</v>
      </c>
      <c r="M64" s="28">
        <v>1028160</v>
      </c>
      <c r="N64" s="28">
        <v>952000</v>
      </c>
      <c r="O64" s="28">
        <v>611184</v>
      </c>
      <c r="P64" s="28">
        <v>533825.95481314242</v>
      </c>
      <c r="Q64" s="28">
        <v>925582</v>
      </c>
      <c r="R64" s="32">
        <f t="shared" si="12"/>
        <v>990080</v>
      </c>
      <c r="S64" s="44">
        <f t="shared" si="13"/>
        <v>2155900.3940212284</v>
      </c>
      <c r="T64" s="42">
        <f t="shared" si="3"/>
        <v>6800000</v>
      </c>
      <c r="U64" s="43">
        <f t="shared" si="4"/>
        <v>0.55839499406230009</v>
      </c>
      <c r="V64" s="43">
        <f t="shared" si="5"/>
        <v>0</v>
      </c>
      <c r="W64" s="43">
        <f t="shared" si="6"/>
        <v>0.35394857038458022</v>
      </c>
      <c r="X64" s="43">
        <f t="shared" si="7"/>
        <v>0.59364437745501053</v>
      </c>
      <c r="Y64" s="43">
        <f t="shared" si="8"/>
        <v>0.59756097560975607</v>
      </c>
      <c r="Z64" s="43">
        <f t="shared" si="9"/>
        <v>0.59756097560975607</v>
      </c>
      <c r="AA64" s="43">
        <f t="shared" si="10"/>
        <v>0.59756097560975607</v>
      </c>
      <c r="AB64" s="43">
        <f t="shared" si="11"/>
        <v>0.59756097560975607</v>
      </c>
    </row>
    <row r="65" spans="2:28" x14ac:dyDescent="0.25">
      <c r="B65" s="14" t="s">
        <v>258</v>
      </c>
      <c r="C65" s="4" t="s">
        <v>98</v>
      </c>
      <c r="D65" s="14" t="s">
        <v>48</v>
      </c>
      <c r="E65" s="15" t="s">
        <v>99</v>
      </c>
      <c r="F65" s="14" t="s">
        <v>39</v>
      </c>
      <c r="G65" s="16" t="s">
        <v>62</v>
      </c>
      <c r="H65" s="16" t="s">
        <v>107</v>
      </c>
      <c r="I65" s="16" t="s">
        <v>39</v>
      </c>
      <c r="J65" s="28">
        <v>1233792</v>
      </c>
      <c r="K65" s="28">
        <v>2000000</v>
      </c>
      <c r="L65" s="28">
        <v>1619352</v>
      </c>
      <c r="M65" s="28">
        <v>1233792</v>
      </c>
      <c r="N65" s="28">
        <v>952000</v>
      </c>
      <c r="O65" s="28">
        <v>611184</v>
      </c>
      <c r="P65" s="28">
        <v>618601.35239433334</v>
      </c>
      <c r="Q65" s="28">
        <v>985082</v>
      </c>
      <c r="R65" s="32">
        <f t="shared" si="12"/>
        <v>1109437</v>
      </c>
      <c r="S65" s="44">
        <f t="shared" si="13"/>
        <v>477430.74286045833</v>
      </c>
      <c r="T65" s="42">
        <f t="shared" si="3"/>
        <v>2000000</v>
      </c>
      <c r="U65" s="43">
        <f t="shared" si="4"/>
        <v>0.51411971977277293</v>
      </c>
      <c r="V65" s="43">
        <f t="shared" si="5"/>
        <v>0</v>
      </c>
      <c r="W65" s="43">
        <f t="shared" si="6"/>
        <v>0.2554119026322702</v>
      </c>
      <c r="X65" s="43">
        <f t="shared" si="7"/>
        <v>0.51411971977277293</v>
      </c>
      <c r="Y65" s="43">
        <f t="shared" si="8"/>
        <v>0.59756097560975607</v>
      </c>
      <c r="Z65" s="43">
        <f t="shared" si="9"/>
        <v>0.59756097560975607</v>
      </c>
      <c r="AA65" s="43">
        <f t="shared" si="10"/>
        <v>0.59756097560975607</v>
      </c>
      <c r="AB65" s="43">
        <f t="shared" si="11"/>
        <v>0.59756097560975607</v>
      </c>
    </row>
    <row r="66" spans="2:28" x14ac:dyDescent="0.25">
      <c r="B66" s="14" t="s">
        <v>259</v>
      </c>
      <c r="C66" s="4" t="s">
        <v>101</v>
      </c>
      <c r="D66" s="14" t="s">
        <v>48</v>
      </c>
      <c r="E66" s="15" t="s">
        <v>102</v>
      </c>
      <c r="F66" s="14" t="s">
        <v>39</v>
      </c>
      <c r="G66" s="16" t="s">
        <v>62</v>
      </c>
      <c r="H66" s="16" t="s">
        <v>107</v>
      </c>
      <c r="I66" s="16" t="s">
        <v>39</v>
      </c>
      <c r="J66" s="28">
        <v>1480550.3999999999</v>
      </c>
      <c r="K66" s="28">
        <v>3600000</v>
      </c>
      <c r="L66" s="28">
        <v>2931027</v>
      </c>
      <c r="M66" s="28">
        <v>1233792</v>
      </c>
      <c r="N66" s="28">
        <v>952000</v>
      </c>
      <c r="O66" s="28">
        <v>611184</v>
      </c>
      <c r="P66" s="28">
        <v>618784.58796948404</v>
      </c>
      <c r="Q66" s="28">
        <v>985082</v>
      </c>
      <c r="R66" s="32">
        <f t="shared" si="12"/>
        <v>1109437</v>
      </c>
      <c r="S66" s="44">
        <f t="shared" si="13"/>
        <v>1110971.3260478531</v>
      </c>
      <c r="T66" s="42">
        <f t="shared" si="3"/>
        <v>3600000</v>
      </c>
      <c r="U66" s="43">
        <f t="shared" si="4"/>
        <v>0.50851970848828443</v>
      </c>
      <c r="V66" s="43">
        <f t="shared" si="5"/>
        <v>0</v>
      </c>
      <c r="W66" s="43">
        <f t="shared" si="6"/>
        <v>0.16050674427291556</v>
      </c>
      <c r="X66" s="43">
        <f t="shared" si="7"/>
        <v>0.56772447072232646</v>
      </c>
      <c r="Y66" s="43">
        <f t="shared" si="8"/>
        <v>0.59756097560975607</v>
      </c>
      <c r="Z66" s="43">
        <f t="shared" si="9"/>
        <v>0.59756097560975607</v>
      </c>
      <c r="AA66" s="43">
        <f t="shared" si="10"/>
        <v>0.59756097560975607</v>
      </c>
      <c r="AB66" s="43">
        <f t="shared" si="11"/>
        <v>0.59756097560975607</v>
      </c>
    </row>
    <row r="67" spans="2:28" x14ac:dyDescent="0.25">
      <c r="B67" s="14" t="s">
        <v>260</v>
      </c>
      <c r="C67" s="4" t="s">
        <v>104</v>
      </c>
      <c r="D67" s="14" t="s">
        <v>48</v>
      </c>
      <c r="E67" s="15" t="s">
        <v>105</v>
      </c>
      <c r="F67" s="14" t="s">
        <v>39</v>
      </c>
      <c r="G67" s="16" t="s">
        <v>62</v>
      </c>
      <c r="H67" s="16" t="s">
        <v>107</v>
      </c>
      <c r="I67" s="16" t="s">
        <v>39</v>
      </c>
      <c r="J67" s="28">
        <v>1645056</v>
      </c>
      <c r="K67" s="28">
        <v>6800000</v>
      </c>
      <c r="L67" s="28">
        <v>5181926</v>
      </c>
      <c r="M67" s="28">
        <v>1233792</v>
      </c>
      <c r="N67" s="28">
        <v>952000</v>
      </c>
      <c r="O67" s="28">
        <v>611184</v>
      </c>
      <c r="P67" s="28">
        <v>619151.38496949442</v>
      </c>
      <c r="Q67" s="28">
        <v>985082</v>
      </c>
      <c r="R67" s="32">
        <f t="shared" si="12"/>
        <v>1109437</v>
      </c>
      <c r="S67" s="44">
        <f t="shared" si="13"/>
        <v>2370275.2492765053</v>
      </c>
      <c r="T67" s="42">
        <f t="shared" si="3"/>
        <v>6800000</v>
      </c>
      <c r="U67" s="43">
        <f t="shared" si="4"/>
        <v>0.54131609927763891</v>
      </c>
      <c r="V67" s="43">
        <f t="shared" si="5"/>
        <v>0</v>
      </c>
      <c r="W67" s="43">
        <f t="shared" si="6"/>
        <v>0.16991251622181855</v>
      </c>
      <c r="X67" s="43">
        <f t="shared" si="7"/>
        <v>0.58450256730780925</v>
      </c>
      <c r="Y67" s="43">
        <f t="shared" si="8"/>
        <v>0.59756097560975607</v>
      </c>
      <c r="Z67" s="43">
        <f t="shared" si="9"/>
        <v>0.59756097560975607</v>
      </c>
      <c r="AA67" s="43">
        <f t="shared" si="10"/>
        <v>0.59756097560975607</v>
      </c>
      <c r="AB67" s="43">
        <f t="shared" si="11"/>
        <v>0.59756097560975607</v>
      </c>
    </row>
    <row r="68" spans="2:28" x14ac:dyDescent="0.25">
      <c r="B68" s="14" t="s">
        <v>261</v>
      </c>
      <c r="C68" s="4" t="s">
        <v>117</v>
      </c>
      <c r="D68" s="14" t="s">
        <v>48</v>
      </c>
      <c r="E68" s="15" t="s">
        <v>99</v>
      </c>
      <c r="F68" s="14" t="s">
        <v>39</v>
      </c>
      <c r="G68" s="16" t="s">
        <v>37</v>
      </c>
      <c r="H68" s="16" t="s">
        <v>49</v>
      </c>
      <c r="I68" s="16" t="s">
        <v>39</v>
      </c>
      <c r="J68" s="28">
        <v>535500</v>
      </c>
      <c r="K68" s="28">
        <v>1200000</v>
      </c>
      <c r="L68" s="28">
        <v>350000</v>
      </c>
      <c r="M68" s="28">
        <v>856800</v>
      </c>
      <c r="N68" s="28">
        <v>761600</v>
      </c>
      <c r="O68" s="28">
        <v>611184</v>
      </c>
      <c r="P68" s="28">
        <v>379788.43544085964</v>
      </c>
      <c r="Q68" s="28">
        <v>773500</v>
      </c>
      <c r="R68" s="32">
        <f t="shared" si="12"/>
        <v>686392</v>
      </c>
      <c r="S68" s="44">
        <f t="shared" si="13"/>
        <v>278157.5352628284</v>
      </c>
      <c r="T68" s="42">
        <f t="shared" si="3"/>
        <v>1200000</v>
      </c>
      <c r="U68" s="43">
        <f t="shared" si="4"/>
        <v>0.59756097560975607</v>
      </c>
      <c r="V68" s="43">
        <f t="shared" si="5"/>
        <v>0</v>
      </c>
      <c r="W68" s="43">
        <f t="shared" si="6"/>
        <v>0.59756097560975607</v>
      </c>
      <c r="X68" s="43">
        <f t="shared" si="7"/>
        <v>0.39929854447218172</v>
      </c>
      <c r="Y68" s="43">
        <f t="shared" si="8"/>
        <v>0.51005967918591044</v>
      </c>
      <c r="Z68" s="43">
        <f t="shared" si="9"/>
        <v>0.59756097560975607</v>
      </c>
      <c r="AA68" s="43">
        <f t="shared" si="10"/>
        <v>0.59756097560975607</v>
      </c>
      <c r="AB68" s="43">
        <f t="shared" si="11"/>
        <v>0.4962145373466943</v>
      </c>
    </row>
    <row r="69" spans="2:28" x14ac:dyDescent="0.25">
      <c r="B69" s="14" t="s">
        <v>262</v>
      </c>
      <c r="C69" s="4" t="s">
        <v>119</v>
      </c>
      <c r="D69" s="14" t="s">
        <v>48</v>
      </c>
      <c r="E69" s="15" t="s">
        <v>102</v>
      </c>
      <c r="F69" s="14" t="s">
        <v>39</v>
      </c>
      <c r="G69" s="16" t="s">
        <v>37</v>
      </c>
      <c r="H69" s="16" t="s">
        <v>49</v>
      </c>
      <c r="I69" s="16" t="s">
        <v>39</v>
      </c>
      <c r="J69" s="28">
        <v>642600</v>
      </c>
      <c r="K69" s="28">
        <v>2160000</v>
      </c>
      <c r="L69" s="28">
        <v>630000</v>
      </c>
      <c r="M69" s="28">
        <v>856800</v>
      </c>
      <c r="N69" s="28">
        <v>761600</v>
      </c>
      <c r="O69" s="28">
        <v>611184</v>
      </c>
      <c r="P69" s="28">
        <v>380694.04411974543</v>
      </c>
      <c r="Q69" s="28">
        <v>773500</v>
      </c>
      <c r="R69" s="32">
        <f t="shared" si="12"/>
        <v>702100</v>
      </c>
      <c r="S69" s="44">
        <f t="shared" si="13"/>
        <v>547523.70360163157</v>
      </c>
      <c r="T69" s="42">
        <f t="shared" si="3"/>
        <v>2160000</v>
      </c>
      <c r="U69" s="43">
        <f t="shared" si="4"/>
        <v>0.59756097560975607</v>
      </c>
      <c r="V69" s="43">
        <f t="shared" si="5"/>
        <v>0</v>
      </c>
      <c r="W69" s="43">
        <f t="shared" si="6"/>
        <v>0.59756097560975607</v>
      </c>
      <c r="X69" s="43">
        <f t="shared" si="7"/>
        <v>0.5341528660502326</v>
      </c>
      <c r="Y69" s="43">
        <f t="shared" si="8"/>
        <v>0.57317324116378554</v>
      </c>
      <c r="Z69" s="43">
        <f t="shared" si="9"/>
        <v>0.59756097560975607</v>
      </c>
      <c r="AA69" s="43">
        <f t="shared" si="10"/>
        <v>0.59756097560975607</v>
      </c>
      <c r="AB69" s="43">
        <f t="shared" si="11"/>
        <v>0.56829569427459137</v>
      </c>
    </row>
    <row r="70" spans="2:28" x14ac:dyDescent="0.25">
      <c r="B70" s="14" t="s">
        <v>263</v>
      </c>
      <c r="C70" s="4" t="s">
        <v>121</v>
      </c>
      <c r="D70" s="14" t="s">
        <v>48</v>
      </c>
      <c r="E70" s="15" t="s">
        <v>105</v>
      </c>
      <c r="F70" s="14" t="s">
        <v>39</v>
      </c>
      <c r="G70" s="16" t="s">
        <v>37</v>
      </c>
      <c r="H70" s="16" t="s">
        <v>49</v>
      </c>
      <c r="I70" s="16" t="s">
        <v>39</v>
      </c>
      <c r="J70" s="28">
        <v>714000</v>
      </c>
      <c r="K70" s="28">
        <v>4080000</v>
      </c>
      <c r="L70" s="28">
        <v>1120000</v>
      </c>
      <c r="M70" s="28">
        <v>856800</v>
      </c>
      <c r="N70" s="28">
        <v>761600</v>
      </c>
      <c r="O70" s="28">
        <v>611184</v>
      </c>
      <c r="P70" s="28">
        <v>382518.28015229478</v>
      </c>
      <c r="Q70" s="28">
        <v>773500</v>
      </c>
      <c r="R70" s="32">
        <f t="shared" si="12"/>
        <v>767550</v>
      </c>
      <c r="S70" s="44">
        <f t="shared" si="13"/>
        <v>1197174.044237986</v>
      </c>
      <c r="T70" s="42">
        <f t="shared" si="3"/>
        <v>4080000</v>
      </c>
      <c r="U70" s="43">
        <f t="shared" si="4"/>
        <v>0.59756097560975607</v>
      </c>
      <c r="V70" s="43">
        <f t="shared" si="5"/>
        <v>0</v>
      </c>
      <c r="W70" s="43">
        <f t="shared" si="6"/>
        <v>0.53397952808491533</v>
      </c>
      <c r="X70" s="43">
        <f t="shared" si="7"/>
        <v>0.58146041044706054</v>
      </c>
      <c r="Y70" s="43">
        <f t="shared" si="8"/>
        <v>0.59756097560975607</v>
      </c>
      <c r="Z70" s="43">
        <f t="shared" si="9"/>
        <v>0.59756097560975607</v>
      </c>
      <c r="AA70" s="43">
        <f t="shared" si="10"/>
        <v>0.59756097560975607</v>
      </c>
      <c r="AB70" s="43">
        <f t="shared" si="11"/>
        <v>0.5964876045989097</v>
      </c>
    </row>
    <row r="71" spans="2:28" x14ac:dyDescent="0.25">
      <c r="B71" s="14" t="s">
        <v>264</v>
      </c>
      <c r="C71" s="4" t="s">
        <v>117</v>
      </c>
      <c r="D71" s="14" t="s">
        <v>48</v>
      </c>
      <c r="E71" s="15" t="s">
        <v>99</v>
      </c>
      <c r="F71" s="14" t="s">
        <v>39</v>
      </c>
      <c r="G71" s="16" t="s">
        <v>55</v>
      </c>
      <c r="H71" s="16" t="s">
        <v>107</v>
      </c>
      <c r="I71" s="16" t="s">
        <v>39</v>
      </c>
      <c r="J71" s="28">
        <v>642600</v>
      </c>
      <c r="K71" s="28">
        <v>2000000</v>
      </c>
      <c r="L71" s="28">
        <v>719712</v>
      </c>
      <c r="M71" s="28">
        <v>856800</v>
      </c>
      <c r="N71" s="28">
        <v>761600</v>
      </c>
      <c r="O71" s="28">
        <v>611184</v>
      </c>
      <c r="P71" s="28">
        <v>519759.98587664339</v>
      </c>
      <c r="Q71" s="28">
        <v>797300</v>
      </c>
      <c r="R71" s="32">
        <f t="shared" si="12"/>
        <v>740656</v>
      </c>
      <c r="S71" s="44">
        <f t="shared" si="13"/>
        <v>471734.70690192282</v>
      </c>
      <c r="T71" s="42">
        <f t="shared" si="3"/>
        <v>2000000</v>
      </c>
      <c r="U71" s="43">
        <f t="shared" si="4"/>
        <v>0.59756097560975607</v>
      </c>
      <c r="V71" s="43">
        <f t="shared" si="5"/>
        <v>0</v>
      </c>
      <c r="W71" s="43">
        <f t="shared" si="6"/>
        <v>0.59756097560975607</v>
      </c>
      <c r="X71" s="43">
        <f t="shared" si="7"/>
        <v>0.54245044032216228</v>
      </c>
      <c r="Y71" s="43">
        <f t="shared" si="8"/>
        <v>0.58762301023002605</v>
      </c>
      <c r="Z71" s="43">
        <f t="shared" si="9"/>
        <v>0.59756097560975607</v>
      </c>
      <c r="AA71" s="43">
        <f t="shared" si="10"/>
        <v>0.59756097560975607</v>
      </c>
      <c r="AB71" s="43">
        <f t="shared" si="11"/>
        <v>0.57068329651457717</v>
      </c>
    </row>
    <row r="72" spans="2:28" x14ac:dyDescent="0.25">
      <c r="B72" s="14" t="s">
        <v>265</v>
      </c>
      <c r="C72" s="4" t="s">
        <v>119</v>
      </c>
      <c r="D72" s="14" t="s">
        <v>48</v>
      </c>
      <c r="E72" s="15" t="s">
        <v>102</v>
      </c>
      <c r="F72" s="14" t="s">
        <v>39</v>
      </c>
      <c r="G72" s="16" t="s">
        <v>55</v>
      </c>
      <c r="H72" s="16" t="s">
        <v>107</v>
      </c>
      <c r="I72" s="16" t="s">
        <v>39</v>
      </c>
      <c r="J72" s="28">
        <v>771120</v>
      </c>
      <c r="K72" s="28">
        <v>3600000</v>
      </c>
      <c r="L72" s="28">
        <v>1302679</v>
      </c>
      <c r="M72" s="28">
        <v>856800</v>
      </c>
      <c r="N72" s="28">
        <v>761600</v>
      </c>
      <c r="O72" s="28">
        <v>611184</v>
      </c>
      <c r="P72" s="28">
        <v>520687.85549467767</v>
      </c>
      <c r="Q72" s="28">
        <v>797300</v>
      </c>
      <c r="R72" s="32">
        <f t="shared" si="12"/>
        <v>784210</v>
      </c>
      <c r="S72" s="44">
        <f t="shared" si="13"/>
        <v>1015373.1467041925</v>
      </c>
      <c r="T72" s="42">
        <f t="shared" si="3"/>
        <v>3600000</v>
      </c>
      <c r="U72" s="43">
        <f t="shared" si="4"/>
        <v>0.59756097560975607</v>
      </c>
      <c r="V72" s="43">
        <f t="shared" si="5"/>
        <v>0</v>
      </c>
      <c r="W72" s="43">
        <f t="shared" si="6"/>
        <v>0.48753258518880327</v>
      </c>
      <c r="X72" s="43">
        <f t="shared" si="7"/>
        <v>0.58215607992523699</v>
      </c>
      <c r="Y72" s="43">
        <f t="shared" si="8"/>
        <v>0.59756097560975607</v>
      </c>
      <c r="Z72" s="43">
        <f t="shared" si="9"/>
        <v>0.59756097560975607</v>
      </c>
      <c r="AA72" s="43">
        <f t="shared" si="10"/>
        <v>0.59756097560975607</v>
      </c>
      <c r="AB72" s="43">
        <f t="shared" si="11"/>
        <v>0.59478304360107226</v>
      </c>
    </row>
    <row r="73" spans="2:28" x14ac:dyDescent="0.25">
      <c r="B73" s="14" t="s">
        <v>266</v>
      </c>
      <c r="C73" s="4" t="s">
        <v>121</v>
      </c>
      <c r="D73" s="14" t="s">
        <v>48</v>
      </c>
      <c r="E73" s="15" t="s">
        <v>105</v>
      </c>
      <c r="F73" s="14" t="s">
        <v>39</v>
      </c>
      <c r="G73" s="16" t="s">
        <v>55</v>
      </c>
      <c r="H73" s="16" t="s">
        <v>107</v>
      </c>
      <c r="I73" s="16" t="s">
        <v>39</v>
      </c>
      <c r="J73" s="28">
        <v>856800</v>
      </c>
      <c r="K73" s="28">
        <v>6800000</v>
      </c>
      <c r="L73" s="28">
        <v>2303078</v>
      </c>
      <c r="M73" s="28">
        <v>856800</v>
      </c>
      <c r="N73" s="28">
        <v>761600</v>
      </c>
      <c r="O73" s="28">
        <v>611184</v>
      </c>
      <c r="P73" s="28">
        <v>522553.56887597078</v>
      </c>
      <c r="Q73" s="28">
        <v>797300</v>
      </c>
      <c r="R73" s="32">
        <f t="shared" si="12"/>
        <v>827050</v>
      </c>
      <c r="S73" s="44">
        <f t="shared" si="13"/>
        <v>2140160.5355623835</v>
      </c>
      <c r="T73" s="42">
        <f t="shared" si="3"/>
        <v>6800000</v>
      </c>
      <c r="U73" s="43">
        <f t="shared" si="4"/>
        <v>0.59458465084152767</v>
      </c>
      <c r="V73" s="43">
        <f t="shared" si="5"/>
        <v>0</v>
      </c>
      <c r="W73" s="43">
        <f t="shared" si="6"/>
        <v>0.44989244804677347</v>
      </c>
      <c r="X73" s="43">
        <f t="shared" si="7"/>
        <v>0.59458465084152767</v>
      </c>
      <c r="Y73" s="43">
        <f t="shared" si="8"/>
        <v>0.59756097560975607</v>
      </c>
      <c r="Z73" s="43">
        <f t="shared" si="9"/>
        <v>0.59756097560975607</v>
      </c>
      <c r="AA73" s="43">
        <f t="shared" si="10"/>
        <v>0.59756097560975607</v>
      </c>
      <c r="AB73" s="43">
        <f t="shared" si="11"/>
        <v>0.59756097560975607</v>
      </c>
    </row>
    <row r="74" spans="2:28" x14ac:dyDescent="0.25">
      <c r="B74" s="14" t="s">
        <v>267</v>
      </c>
      <c r="C74" s="4" t="s">
        <v>117</v>
      </c>
      <c r="D74" s="14" t="s">
        <v>48</v>
      </c>
      <c r="E74" s="15" t="s">
        <v>99</v>
      </c>
      <c r="F74" s="14" t="s">
        <v>39</v>
      </c>
      <c r="G74" s="16" t="s">
        <v>59</v>
      </c>
      <c r="H74" s="16" t="s">
        <v>107</v>
      </c>
      <c r="I74" s="16" t="s">
        <v>39</v>
      </c>
      <c r="J74" s="28">
        <v>771120</v>
      </c>
      <c r="K74" s="28">
        <v>2000000</v>
      </c>
      <c r="L74" s="28">
        <v>839664</v>
      </c>
      <c r="M74" s="28">
        <v>1028160</v>
      </c>
      <c r="N74" s="28">
        <v>952000</v>
      </c>
      <c r="O74" s="28">
        <v>611184</v>
      </c>
      <c r="P74" s="28">
        <v>533509.23713916936</v>
      </c>
      <c r="Q74" s="28">
        <v>833000</v>
      </c>
      <c r="R74" s="32">
        <f t="shared" si="12"/>
        <v>836332</v>
      </c>
      <c r="S74" s="44">
        <f t="shared" si="13"/>
        <v>455852.72644299973</v>
      </c>
      <c r="T74" s="42">
        <f t="shared" si="3"/>
        <v>2000000</v>
      </c>
      <c r="U74" s="43">
        <f t="shared" si="4"/>
        <v>0.59756097560975607</v>
      </c>
      <c r="V74" s="43">
        <f t="shared" si="5"/>
        <v>0</v>
      </c>
      <c r="W74" s="43">
        <f t="shared" si="6"/>
        <v>0.59584994362234067</v>
      </c>
      <c r="X74" s="43">
        <f t="shared" si="7"/>
        <v>0.49905441976284071</v>
      </c>
      <c r="Y74" s="43">
        <f t="shared" si="8"/>
        <v>0.53816372233233567</v>
      </c>
      <c r="Z74" s="43">
        <f t="shared" si="9"/>
        <v>0.59756097560975607</v>
      </c>
      <c r="AA74" s="43">
        <f t="shared" si="10"/>
        <v>0.59756097560975607</v>
      </c>
      <c r="AB74" s="43">
        <f t="shared" si="11"/>
        <v>0.59756097560975607</v>
      </c>
    </row>
    <row r="75" spans="2:28" x14ac:dyDescent="0.25">
      <c r="B75" s="14" t="s">
        <v>268</v>
      </c>
      <c r="C75" s="4" t="s">
        <v>119</v>
      </c>
      <c r="D75" s="14" t="s">
        <v>48</v>
      </c>
      <c r="E75" s="15" t="s">
        <v>102</v>
      </c>
      <c r="F75" s="14" t="s">
        <v>39</v>
      </c>
      <c r="G75" s="16" t="s">
        <v>59</v>
      </c>
      <c r="H75" s="16" t="s">
        <v>107</v>
      </c>
      <c r="I75" s="16" t="s">
        <v>39</v>
      </c>
      <c r="J75" s="28">
        <v>925344</v>
      </c>
      <c r="K75" s="28">
        <v>3600000</v>
      </c>
      <c r="L75" s="28">
        <v>1519792</v>
      </c>
      <c r="M75" s="28">
        <v>1028160</v>
      </c>
      <c r="N75" s="28">
        <v>952000</v>
      </c>
      <c r="O75" s="28">
        <v>611184</v>
      </c>
      <c r="P75" s="28">
        <v>534143.04874927725</v>
      </c>
      <c r="Q75" s="28">
        <v>833000</v>
      </c>
      <c r="R75" s="32">
        <f t="shared" si="12"/>
        <v>938672</v>
      </c>
      <c r="S75" s="44">
        <f t="shared" si="13"/>
        <v>995212.15562308975</v>
      </c>
      <c r="T75" s="42">
        <f t="shared" si="3"/>
        <v>3600000</v>
      </c>
      <c r="U75" s="43">
        <f t="shared" si="4"/>
        <v>0.59756097560975607</v>
      </c>
      <c r="V75" s="43">
        <f t="shared" si="5"/>
        <v>0</v>
      </c>
      <c r="W75" s="43">
        <f t="shared" si="6"/>
        <v>0.46707926341706829</v>
      </c>
      <c r="X75" s="43">
        <f t="shared" si="7"/>
        <v>0.57746779784836555</v>
      </c>
      <c r="Y75" s="43">
        <f t="shared" si="8"/>
        <v>0.59456837466657031</v>
      </c>
      <c r="Z75" s="43">
        <f t="shared" si="9"/>
        <v>0.59756097560975607</v>
      </c>
      <c r="AA75" s="43">
        <f t="shared" si="10"/>
        <v>0.59756097560975607</v>
      </c>
      <c r="AB75" s="43">
        <f t="shared" si="11"/>
        <v>0.59756097560975607</v>
      </c>
    </row>
    <row r="76" spans="2:28" x14ac:dyDescent="0.25">
      <c r="B76" s="14" t="s">
        <v>269</v>
      </c>
      <c r="C76" s="4" t="s">
        <v>121</v>
      </c>
      <c r="D76" s="14" t="s">
        <v>48</v>
      </c>
      <c r="E76" s="15" t="s">
        <v>105</v>
      </c>
      <c r="F76" s="14" t="s">
        <v>39</v>
      </c>
      <c r="G76" s="16" t="s">
        <v>59</v>
      </c>
      <c r="H76" s="16" t="s">
        <v>107</v>
      </c>
      <c r="I76" s="16" t="s">
        <v>39</v>
      </c>
      <c r="J76" s="28">
        <v>1028160</v>
      </c>
      <c r="K76" s="28">
        <v>6800000</v>
      </c>
      <c r="L76" s="28">
        <v>2686925</v>
      </c>
      <c r="M76" s="28">
        <v>1028160</v>
      </c>
      <c r="N76" s="28">
        <v>952000</v>
      </c>
      <c r="O76" s="28">
        <v>611184</v>
      </c>
      <c r="P76" s="28">
        <v>535415.20055741188</v>
      </c>
      <c r="Q76" s="28">
        <v>833000</v>
      </c>
      <c r="R76" s="32">
        <f t="shared" si="12"/>
        <v>990080</v>
      </c>
      <c r="S76" s="44">
        <f t="shared" si="13"/>
        <v>2126165.5934995017</v>
      </c>
      <c r="T76" s="42">
        <f t="shared" si="3"/>
        <v>6800000</v>
      </c>
      <c r="U76" s="43">
        <f t="shared" si="4"/>
        <v>0.59364437745501053</v>
      </c>
      <c r="V76" s="43">
        <f t="shared" si="5"/>
        <v>0</v>
      </c>
      <c r="W76" s="43">
        <f t="shared" si="6"/>
        <v>0.42303734126392406</v>
      </c>
      <c r="X76" s="43">
        <f t="shared" si="7"/>
        <v>0.59364437745501053</v>
      </c>
      <c r="Y76" s="43">
        <f t="shared" si="8"/>
        <v>0.59756097560975607</v>
      </c>
      <c r="Z76" s="43">
        <f t="shared" si="9"/>
        <v>0.59756097560975607</v>
      </c>
      <c r="AA76" s="43">
        <f t="shared" si="10"/>
        <v>0.59756097560975607</v>
      </c>
      <c r="AB76" s="43">
        <f t="shared" si="11"/>
        <v>0.59756097560975607</v>
      </c>
    </row>
    <row r="77" spans="2:28" x14ac:dyDescent="0.25">
      <c r="B77" s="14" t="s">
        <v>270</v>
      </c>
      <c r="C77" s="4" t="s">
        <v>117</v>
      </c>
      <c r="D77" s="14" t="s">
        <v>48</v>
      </c>
      <c r="E77" s="15" t="s">
        <v>99</v>
      </c>
      <c r="F77" s="14" t="s">
        <v>39</v>
      </c>
      <c r="G77" s="16" t="s">
        <v>62</v>
      </c>
      <c r="H77" s="16" t="s">
        <v>107</v>
      </c>
      <c r="I77" s="16" t="s">
        <v>39</v>
      </c>
      <c r="J77" s="28">
        <v>925344</v>
      </c>
      <c r="K77" s="28">
        <v>2000000</v>
      </c>
      <c r="L77" s="28">
        <v>1295482</v>
      </c>
      <c r="M77" s="28">
        <v>1233792</v>
      </c>
      <c r="N77" s="28">
        <v>952000</v>
      </c>
      <c r="O77" s="28">
        <v>611184</v>
      </c>
      <c r="P77" s="28">
        <v>618967.93212902173</v>
      </c>
      <c r="Q77" s="28">
        <v>892500</v>
      </c>
      <c r="R77" s="32">
        <f t="shared" si="12"/>
        <v>938672</v>
      </c>
      <c r="S77" s="44">
        <f t="shared" si="13"/>
        <v>450832.49437553267</v>
      </c>
      <c r="T77" s="42">
        <f t="shared" si="3"/>
        <v>2000000</v>
      </c>
      <c r="U77" s="43">
        <f t="shared" si="4"/>
        <v>0.59756097560975607</v>
      </c>
      <c r="V77" s="43">
        <f t="shared" si="5"/>
        <v>0</v>
      </c>
      <c r="W77" s="43">
        <f t="shared" si="6"/>
        <v>0.39666574651251463</v>
      </c>
      <c r="X77" s="43">
        <f t="shared" si="7"/>
        <v>0.43139915275956159</v>
      </c>
      <c r="Y77" s="43">
        <f t="shared" si="8"/>
        <v>0.59005689328748923</v>
      </c>
      <c r="Z77" s="43">
        <f t="shared" si="9"/>
        <v>0.59756097560975607</v>
      </c>
      <c r="AA77" s="43">
        <f t="shared" si="10"/>
        <v>0.59756097560975607</v>
      </c>
      <c r="AB77" s="43">
        <f t="shared" si="11"/>
        <v>0.59756097560975607</v>
      </c>
    </row>
    <row r="78" spans="2:28" x14ac:dyDescent="0.25">
      <c r="B78" s="14" t="s">
        <v>271</v>
      </c>
      <c r="C78" s="4" t="s">
        <v>119</v>
      </c>
      <c r="D78" s="14" t="s">
        <v>48</v>
      </c>
      <c r="E78" s="15" t="s">
        <v>102</v>
      </c>
      <c r="F78" s="14" t="s">
        <v>39</v>
      </c>
      <c r="G78" s="16" t="s">
        <v>62</v>
      </c>
      <c r="H78" s="16" t="s">
        <v>107</v>
      </c>
      <c r="I78" s="16" t="s">
        <v>39</v>
      </c>
      <c r="J78" s="28">
        <v>1110412.8</v>
      </c>
      <c r="K78" s="28">
        <v>3600000</v>
      </c>
      <c r="L78" s="28">
        <v>2344822</v>
      </c>
      <c r="M78" s="28">
        <v>1233792</v>
      </c>
      <c r="N78" s="28">
        <v>952000</v>
      </c>
      <c r="O78" s="28">
        <v>611184</v>
      </c>
      <c r="P78" s="28">
        <v>619334.94658756512</v>
      </c>
      <c r="Q78" s="28">
        <v>892500</v>
      </c>
      <c r="R78" s="32">
        <f t="shared" ref="R78:R95" si="14">MEDIAN(J78:Q78)</f>
        <v>1031206.4</v>
      </c>
      <c r="S78" s="44">
        <f t="shared" si="13"/>
        <v>1037217.3927633489</v>
      </c>
      <c r="T78" s="42">
        <f t="shared" si="3"/>
        <v>3600000</v>
      </c>
      <c r="U78" s="43">
        <f t="shared" si="4"/>
        <v>0.57913572974393934</v>
      </c>
      <c r="V78" s="43">
        <f t="shared" si="5"/>
        <v>0</v>
      </c>
      <c r="W78" s="43">
        <f t="shared" si="6"/>
        <v>0.29198351718250248</v>
      </c>
      <c r="X78" s="43">
        <f t="shared" si="7"/>
        <v>0.550434865991417</v>
      </c>
      <c r="Y78" s="43">
        <f t="shared" si="8"/>
        <v>0.59756097560975607</v>
      </c>
      <c r="Z78" s="43">
        <f t="shared" si="9"/>
        <v>0.59756097560975607</v>
      </c>
      <c r="AA78" s="43">
        <f t="shared" si="10"/>
        <v>0.59756097560975607</v>
      </c>
      <c r="AB78" s="43">
        <f t="shared" si="11"/>
        <v>0.59756097560975607</v>
      </c>
    </row>
    <row r="79" spans="2:28" x14ac:dyDescent="0.25">
      <c r="B79" s="14" t="s">
        <v>272</v>
      </c>
      <c r="C79" s="4" t="s">
        <v>121</v>
      </c>
      <c r="D79" s="14" t="s">
        <v>48</v>
      </c>
      <c r="E79" s="15" t="s">
        <v>105</v>
      </c>
      <c r="F79" s="14" t="s">
        <v>39</v>
      </c>
      <c r="G79" s="16" t="s">
        <v>62</v>
      </c>
      <c r="H79" s="16" t="s">
        <v>107</v>
      </c>
      <c r="I79" s="16" t="s">
        <v>39</v>
      </c>
      <c r="J79" s="28">
        <v>1233792</v>
      </c>
      <c r="K79" s="28">
        <v>6800000</v>
      </c>
      <c r="L79" s="28">
        <v>4145541</v>
      </c>
      <c r="M79" s="28">
        <v>1233792</v>
      </c>
      <c r="N79" s="28">
        <v>952000</v>
      </c>
      <c r="O79" s="28">
        <v>611184</v>
      </c>
      <c r="P79" s="28">
        <v>620070.28277310263</v>
      </c>
      <c r="Q79" s="28">
        <v>892500</v>
      </c>
      <c r="R79" s="32">
        <f t="shared" si="14"/>
        <v>1092896</v>
      </c>
      <c r="S79" s="44">
        <f t="shared" ref="S79:S95" si="15">_xlfn.STDEV.S(J79:Q79)</f>
        <v>2234326.2445121477</v>
      </c>
      <c r="T79" s="42">
        <f t="shared" ref="T79:T95" si="16">MAX(J79:Q79)</f>
        <v>6800000</v>
      </c>
      <c r="U79" s="43">
        <f t="shared" ref="U79:U95" si="17">IF(J79&lt;$R79,49/COUNT($J$14:$J$95),49/COUNT($J$14:$J$95)*(($T79-J79)/($T79-$R79)))</f>
        <v>0.5828084932264822</v>
      </c>
      <c r="V79" s="43">
        <f t="shared" ref="V79:V95" si="18">IF(K79&lt;$R79,49/COUNT($J$14:$J$95),49/COUNT($J$14:$J$95)*(($T79-K79)/($T79-$R79)))</f>
        <v>0</v>
      </c>
      <c r="W79" s="43">
        <f t="shared" ref="W79:W95" si="19">IF(L79&lt;$R79,49/COUNT($J$14:$J$95),49/COUNT($J$14:$J$95)*(($T79-L79)/($T79-$R79)))</f>
        <v>0.27793450228979488</v>
      </c>
      <c r="X79" s="43">
        <f t="shared" ref="X79:X95" si="20">IF(M79&lt;$R79,49/COUNT($J$14:$J$95),49/COUNT($J$14:$J$95)*(($T79-M79)/($T79-$R79)))</f>
        <v>0.5828084932264822</v>
      </c>
      <c r="Y79" s="43">
        <f t="shared" ref="Y79:Y95" si="21">IF(N79&lt;$R79,49/COUNT($J$14:$J$95),49/COUNT($J$14:$J$95)*(($T79-N79)/($T79-$R79)))</f>
        <v>0.59756097560975607</v>
      </c>
      <c r="Z79" s="43">
        <f t="shared" ref="Z79:Z95" si="22">IF(O79&lt;$R79,49/COUNT($J$14:$J$95),49/COUNT($J$14:$J$95)*(($T79-O79)/($T79-$R79)))</f>
        <v>0.59756097560975607</v>
      </c>
      <c r="AA79" s="43">
        <f t="shared" ref="AA79:AA95" si="23">IF(P79&lt;$R79,49/COUNT($J$14:$J$95),49/COUNT($J$14:$J$95)*(($T79-P79)/($T79-$R79)))</f>
        <v>0.59756097560975607</v>
      </c>
      <c r="AB79" s="43">
        <f t="shared" ref="AB79:AB95" si="24">IF(Q79&lt;$R79,49/COUNT($J$14:$J$95),49/COUNT($J$14:$J$95)*(($T79-Q79)/($T79-$R79)))</f>
        <v>0.59756097560975607</v>
      </c>
    </row>
    <row r="80" spans="2:28" x14ac:dyDescent="0.25">
      <c r="B80" s="21" t="s">
        <v>595</v>
      </c>
      <c r="C80" s="4" t="s">
        <v>530</v>
      </c>
      <c r="D80" s="14" t="s">
        <v>48</v>
      </c>
      <c r="E80" s="15" t="s">
        <v>66</v>
      </c>
      <c r="F80" s="14" t="s">
        <v>39</v>
      </c>
      <c r="G80" s="16" t="s">
        <v>37</v>
      </c>
      <c r="H80" s="16" t="s">
        <v>49</v>
      </c>
      <c r="I80" s="16" t="s">
        <v>50</v>
      </c>
      <c r="J80" s="28">
        <v>101150</v>
      </c>
      <c r="K80" s="28">
        <v>140000</v>
      </c>
      <c r="L80" s="28">
        <v>96000</v>
      </c>
      <c r="M80" s="28">
        <v>71400</v>
      </c>
      <c r="N80" s="28">
        <v>166600</v>
      </c>
      <c r="O80" s="28">
        <v>152796</v>
      </c>
      <c r="P80" s="28">
        <v>52252.494716219997</v>
      </c>
      <c r="Q80" s="28">
        <v>151564.34999999998</v>
      </c>
      <c r="R80" s="32">
        <f t="shared" si="14"/>
        <v>120575</v>
      </c>
      <c r="S80" s="44">
        <f t="shared" si="15"/>
        <v>42133.776172335492</v>
      </c>
      <c r="T80" s="42">
        <f t="shared" si="16"/>
        <v>166600</v>
      </c>
      <c r="U80" s="43">
        <f t="shared" si="17"/>
        <v>0.59756097560975607</v>
      </c>
      <c r="V80" s="43">
        <f t="shared" si="18"/>
        <v>0.34535843457293885</v>
      </c>
      <c r="W80" s="43">
        <f t="shared" si="19"/>
        <v>0.59756097560975607</v>
      </c>
      <c r="X80" s="43">
        <f t="shared" si="20"/>
        <v>0.59756097560975607</v>
      </c>
      <c r="Y80" s="43">
        <f t="shared" si="21"/>
        <v>0</v>
      </c>
      <c r="Z80" s="43">
        <f t="shared" si="22"/>
        <v>0.17922285078364092</v>
      </c>
      <c r="AA80" s="43">
        <f t="shared" si="23"/>
        <v>0.59756097560975607</v>
      </c>
      <c r="AB80" s="43">
        <f t="shared" si="24"/>
        <v>0.19521385514235398</v>
      </c>
    </row>
    <row r="81" spans="2:28" x14ac:dyDescent="0.25">
      <c r="B81" s="21" t="s">
        <v>596</v>
      </c>
      <c r="C81" s="4" t="s">
        <v>530</v>
      </c>
      <c r="D81" s="14" t="s">
        <v>48</v>
      </c>
      <c r="E81" s="15" t="s">
        <v>66</v>
      </c>
      <c r="F81" s="14" t="s">
        <v>39</v>
      </c>
      <c r="G81" s="16" t="s">
        <v>37</v>
      </c>
      <c r="H81" s="16" t="s">
        <v>49</v>
      </c>
      <c r="I81" s="16" t="s">
        <v>52</v>
      </c>
      <c r="J81" s="28">
        <v>154700</v>
      </c>
      <c r="K81" s="28">
        <v>168000</v>
      </c>
      <c r="L81" s="28">
        <v>120000</v>
      </c>
      <c r="M81" s="28">
        <v>117810</v>
      </c>
      <c r="N81" s="28">
        <v>190400</v>
      </c>
      <c r="O81" s="28">
        <v>229194</v>
      </c>
      <c r="P81" s="28">
        <v>52586.743075272287</v>
      </c>
      <c r="Q81" s="28">
        <v>216520.5</v>
      </c>
      <c r="R81" s="32">
        <f t="shared" si="14"/>
        <v>161350</v>
      </c>
      <c r="S81" s="44">
        <f t="shared" si="15"/>
        <v>58306.746700172254</v>
      </c>
      <c r="T81" s="42">
        <f t="shared" si="16"/>
        <v>229194</v>
      </c>
      <c r="U81" s="43">
        <f t="shared" si="17"/>
        <v>0.59756097560975607</v>
      </c>
      <c r="V81" s="43">
        <f t="shared" si="18"/>
        <v>0.53898865546641428</v>
      </c>
      <c r="W81" s="43">
        <f t="shared" si="19"/>
        <v>0.59756097560975607</v>
      </c>
      <c r="X81" s="43">
        <f t="shared" si="20"/>
        <v>0.59756097560975607</v>
      </c>
      <c r="Y81" s="43">
        <f t="shared" si="21"/>
        <v>0.34169241919410526</v>
      </c>
      <c r="Z81" s="43">
        <f t="shared" si="22"/>
        <v>0</v>
      </c>
      <c r="AA81" s="43">
        <f t="shared" si="23"/>
        <v>0.59756097560975607</v>
      </c>
      <c r="AB81" s="43">
        <f t="shared" si="24"/>
        <v>0.11162651117844237</v>
      </c>
    </row>
    <row r="82" spans="2:28" x14ac:dyDescent="0.25">
      <c r="B82" s="21" t="s">
        <v>597</v>
      </c>
      <c r="C82" s="4" t="s">
        <v>530</v>
      </c>
      <c r="D82" s="14" t="s">
        <v>48</v>
      </c>
      <c r="E82" s="15" t="s">
        <v>66</v>
      </c>
      <c r="F82" s="14" t="s">
        <v>39</v>
      </c>
      <c r="G82" s="16" t="s">
        <v>55</v>
      </c>
      <c r="H82" s="16" t="s">
        <v>56</v>
      </c>
      <c r="I82" s="16" t="s">
        <v>50</v>
      </c>
      <c r="J82" s="28">
        <v>101150</v>
      </c>
      <c r="K82" s="28">
        <v>180000</v>
      </c>
      <c r="L82" s="28">
        <v>137088</v>
      </c>
      <c r="M82" s="28">
        <v>71400</v>
      </c>
      <c r="N82" s="28">
        <v>166600</v>
      </c>
      <c r="O82" s="28">
        <v>152796</v>
      </c>
      <c r="P82" s="28">
        <v>122600.28027605271</v>
      </c>
      <c r="Q82" s="28">
        <v>151564.34999999998</v>
      </c>
      <c r="R82" s="32">
        <f t="shared" si="14"/>
        <v>144326.17499999999</v>
      </c>
      <c r="S82" s="44">
        <f t="shared" si="15"/>
        <v>35781.582843890887</v>
      </c>
      <c r="T82" s="42">
        <f t="shared" si="16"/>
        <v>180000</v>
      </c>
      <c r="U82" s="43">
        <f t="shared" si="17"/>
        <v>0.59756097560975607</v>
      </c>
      <c r="V82" s="43">
        <f t="shared" si="18"/>
        <v>0</v>
      </c>
      <c r="W82" s="43">
        <f t="shared" si="19"/>
        <v>0.59756097560975607</v>
      </c>
      <c r="X82" s="43">
        <f t="shared" si="20"/>
        <v>0.59756097560975607</v>
      </c>
      <c r="Y82" s="43">
        <f t="shared" si="21"/>
        <v>0.22445916784002637</v>
      </c>
      <c r="Z82" s="43">
        <f t="shared" si="22"/>
        <v>0.45568561208358788</v>
      </c>
      <c r="AA82" s="43">
        <f t="shared" si="23"/>
        <v>0.59756097560975607</v>
      </c>
      <c r="AB82" s="43">
        <f t="shared" si="24"/>
        <v>0.47631659223807843</v>
      </c>
    </row>
    <row r="83" spans="2:28" x14ac:dyDescent="0.25">
      <c r="B83" s="21" t="s">
        <v>598</v>
      </c>
      <c r="C83" s="4" t="s">
        <v>530</v>
      </c>
      <c r="D83" s="14" t="s">
        <v>48</v>
      </c>
      <c r="E83" s="15" t="s">
        <v>66</v>
      </c>
      <c r="F83" s="14" t="s">
        <v>39</v>
      </c>
      <c r="G83" s="16" t="s">
        <v>55</v>
      </c>
      <c r="H83" s="16" t="s">
        <v>56</v>
      </c>
      <c r="I83" s="16" t="s">
        <v>52</v>
      </c>
      <c r="J83" s="28">
        <v>154700</v>
      </c>
      <c r="K83" s="28">
        <v>216000</v>
      </c>
      <c r="L83" s="28">
        <v>171360</v>
      </c>
      <c r="M83" s="28">
        <v>117810</v>
      </c>
      <c r="N83" s="28">
        <v>190400</v>
      </c>
      <c r="O83" s="28">
        <v>229194</v>
      </c>
      <c r="P83" s="28">
        <v>122167.34865151918</v>
      </c>
      <c r="Q83" s="28">
        <v>216520.5</v>
      </c>
      <c r="R83" s="32">
        <f t="shared" si="14"/>
        <v>180880</v>
      </c>
      <c r="S83" s="44">
        <f t="shared" si="15"/>
        <v>43136.395146386916</v>
      </c>
      <c r="T83" s="42">
        <f t="shared" si="16"/>
        <v>229194</v>
      </c>
      <c r="U83" s="43">
        <f t="shared" si="17"/>
        <v>0.59756097560975607</v>
      </c>
      <c r="V83" s="43">
        <f t="shared" si="18"/>
        <v>0.16318705783406717</v>
      </c>
      <c r="W83" s="43">
        <f t="shared" si="19"/>
        <v>0.59756097560975607</v>
      </c>
      <c r="X83" s="43">
        <f t="shared" si="20"/>
        <v>0.59756097560975607</v>
      </c>
      <c r="Y83" s="43">
        <f t="shared" si="21"/>
        <v>0.47981497056349875</v>
      </c>
      <c r="Z83" s="43">
        <f t="shared" si="22"/>
        <v>0</v>
      </c>
      <c r="AA83" s="43">
        <f t="shared" si="23"/>
        <v>0.59756097560975607</v>
      </c>
      <c r="AB83" s="43">
        <f t="shared" si="24"/>
        <v>0.15674936921783009</v>
      </c>
    </row>
    <row r="84" spans="2:28" x14ac:dyDescent="0.25">
      <c r="B84" s="21" t="s">
        <v>599</v>
      </c>
      <c r="C84" s="4" t="s">
        <v>530</v>
      </c>
      <c r="D84" s="14" t="s">
        <v>48</v>
      </c>
      <c r="E84" s="15" t="s">
        <v>66</v>
      </c>
      <c r="F84" s="14" t="s">
        <v>39</v>
      </c>
      <c r="G84" s="16" t="s">
        <v>59</v>
      </c>
      <c r="H84" s="16" t="s">
        <v>56</v>
      </c>
      <c r="I84" s="16" t="s">
        <v>50</v>
      </c>
      <c r="J84" s="28">
        <v>124950</v>
      </c>
      <c r="K84" s="28">
        <v>180000</v>
      </c>
      <c r="L84" s="28">
        <v>159936</v>
      </c>
      <c r="M84" s="28">
        <v>85680</v>
      </c>
      <c r="N84" s="28">
        <v>208250</v>
      </c>
      <c r="O84" s="28">
        <v>152796</v>
      </c>
      <c r="P84" s="28">
        <v>136426.4728345442</v>
      </c>
      <c r="Q84" s="28">
        <v>175364.35</v>
      </c>
      <c r="R84" s="32">
        <f t="shared" si="14"/>
        <v>156366</v>
      </c>
      <c r="S84" s="44">
        <f t="shared" si="15"/>
        <v>37651.216045730078</v>
      </c>
      <c r="T84" s="42">
        <f t="shared" si="16"/>
        <v>208250</v>
      </c>
      <c r="U84" s="43">
        <f t="shared" si="17"/>
        <v>0.59756097560975607</v>
      </c>
      <c r="V84" s="43">
        <f t="shared" si="18"/>
        <v>0.32536229976438996</v>
      </c>
      <c r="W84" s="43">
        <f t="shared" si="19"/>
        <v>0.5564443947191765</v>
      </c>
      <c r="X84" s="43">
        <f t="shared" si="20"/>
        <v>0.59756097560975607</v>
      </c>
      <c r="Y84" s="43">
        <f t="shared" si="21"/>
        <v>0</v>
      </c>
      <c r="Z84" s="43">
        <f t="shared" si="22"/>
        <v>0.59756097560975607</v>
      </c>
      <c r="AA84" s="43">
        <f t="shared" si="23"/>
        <v>0.59756097560975607</v>
      </c>
      <c r="AB84" s="43">
        <f t="shared" si="24"/>
        <v>0.37875223763705518</v>
      </c>
    </row>
    <row r="85" spans="2:28" x14ac:dyDescent="0.25">
      <c r="B85" s="21" t="s">
        <v>600</v>
      </c>
      <c r="C85" s="4" t="s">
        <v>530</v>
      </c>
      <c r="D85" s="14" t="s">
        <v>48</v>
      </c>
      <c r="E85" s="15" t="s">
        <v>66</v>
      </c>
      <c r="F85" s="14" t="s">
        <v>39</v>
      </c>
      <c r="G85" s="16" t="s">
        <v>59</v>
      </c>
      <c r="H85" s="16" t="s">
        <v>56</v>
      </c>
      <c r="I85" s="16" t="s">
        <v>52</v>
      </c>
      <c r="J85" s="28">
        <v>178500</v>
      </c>
      <c r="K85" s="28">
        <v>216000</v>
      </c>
      <c r="L85" s="28">
        <v>199920</v>
      </c>
      <c r="M85" s="28">
        <v>141372</v>
      </c>
      <c r="N85" s="28">
        <v>238000</v>
      </c>
      <c r="O85" s="28">
        <v>229194</v>
      </c>
      <c r="P85" s="28">
        <v>136374.47558076767</v>
      </c>
      <c r="Q85" s="28">
        <v>240320.5</v>
      </c>
      <c r="R85" s="32">
        <f t="shared" si="14"/>
        <v>207960</v>
      </c>
      <c r="S85" s="44">
        <f t="shared" si="15"/>
        <v>41531.624187743306</v>
      </c>
      <c r="T85" s="42">
        <f t="shared" si="16"/>
        <v>240320.5</v>
      </c>
      <c r="U85" s="43">
        <f t="shared" si="17"/>
        <v>0.59756097560975607</v>
      </c>
      <c r="V85" s="43">
        <f t="shared" si="18"/>
        <v>0.44909632753873002</v>
      </c>
      <c r="W85" s="43">
        <f t="shared" si="19"/>
        <v>0.59756097560975607</v>
      </c>
      <c r="X85" s="43">
        <f t="shared" si="20"/>
        <v>0.59756097560975607</v>
      </c>
      <c r="Y85" s="43">
        <f t="shared" si="21"/>
        <v>4.2849778090648757E-2</v>
      </c>
      <c r="Z85" s="43">
        <f t="shared" si="22"/>
        <v>0.20545919238336707</v>
      </c>
      <c r="AA85" s="43">
        <f t="shared" si="23"/>
        <v>0.59756097560975607</v>
      </c>
      <c r="AB85" s="43">
        <f t="shared" si="24"/>
        <v>0</v>
      </c>
    </row>
    <row r="86" spans="2:28" x14ac:dyDescent="0.25">
      <c r="B86" s="21" t="s">
        <v>601</v>
      </c>
      <c r="C86" s="4" t="s">
        <v>530</v>
      </c>
      <c r="D86" s="14" t="s">
        <v>48</v>
      </c>
      <c r="E86" s="15" t="s">
        <v>66</v>
      </c>
      <c r="F86" s="14" t="s">
        <v>39</v>
      </c>
      <c r="G86" s="16" t="s">
        <v>62</v>
      </c>
      <c r="H86" s="16" t="s">
        <v>56</v>
      </c>
      <c r="I86" s="16" t="s">
        <v>50</v>
      </c>
      <c r="J86" s="28">
        <v>166600</v>
      </c>
      <c r="K86" s="28">
        <v>180000</v>
      </c>
      <c r="L86" s="28">
        <v>182784</v>
      </c>
      <c r="M86" s="28">
        <v>102816</v>
      </c>
      <c r="N86" s="28">
        <v>208250</v>
      </c>
      <c r="O86" s="28">
        <v>152796</v>
      </c>
      <c r="P86" s="28">
        <v>222145.4430211469</v>
      </c>
      <c r="Q86" s="28">
        <v>246764.34999999998</v>
      </c>
      <c r="R86" s="32">
        <f t="shared" si="14"/>
        <v>181392</v>
      </c>
      <c r="S86" s="44">
        <f t="shared" si="15"/>
        <v>44489.416929072402</v>
      </c>
      <c r="T86" s="42">
        <f t="shared" si="16"/>
        <v>246764.34999999998</v>
      </c>
      <c r="U86" s="43">
        <f t="shared" si="17"/>
        <v>0.59756097560975607</v>
      </c>
      <c r="V86" s="43">
        <f t="shared" si="18"/>
        <v>0.59756097560975607</v>
      </c>
      <c r="W86" s="43">
        <f t="shared" si="19"/>
        <v>0.58483686705241067</v>
      </c>
      <c r="X86" s="43">
        <f t="shared" si="20"/>
        <v>0.59756097560975607</v>
      </c>
      <c r="Y86" s="43">
        <f t="shared" si="21"/>
        <v>0.35205515116062991</v>
      </c>
      <c r="Z86" s="43">
        <f t="shared" si="22"/>
        <v>0.59756097560975607</v>
      </c>
      <c r="AA86" s="43">
        <f t="shared" si="23"/>
        <v>0.22503853804749685</v>
      </c>
      <c r="AB86" s="43">
        <f t="shared" si="24"/>
        <v>0</v>
      </c>
    </row>
    <row r="87" spans="2:28" x14ac:dyDescent="0.25">
      <c r="B87" s="21" t="s">
        <v>602</v>
      </c>
      <c r="C87" s="4" t="s">
        <v>530</v>
      </c>
      <c r="D87" s="14" t="s">
        <v>48</v>
      </c>
      <c r="E87" s="15" t="s">
        <v>66</v>
      </c>
      <c r="F87" s="14" t="s">
        <v>39</v>
      </c>
      <c r="G87" s="16" t="s">
        <v>62</v>
      </c>
      <c r="H87" s="16" t="s">
        <v>56</v>
      </c>
      <c r="I87" s="16" t="s">
        <v>52</v>
      </c>
      <c r="J87" s="28">
        <v>232050</v>
      </c>
      <c r="K87" s="28">
        <v>216000</v>
      </c>
      <c r="L87" s="28">
        <v>228480</v>
      </c>
      <c r="M87" s="28">
        <v>169646.4</v>
      </c>
      <c r="N87" s="28">
        <v>238000</v>
      </c>
      <c r="O87" s="28">
        <v>229194</v>
      </c>
      <c r="P87" s="28">
        <v>222296.37581099744</v>
      </c>
      <c r="Q87" s="28">
        <v>311720.5</v>
      </c>
      <c r="R87" s="32">
        <f t="shared" si="14"/>
        <v>228837</v>
      </c>
      <c r="S87" s="44">
        <f t="shared" si="15"/>
        <v>38988.064170547084</v>
      </c>
      <c r="T87" s="42">
        <f t="shared" si="16"/>
        <v>311720.5</v>
      </c>
      <c r="U87" s="43">
        <f t="shared" si="17"/>
        <v>0.57439637210442451</v>
      </c>
      <c r="V87" s="43">
        <f t="shared" si="18"/>
        <v>0.59756097560975607</v>
      </c>
      <c r="W87" s="43">
        <f t="shared" si="19"/>
        <v>0.59756097560975607</v>
      </c>
      <c r="X87" s="43">
        <f t="shared" si="20"/>
        <v>0.59756097560975607</v>
      </c>
      <c r="Y87" s="43">
        <f t="shared" si="21"/>
        <v>0.5314989582056624</v>
      </c>
      <c r="Z87" s="43">
        <f t="shared" si="22"/>
        <v>0.59498713077583032</v>
      </c>
      <c r="AA87" s="43">
        <f t="shared" si="23"/>
        <v>0.59756097560975607</v>
      </c>
      <c r="AB87" s="43">
        <f t="shared" si="24"/>
        <v>0</v>
      </c>
    </row>
    <row r="88" spans="2:28" x14ac:dyDescent="0.25">
      <c r="B88" s="21" t="s">
        <v>603</v>
      </c>
      <c r="C88" s="4" t="s">
        <v>530</v>
      </c>
      <c r="D88" s="14" t="s">
        <v>48</v>
      </c>
      <c r="E88" s="15" t="s">
        <v>73</v>
      </c>
      <c r="F88" s="14" t="s">
        <v>39</v>
      </c>
      <c r="G88" s="16" t="s">
        <v>37</v>
      </c>
      <c r="H88" s="16" t="s">
        <v>49</v>
      </c>
      <c r="I88" s="16" t="s">
        <v>50</v>
      </c>
      <c r="J88" s="28">
        <v>809200</v>
      </c>
      <c r="K88" s="28">
        <v>1008000</v>
      </c>
      <c r="L88" s="28">
        <v>672000</v>
      </c>
      <c r="M88" s="28">
        <v>571200</v>
      </c>
      <c r="N88" s="28">
        <v>1266160</v>
      </c>
      <c r="O88" s="28">
        <v>1222368</v>
      </c>
      <c r="P88" s="28">
        <v>90170.038906804402</v>
      </c>
      <c r="Q88" s="28">
        <v>1212514.7999999998</v>
      </c>
      <c r="R88" s="32">
        <f t="shared" si="14"/>
        <v>908600</v>
      </c>
      <c r="S88" s="44">
        <f t="shared" si="15"/>
        <v>406433.04094022402</v>
      </c>
      <c r="T88" s="42">
        <f t="shared" si="16"/>
        <v>1266160</v>
      </c>
      <c r="U88" s="43">
        <f t="shared" si="17"/>
        <v>0.59756097560975607</v>
      </c>
      <c r="V88" s="43">
        <f t="shared" si="18"/>
        <v>0.43144183203774084</v>
      </c>
      <c r="W88" s="43">
        <f t="shared" si="19"/>
        <v>0.59756097560975607</v>
      </c>
      <c r="X88" s="43">
        <f t="shared" si="20"/>
        <v>0.59756097560975607</v>
      </c>
      <c r="Y88" s="43">
        <f t="shared" si="21"/>
        <v>0</v>
      </c>
      <c r="Z88" s="43">
        <f t="shared" si="22"/>
        <v>7.3186011421586414E-2</v>
      </c>
      <c r="AA88" s="43">
        <f t="shared" si="23"/>
        <v>0.59756097560975607</v>
      </c>
      <c r="AB88" s="43">
        <f t="shared" si="24"/>
        <v>8.9652863991443676E-2</v>
      </c>
    </row>
    <row r="89" spans="2:28" x14ac:dyDescent="0.25">
      <c r="B89" s="21" t="s">
        <v>604</v>
      </c>
      <c r="C89" s="4" t="s">
        <v>530</v>
      </c>
      <c r="D89" s="14" t="s">
        <v>48</v>
      </c>
      <c r="E89" s="15" t="s">
        <v>73</v>
      </c>
      <c r="F89" s="14" t="s">
        <v>39</v>
      </c>
      <c r="G89" s="16" t="s">
        <v>37</v>
      </c>
      <c r="H89" s="16" t="s">
        <v>49</v>
      </c>
      <c r="I89" s="16" t="s">
        <v>52</v>
      </c>
      <c r="J89" s="28">
        <v>1237600</v>
      </c>
      <c r="K89" s="28">
        <v>1209600</v>
      </c>
      <c r="L89" s="28">
        <v>840000</v>
      </c>
      <c r="M89" s="28">
        <v>942480</v>
      </c>
      <c r="N89" s="28">
        <v>1447040</v>
      </c>
      <c r="O89" s="28">
        <v>1833552</v>
      </c>
      <c r="P89" s="28">
        <v>106209.58585256465</v>
      </c>
      <c r="Q89" s="28">
        <v>1732164</v>
      </c>
      <c r="R89" s="32">
        <f t="shared" si="14"/>
        <v>1223600</v>
      </c>
      <c r="S89" s="44">
        <f t="shared" si="15"/>
        <v>551817.51402484172</v>
      </c>
      <c r="T89" s="42">
        <f t="shared" si="16"/>
        <v>1833552</v>
      </c>
      <c r="U89" s="43">
        <f t="shared" si="17"/>
        <v>0.58384538215562098</v>
      </c>
      <c r="V89" s="43">
        <f t="shared" si="18"/>
        <v>0.59756097560975607</v>
      </c>
      <c r="W89" s="43">
        <f t="shared" si="19"/>
        <v>0.59756097560975607</v>
      </c>
      <c r="X89" s="43">
        <f t="shared" si="20"/>
        <v>0.59756097560975607</v>
      </c>
      <c r="Y89" s="43">
        <f t="shared" si="21"/>
        <v>0.3786601040817606</v>
      </c>
      <c r="Z89" s="43">
        <f t="shared" si="22"/>
        <v>0</v>
      </c>
      <c r="AA89" s="43">
        <f t="shared" si="23"/>
        <v>0.59756097560975607</v>
      </c>
      <c r="AB89" s="43">
        <f t="shared" si="24"/>
        <v>9.9328327794846072E-2</v>
      </c>
    </row>
    <row r="90" spans="2:28" x14ac:dyDescent="0.25">
      <c r="B90" s="21" t="s">
        <v>605</v>
      </c>
      <c r="C90" s="4" t="s">
        <v>530</v>
      </c>
      <c r="D90" s="14" t="s">
        <v>48</v>
      </c>
      <c r="E90" s="15" t="s">
        <v>73</v>
      </c>
      <c r="F90" s="14" t="s">
        <v>39</v>
      </c>
      <c r="G90" s="16" t="s">
        <v>55</v>
      </c>
      <c r="H90" s="16" t="s">
        <v>56</v>
      </c>
      <c r="I90" s="16" t="s">
        <v>50</v>
      </c>
      <c r="J90" s="28">
        <v>809200</v>
      </c>
      <c r="K90" s="28">
        <v>1296000</v>
      </c>
      <c r="L90" s="28">
        <v>959616</v>
      </c>
      <c r="M90" s="28">
        <v>571200</v>
      </c>
      <c r="N90" s="28">
        <v>1266160</v>
      </c>
      <c r="O90" s="28">
        <v>1222368</v>
      </c>
      <c r="P90" s="28">
        <v>163424.28616193941</v>
      </c>
      <c r="Q90" s="28">
        <v>1212514.7999999998</v>
      </c>
      <c r="R90" s="32">
        <f t="shared" si="14"/>
        <v>1086065.3999999999</v>
      </c>
      <c r="S90" s="44">
        <f t="shared" si="15"/>
        <v>404199.63990254194</v>
      </c>
      <c r="T90" s="42">
        <f t="shared" si="16"/>
        <v>1296000</v>
      </c>
      <c r="U90" s="43">
        <f t="shared" si="17"/>
        <v>0.59756097560975607</v>
      </c>
      <c r="V90" s="43">
        <f t="shared" si="18"/>
        <v>0</v>
      </c>
      <c r="W90" s="43">
        <f t="shared" si="19"/>
        <v>0.59756097560975607</v>
      </c>
      <c r="X90" s="43">
        <f t="shared" si="20"/>
        <v>0.59756097560975607</v>
      </c>
      <c r="Y90" s="43">
        <f t="shared" si="21"/>
        <v>8.4937020920777762E-2</v>
      </c>
      <c r="Z90" s="43">
        <f t="shared" si="22"/>
        <v>0.20958722266885754</v>
      </c>
      <c r="AA90" s="43">
        <f t="shared" si="23"/>
        <v>0.59756097560975607</v>
      </c>
      <c r="AB90" s="43">
        <f t="shared" si="24"/>
        <v>0.237633518062176</v>
      </c>
    </row>
    <row r="91" spans="2:28" x14ac:dyDescent="0.25">
      <c r="B91" s="21" t="s">
        <v>606</v>
      </c>
      <c r="C91" s="4" t="s">
        <v>530</v>
      </c>
      <c r="D91" s="14" t="s">
        <v>48</v>
      </c>
      <c r="E91" s="15" t="s">
        <v>73</v>
      </c>
      <c r="F91" s="14" t="s">
        <v>39</v>
      </c>
      <c r="G91" s="16" t="s">
        <v>55</v>
      </c>
      <c r="H91" s="16" t="s">
        <v>56</v>
      </c>
      <c r="I91" s="16" t="s">
        <v>52</v>
      </c>
      <c r="J91" s="28">
        <v>1237600</v>
      </c>
      <c r="K91" s="28">
        <v>1555200</v>
      </c>
      <c r="L91" s="28">
        <v>1199520</v>
      </c>
      <c r="M91" s="28">
        <v>942480</v>
      </c>
      <c r="N91" s="28">
        <v>1447040</v>
      </c>
      <c r="O91" s="28">
        <v>1833552</v>
      </c>
      <c r="P91" s="28">
        <v>169896.09539031913</v>
      </c>
      <c r="Q91" s="28">
        <v>1732164</v>
      </c>
      <c r="R91" s="32">
        <f t="shared" si="14"/>
        <v>1342320</v>
      </c>
      <c r="S91" s="44">
        <f t="shared" si="15"/>
        <v>530115.54972398386</v>
      </c>
      <c r="T91" s="42">
        <f t="shared" si="16"/>
        <v>1833552</v>
      </c>
      <c r="U91" s="43">
        <f t="shared" si="17"/>
        <v>0.59756097560975607</v>
      </c>
      <c r="V91" s="43">
        <f t="shared" si="18"/>
        <v>0.33860231557171933</v>
      </c>
      <c r="W91" s="43">
        <f t="shared" si="19"/>
        <v>0.59756097560975607</v>
      </c>
      <c r="X91" s="43">
        <f t="shared" si="20"/>
        <v>0.59756097560975607</v>
      </c>
      <c r="Y91" s="43">
        <f t="shared" si="21"/>
        <v>0.47017394592550571</v>
      </c>
      <c r="Z91" s="43">
        <f t="shared" si="22"/>
        <v>0</v>
      </c>
      <c r="AA91" s="43">
        <f t="shared" si="23"/>
        <v>0.59756097560975607</v>
      </c>
      <c r="AB91" s="43">
        <f t="shared" si="24"/>
        <v>0.12333380601247873</v>
      </c>
    </row>
    <row r="92" spans="2:28" x14ac:dyDescent="0.25">
      <c r="B92" s="21" t="s">
        <v>607</v>
      </c>
      <c r="C92" s="4" t="s">
        <v>530</v>
      </c>
      <c r="D92" s="14" t="s">
        <v>48</v>
      </c>
      <c r="E92" s="15" t="s">
        <v>73</v>
      </c>
      <c r="F92" s="14" t="s">
        <v>39</v>
      </c>
      <c r="G92" s="16" t="s">
        <v>59</v>
      </c>
      <c r="H92" s="16" t="s">
        <v>56</v>
      </c>
      <c r="I92" s="16" t="s">
        <v>50</v>
      </c>
      <c r="J92" s="28">
        <v>999600</v>
      </c>
      <c r="K92" s="28">
        <v>1296000</v>
      </c>
      <c r="L92" s="28">
        <v>1119552</v>
      </c>
      <c r="M92" s="28">
        <v>685440</v>
      </c>
      <c r="N92" s="28">
        <v>1582700</v>
      </c>
      <c r="O92" s="28">
        <v>1222368</v>
      </c>
      <c r="P92" s="28">
        <v>176319.06463568375</v>
      </c>
      <c r="Q92" s="28">
        <v>1283914.8</v>
      </c>
      <c r="R92" s="32">
        <f t="shared" si="14"/>
        <v>1170960</v>
      </c>
      <c r="S92" s="44">
        <f t="shared" si="15"/>
        <v>436244.81309195136</v>
      </c>
      <c r="T92" s="42">
        <f t="shared" si="16"/>
        <v>1582700</v>
      </c>
      <c r="U92" s="43">
        <f t="shared" si="17"/>
        <v>0.59756097560975607</v>
      </c>
      <c r="V92" s="43">
        <f t="shared" si="18"/>
        <v>0.41608959952231278</v>
      </c>
      <c r="W92" s="43">
        <f t="shared" si="19"/>
        <v>0.59756097560975607</v>
      </c>
      <c r="X92" s="43">
        <f t="shared" si="20"/>
        <v>0.59756097560975607</v>
      </c>
      <c r="Y92" s="43">
        <f t="shared" si="21"/>
        <v>0</v>
      </c>
      <c r="Z92" s="43">
        <f t="shared" si="22"/>
        <v>0.52295220640067663</v>
      </c>
      <c r="AA92" s="43">
        <f t="shared" si="23"/>
        <v>0.59756097560975607</v>
      </c>
      <c r="AB92" s="43">
        <f t="shared" si="24"/>
        <v>0.43362892993091773</v>
      </c>
    </row>
    <row r="93" spans="2:28" x14ac:dyDescent="0.25">
      <c r="B93" s="21" t="s">
        <v>608</v>
      </c>
      <c r="C93" s="4" t="s">
        <v>530</v>
      </c>
      <c r="D93" s="14" t="s">
        <v>48</v>
      </c>
      <c r="E93" s="15" t="s">
        <v>73</v>
      </c>
      <c r="F93" s="14" t="s">
        <v>39</v>
      </c>
      <c r="G93" s="16" t="s">
        <v>59</v>
      </c>
      <c r="H93" s="16" t="s">
        <v>56</v>
      </c>
      <c r="I93" s="16" t="s">
        <v>52</v>
      </c>
      <c r="J93" s="28">
        <v>1428000</v>
      </c>
      <c r="K93" s="28">
        <v>1555200</v>
      </c>
      <c r="L93" s="28">
        <v>1399440</v>
      </c>
      <c r="M93" s="28">
        <v>1130976</v>
      </c>
      <c r="N93" s="28">
        <v>1808800</v>
      </c>
      <c r="O93" s="28">
        <v>1833552</v>
      </c>
      <c r="P93" s="28">
        <v>184165.32742174872</v>
      </c>
      <c r="Q93" s="28">
        <v>1803564</v>
      </c>
      <c r="R93" s="32">
        <f t="shared" si="14"/>
        <v>1491600</v>
      </c>
      <c r="S93" s="44">
        <f t="shared" si="15"/>
        <v>546815.67110368726</v>
      </c>
      <c r="T93" s="42">
        <f t="shared" si="16"/>
        <v>1833552</v>
      </c>
      <c r="U93" s="43">
        <f t="shared" si="17"/>
        <v>0.59756097560975607</v>
      </c>
      <c r="V93" s="43">
        <f t="shared" si="18"/>
        <v>0.4864200024650443</v>
      </c>
      <c r="W93" s="43">
        <f t="shared" si="19"/>
        <v>0.59756097560975607</v>
      </c>
      <c r="X93" s="43">
        <f t="shared" si="20"/>
        <v>0.59756097560975607</v>
      </c>
      <c r="Y93" s="43">
        <f t="shared" si="21"/>
        <v>4.3254109548394752E-2</v>
      </c>
      <c r="Z93" s="43">
        <f t="shared" si="22"/>
        <v>0</v>
      </c>
      <c r="AA93" s="43">
        <f t="shared" si="23"/>
        <v>0.59756097560975607</v>
      </c>
      <c r="AB93" s="43">
        <f t="shared" si="24"/>
        <v>5.2404017337478258E-2</v>
      </c>
    </row>
    <row r="94" spans="2:28" x14ac:dyDescent="0.25">
      <c r="B94" s="21" t="s">
        <v>609</v>
      </c>
      <c r="C94" s="4" t="s">
        <v>530</v>
      </c>
      <c r="D94" s="14" t="s">
        <v>48</v>
      </c>
      <c r="E94" s="15" t="s">
        <v>73</v>
      </c>
      <c r="F94" s="14" t="s">
        <v>39</v>
      </c>
      <c r="G94" s="16" t="s">
        <v>62</v>
      </c>
      <c r="H94" s="16" t="s">
        <v>56</v>
      </c>
      <c r="I94" s="16" t="s">
        <v>50</v>
      </c>
      <c r="J94" s="28">
        <v>1332800</v>
      </c>
      <c r="K94" s="28">
        <v>1296000</v>
      </c>
      <c r="L94" s="28">
        <v>1279488</v>
      </c>
      <c r="M94" s="28">
        <v>822528</v>
      </c>
      <c r="N94" s="28">
        <v>1582700</v>
      </c>
      <c r="O94" s="28">
        <v>1222368</v>
      </c>
      <c r="P94" s="28">
        <v>262147.47319916356</v>
      </c>
      <c r="Q94" s="28">
        <v>1498114.8</v>
      </c>
      <c r="R94" s="32">
        <f t="shared" si="14"/>
        <v>1287744</v>
      </c>
      <c r="S94" s="44">
        <f t="shared" si="15"/>
        <v>427536.76875235123</v>
      </c>
      <c r="T94" s="42">
        <f t="shared" si="16"/>
        <v>1582700</v>
      </c>
      <c r="U94" s="43">
        <f t="shared" si="17"/>
        <v>0.506280556438513</v>
      </c>
      <c r="V94" s="43">
        <f t="shared" si="18"/>
        <v>0.58083487607411632</v>
      </c>
      <c r="W94" s="43">
        <f t="shared" si="19"/>
        <v>0.59756097560975607</v>
      </c>
      <c r="X94" s="43">
        <f t="shared" si="20"/>
        <v>0.59756097560975607</v>
      </c>
      <c r="Y94" s="43">
        <f t="shared" si="21"/>
        <v>0</v>
      </c>
      <c r="Z94" s="43">
        <f t="shared" si="22"/>
        <v>0.59756097560975607</v>
      </c>
      <c r="AA94" s="43">
        <f t="shared" si="23"/>
        <v>0.59756097560975607</v>
      </c>
      <c r="AB94" s="43">
        <f t="shared" si="24"/>
        <v>0.17136391405547374</v>
      </c>
    </row>
    <row r="95" spans="2:28" x14ac:dyDescent="0.25">
      <c r="B95" s="21" t="s">
        <v>610</v>
      </c>
      <c r="C95" s="4" t="s">
        <v>530</v>
      </c>
      <c r="D95" s="14" t="s">
        <v>48</v>
      </c>
      <c r="E95" s="15" t="s">
        <v>73</v>
      </c>
      <c r="F95" s="14" t="s">
        <v>39</v>
      </c>
      <c r="G95" s="16" t="s">
        <v>62</v>
      </c>
      <c r="H95" s="16" t="s">
        <v>56</v>
      </c>
      <c r="I95" s="16" t="s">
        <v>52</v>
      </c>
      <c r="J95" s="28">
        <v>1856400</v>
      </c>
      <c r="K95" s="28">
        <v>1555200</v>
      </c>
      <c r="L95" s="28">
        <v>1599360</v>
      </c>
      <c r="M95" s="28">
        <v>1357171.2</v>
      </c>
      <c r="N95" s="28">
        <v>1808800</v>
      </c>
      <c r="O95" s="28">
        <v>1833552</v>
      </c>
      <c r="P95" s="28">
        <v>270110.81660808099</v>
      </c>
      <c r="Q95" s="28">
        <v>2017764</v>
      </c>
      <c r="R95" s="32">
        <f t="shared" si="14"/>
        <v>1704080</v>
      </c>
      <c r="S95" s="44">
        <f t="shared" si="15"/>
        <v>552466.49895518518</v>
      </c>
      <c r="T95" s="42">
        <f t="shared" si="16"/>
        <v>2017764</v>
      </c>
      <c r="U95" s="43">
        <f t="shared" si="17"/>
        <v>0.30739479625448757</v>
      </c>
      <c r="V95" s="43">
        <f t="shared" si="18"/>
        <v>0.59756097560975607</v>
      </c>
      <c r="W95" s="43">
        <f t="shared" si="19"/>
        <v>0.59756097560975607</v>
      </c>
      <c r="X95" s="43">
        <f t="shared" si="20"/>
        <v>0.59756097560975607</v>
      </c>
      <c r="Y95" s="43">
        <f t="shared" si="21"/>
        <v>0.39807172730300899</v>
      </c>
      <c r="Z95" s="43">
        <f t="shared" si="22"/>
        <v>0.35091972315777786</v>
      </c>
      <c r="AA95" s="43">
        <f t="shared" si="23"/>
        <v>0.59756097560975607</v>
      </c>
      <c r="AB95" s="43">
        <f t="shared" si="24"/>
        <v>0</v>
      </c>
    </row>
    <row r="96" spans="2:28" ht="15.75" thickBot="1" x14ac:dyDescent="0.3"/>
    <row r="97" spans="20:28" ht="15.75" thickBot="1" x14ac:dyDescent="0.3">
      <c r="T97" s="36" t="s">
        <v>675</v>
      </c>
      <c r="U97" s="34">
        <f>SUM(U14:U95)</f>
        <v>45.167516111907865</v>
      </c>
      <c r="V97" s="34">
        <f>SUM(V14:V95)</f>
        <v>26.176603797724034</v>
      </c>
      <c r="W97" s="34">
        <f>SUM(W14:W95)</f>
        <v>43.483482469411186</v>
      </c>
      <c r="X97" s="34">
        <f>SUM(X14:X95)</f>
        <v>42.286867804289109</v>
      </c>
      <c r="Y97" s="34">
        <f t="shared" ref="Y97:AB97" si="25">SUM(Y14:Y95)</f>
        <v>26.446027216524751</v>
      </c>
      <c r="Z97" s="34">
        <f t="shared" si="25"/>
        <v>34.916927666424847</v>
      </c>
      <c r="AA97" s="34">
        <f t="shared" si="25"/>
        <v>48.097533071637052</v>
      </c>
      <c r="AB97" s="35">
        <f t="shared" si="25"/>
        <v>27.318580229936277</v>
      </c>
    </row>
  </sheetData>
  <mergeCells count="9">
    <mergeCell ref="B10:C10"/>
    <mergeCell ref="B11:C11"/>
    <mergeCell ref="C8:E8"/>
    <mergeCell ref="B1:I1"/>
    <mergeCell ref="C2:E2"/>
    <mergeCell ref="C4:E4"/>
    <mergeCell ref="C5:E5"/>
    <mergeCell ref="C6:E6"/>
    <mergeCell ref="C7:E7"/>
  </mergeCells>
  <pageMargins left="0.7" right="0.7" top="0.75" bottom="0.75" header="0.3" footer="0.3"/>
  <pageSetup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C10611-3AA3-450D-9738-7C89C0EA6541}">
  <dimension ref="B1:T123"/>
  <sheetViews>
    <sheetView zoomScale="80" zoomScaleNormal="80" workbookViewId="0">
      <selection activeCell="T121" sqref="B13:T121"/>
    </sheetView>
  </sheetViews>
  <sheetFormatPr baseColWidth="10" defaultColWidth="11.42578125" defaultRowHeight="15" x14ac:dyDescent="0.25"/>
  <cols>
    <col min="1" max="1" width="4.85546875" style="3" customWidth="1"/>
    <col min="2" max="2" width="32.140625" style="5" customWidth="1"/>
    <col min="3" max="3" width="100" style="3" bestFit="1" customWidth="1"/>
    <col min="4" max="4" width="12.28515625" style="5" bestFit="1" customWidth="1"/>
    <col min="5" max="5" width="76" style="5" bestFit="1" customWidth="1"/>
    <col min="6" max="6" width="17.85546875" style="5" bestFit="1" customWidth="1"/>
    <col min="7" max="7" width="9.140625" style="3" customWidth="1"/>
    <col min="8" max="8" width="18.85546875" style="3" customWidth="1"/>
    <col min="9" max="9" width="20.7109375" style="3" bestFit="1" customWidth="1"/>
    <col min="10" max="10" width="13.85546875" style="3" bestFit="1" customWidth="1"/>
    <col min="11" max="11" width="19.140625" style="3" bestFit="1" customWidth="1"/>
    <col min="12" max="13" width="13.85546875" style="3" bestFit="1" customWidth="1"/>
    <col min="14" max="14" width="13.85546875" style="3" customWidth="1"/>
    <col min="15" max="16" width="13.85546875" style="3" bestFit="1" customWidth="1"/>
    <col min="17" max="17" width="11" style="3" bestFit="1" customWidth="1"/>
    <col min="18" max="18" width="19.140625" style="3" bestFit="1" customWidth="1"/>
    <col min="19" max="19" width="9.140625" style="3" bestFit="1" customWidth="1"/>
    <col min="20" max="20" width="13" style="3" bestFit="1" customWidth="1"/>
    <col min="21" max="16371" width="11.42578125" style="3" customWidth="1"/>
    <col min="16372" max="16384" width="11.42578125" style="3"/>
  </cols>
  <sheetData>
    <row r="1" spans="2:20" ht="15.75" x14ac:dyDescent="0.25">
      <c r="B1" s="75" t="s">
        <v>273</v>
      </c>
      <c r="C1" s="75"/>
      <c r="D1" s="75"/>
      <c r="E1" s="75"/>
      <c r="F1" s="75"/>
      <c r="G1" s="75"/>
      <c r="H1" s="75"/>
      <c r="I1" s="75"/>
    </row>
    <row r="2" spans="2:20" x14ac:dyDescent="0.25">
      <c r="C2" s="76" t="s">
        <v>24</v>
      </c>
      <c r="D2" s="76"/>
      <c r="E2" s="76"/>
    </row>
    <row r="3" spans="2:20" ht="15.75" thickBot="1" x14ac:dyDescent="0.3">
      <c r="C3" s="17"/>
      <c r="D3" s="17"/>
      <c r="E3" s="17"/>
    </row>
    <row r="4" spans="2:20" ht="45" x14ac:dyDescent="0.25">
      <c r="B4" s="22" t="s">
        <v>627</v>
      </c>
      <c r="C4" s="77"/>
      <c r="D4" s="77"/>
      <c r="E4" s="78"/>
    </row>
    <row r="5" spans="2:20" x14ac:dyDescent="0.25">
      <c r="B5" s="18" t="s">
        <v>630</v>
      </c>
      <c r="C5" s="79"/>
      <c r="D5" s="79"/>
      <c r="E5" s="80"/>
    </row>
    <row r="6" spans="2:20" x14ac:dyDescent="0.25">
      <c r="B6" s="18" t="s">
        <v>631</v>
      </c>
      <c r="C6" s="79"/>
      <c r="D6" s="79"/>
      <c r="E6" s="80"/>
    </row>
    <row r="7" spans="2:20" x14ac:dyDescent="0.25">
      <c r="B7" s="20" t="s">
        <v>632</v>
      </c>
      <c r="C7" s="79"/>
      <c r="D7" s="79"/>
      <c r="E7" s="80"/>
    </row>
    <row r="8" spans="2:20" ht="15.75" thickBot="1" x14ac:dyDescent="0.3">
      <c r="B8" s="19" t="s">
        <v>25</v>
      </c>
      <c r="C8" s="73"/>
      <c r="D8" s="73"/>
      <c r="E8" s="74"/>
    </row>
    <row r="9" spans="2:20" x14ac:dyDescent="0.25">
      <c r="B9" s="23"/>
      <c r="C9" s="17"/>
      <c r="D9" s="17"/>
      <c r="E9" s="17"/>
    </row>
    <row r="10" spans="2:20" x14ac:dyDescent="0.25">
      <c r="B10" s="71" t="s">
        <v>628</v>
      </c>
      <c r="C10" s="71"/>
      <c r="D10" s="17"/>
      <c r="E10" s="17"/>
      <c r="H10" s="3" t="s">
        <v>661</v>
      </c>
      <c r="I10" s="3">
        <v>3841.46</v>
      </c>
    </row>
    <row r="11" spans="2:20" x14ac:dyDescent="0.25">
      <c r="B11" s="72" t="s">
        <v>629</v>
      </c>
      <c r="C11" s="72"/>
      <c r="D11" s="24"/>
      <c r="E11" s="24"/>
    </row>
    <row r="12" spans="2:20" x14ac:dyDescent="0.25">
      <c r="B12" s="25"/>
      <c r="C12" s="26"/>
      <c r="D12" s="26"/>
      <c r="E12" s="27"/>
    </row>
    <row r="13" spans="2:20" s="5" customFormat="1" ht="45" x14ac:dyDescent="0.25">
      <c r="B13" s="6" t="s">
        <v>26</v>
      </c>
      <c r="C13" s="6" t="s">
        <v>27</v>
      </c>
      <c r="D13" s="6" t="s">
        <v>28</v>
      </c>
      <c r="E13" s="6" t="s">
        <v>29</v>
      </c>
      <c r="F13" s="6" t="s">
        <v>30</v>
      </c>
      <c r="G13" s="6" t="s">
        <v>31</v>
      </c>
      <c r="H13" s="12" t="s">
        <v>32</v>
      </c>
      <c r="I13" s="6" t="s">
        <v>33</v>
      </c>
      <c r="J13" s="6" t="s">
        <v>638</v>
      </c>
      <c r="K13" s="6" t="s">
        <v>647</v>
      </c>
      <c r="L13" s="6" t="s">
        <v>651</v>
      </c>
      <c r="M13" s="6" t="s">
        <v>657</v>
      </c>
      <c r="N13" s="30" t="s">
        <v>659</v>
      </c>
      <c r="O13" s="30" t="s">
        <v>660</v>
      </c>
      <c r="P13" s="30" t="s">
        <v>699</v>
      </c>
      <c r="Q13" s="33" t="s">
        <v>638</v>
      </c>
      <c r="R13" s="33" t="s">
        <v>647</v>
      </c>
      <c r="S13" s="33" t="s">
        <v>651</v>
      </c>
      <c r="T13" s="33" t="s">
        <v>657</v>
      </c>
    </row>
    <row r="14" spans="2:20" x14ac:dyDescent="0.25">
      <c r="B14" s="14" t="s">
        <v>274</v>
      </c>
      <c r="C14" s="4" t="s">
        <v>275</v>
      </c>
      <c r="D14" s="14" t="s">
        <v>139</v>
      </c>
      <c r="E14" s="15" t="s">
        <v>516</v>
      </c>
      <c r="F14" s="14" t="s">
        <v>39</v>
      </c>
      <c r="G14" s="16" t="s">
        <v>37</v>
      </c>
      <c r="H14" s="16" t="s">
        <v>38</v>
      </c>
      <c r="I14" s="16" t="s">
        <v>39</v>
      </c>
      <c r="J14" s="28">
        <v>14432365.220000001</v>
      </c>
      <c r="K14" s="28">
        <v>8228407.3200000003</v>
      </c>
      <c r="L14" s="28">
        <v>1759964.899</v>
      </c>
      <c r="M14" s="28">
        <v>3519929.798</v>
      </c>
      <c r="N14" s="32">
        <f t="shared" ref="N14:N45" si="0">MEDIAN(J14:M14)</f>
        <v>5874168.5590000004</v>
      </c>
      <c r="O14" s="28">
        <f t="shared" ref="O14:O45" si="1">_xlfn.STDEV.S(J14:M14)</f>
        <v>5666186.6566402595</v>
      </c>
      <c r="P14" s="42">
        <f>MAX(J14:M14)</f>
        <v>14432365.220000001</v>
      </c>
      <c r="Q14" s="43">
        <f>IF(J14&lt;$N14,49/COUNT($J$14:$J$121),49/COUNT($J$14:$J$121)*(($P14-J14)/($P14-$N14)))</f>
        <v>0</v>
      </c>
      <c r="R14" s="43">
        <f>IF(K14&lt;$N14,49/COUNT($J$14:$J$121),49/COUNT($J$14:$J$121)*(($P14-K14)/($P14-$N14)))</f>
        <v>0.32889623694659942</v>
      </c>
      <c r="S14" s="43">
        <f>IF(L14&lt;$N14,49/COUNT($J$14:$J$121),49/COUNT($J$14:$J$121)*(($P14-L14)/($P14-$N14)))</f>
        <v>0.45370370370370372</v>
      </c>
      <c r="T14" s="43">
        <f>IF(M14&lt;$N14,49/COUNT($J$14:$J$121),49/COUNT($J$14:$J$121)*(($P14-M14)/($P14-$N14)))</f>
        <v>0.45370370370370372</v>
      </c>
    </row>
    <row r="15" spans="2:20" x14ac:dyDescent="0.25">
      <c r="B15" s="14" t="s">
        <v>276</v>
      </c>
      <c r="C15" s="4" t="s">
        <v>275</v>
      </c>
      <c r="D15" s="14" t="s">
        <v>139</v>
      </c>
      <c r="E15" s="15" t="s">
        <v>517</v>
      </c>
      <c r="F15" s="14" t="s">
        <v>39</v>
      </c>
      <c r="G15" s="16" t="s">
        <v>37</v>
      </c>
      <c r="H15" s="16" t="s">
        <v>38</v>
      </c>
      <c r="I15" s="16" t="s">
        <v>39</v>
      </c>
      <c r="J15" s="28">
        <v>21320103</v>
      </c>
      <c r="K15" s="28">
        <v>17371082.120000001</v>
      </c>
      <c r="L15" s="28">
        <v>3017082.6839999999</v>
      </c>
      <c r="M15" s="28">
        <v>7679846.8319999995</v>
      </c>
      <c r="N15" s="32">
        <f t="shared" si="0"/>
        <v>12525464.476</v>
      </c>
      <c r="O15" s="28">
        <f t="shared" si="1"/>
        <v>8457494.7908309158</v>
      </c>
      <c r="P15" s="42">
        <f t="shared" ref="P15:P78" si="2">MAX(J15:M15)</f>
        <v>21320103</v>
      </c>
      <c r="Q15" s="43">
        <f t="shared" ref="Q15:Q78" si="3">IF(J15&lt;$N15,49/COUNT($J$14:$J$121),49/COUNT($J$14:$J$121)*(($P15-J15)/($P15-$N15)))</f>
        <v>0</v>
      </c>
      <c r="R15" s="43">
        <f t="shared" ref="R15:R78" si="4">IF(K15&lt;$N15,49/COUNT($J$14:$J$121),49/COUNT($J$14:$J$121)*(($P15-K15)/($P15-$N15)))</f>
        <v>0.2037247346061882</v>
      </c>
      <c r="S15" s="43">
        <f t="shared" ref="S15:S78" si="5">IF(L15&lt;$N15,49/COUNT($J$14:$J$121),49/COUNT($J$14:$J$121)*(($P15-L15)/($P15-$N15)))</f>
        <v>0.45370370370370372</v>
      </c>
      <c r="T15" s="43">
        <f t="shared" ref="T15:T78" si="6">IF(M15&lt;$N15,49/COUNT($J$14:$J$121),49/COUNT($J$14:$J$121)*(($P15-M15)/($P15-$N15)))</f>
        <v>0.45370370370370372</v>
      </c>
    </row>
    <row r="16" spans="2:20" x14ac:dyDescent="0.25">
      <c r="B16" s="14" t="s">
        <v>277</v>
      </c>
      <c r="C16" s="4" t="s">
        <v>275</v>
      </c>
      <c r="D16" s="14" t="s">
        <v>139</v>
      </c>
      <c r="E16" s="15" t="s">
        <v>518</v>
      </c>
      <c r="F16" s="14" t="s">
        <v>39</v>
      </c>
      <c r="G16" s="16" t="s">
        <v>37</v>
      </c>
      <c r="H16" s="16" t="s">
        <v>38</v>
      </c>
      <c r="I16" s="16" t="s">
        <v>39</v>
      </c>
      <c r="J16" s="28">
        <v>26913268.760000002</v>
      </c>
      <c r="K16" s="28">
        <v>24228088.219999999</v>
      </c>
      <c r="L16" s="28">
        <v>4525624.0259999996</v>
      </c>
      <c r="M16" s="28">
        <v>10559789.394000001</v>
      </c>
      <c r="N16" s="32">
        <f t="shared" si="0"/>
        <v>17393938.807</v>
      </c>
      <c r="O16" s="28">
        <f t="shared" si="1"/>
        <v>10752029.879839109</v>
      </c>
      <c r="P16" s="42">
        <f t="shared" si="2"/>
        <v>26913268.760000002</v>
      </c>
      <c r="Q16" s="43">
        <f t="shared" si="3"/>
        <v>0</v>
      </c>
      <c r="R16" s="43">
        <f t="shared" si="4"/>
        <v>0.12797921304610044</v>
      </c>
      <c r="S16" s="43">
        <f t="shared" si="5"/>
        <v>0.45370370370370372</v>
      </c>
      <c r="T16" s="43">
        <f t="shared" si="6"/>
        <v>0.45370370370370372</v>
      </c>
    </row>
    <row r="17" spans="2:20" x14ac:dyDescent="0.25">
      <c r="B17" s="14" t="s">
        <v>278</v>
      </c>
      <c r="C17" s="4" t="s">
        <v>275</v>
      </c>
      <c r="D17" s="14" t="s">
        <v>139</v>
      </c>
      <c r="E17" s="15" t="s">
        <v>520</v>
      </c>
      <c r="F17" s="14" t="s">
        <v>39</v>
      </c>
      <c r="G17" s="16" t="s">
        <v>37</v>
      </c>
      <c r="H17" s="16" t="s">
        <v>38</v>
      </c>
      <c r="I17" s="16" t="s">
        <v>39</v>
      </c>
      <c r="J17" s="28">
        <v>8812309.2400000002</v>
      </c>
      <c r="K17" s="28">
        <v>822840.73199999996</v>
      </c>
      <c r="L17" s="28">
        <v>251423.557</v>
      </c>
      <c r="M17" s="28">
        <v>351992.97979999997</v>
      </c>
      <c r="N17" s="32">
        <f t="shared" si="0"/>
        <v>587416.85589999997</v>
      </c>
      <c r="O17" s="28">
        <f t="shared" si="1"/>
        <v>4175879.6612486499</v>
      </c>
      <c r="P17" s="42">
        <f t="shared" si="2"/>
        <v>8812309.2400000002</v>
      </c>
      <c r="Q17" s="43">
        <f t="shared" si="3"/>
        <v>0</v>
      </c>
      <c r="R17" s="43">
        <f t="shared" si="4"/>
        <v>0.440717189164822</v>
      </c>
      <c r="S17" s="43">
        <f t="shared" si="5"/>
        <v>0.45370370370370372</v>
      </c>
      <c r="T17" s="43">
        <f t="shared" si="6"/>
        <v>0.45370370370370372</v>
      </c>
    </row>
    <row r="18" spans="2:20" x14ac:dyDescent="0.25">
      <c r="B18" s="14" t="s">
        <v>279</v>
      </c>
      <c r="C18" s="4" t="s">
        <v>280</v>
      </c>
      <c r="D18" s="14" t="s">
        <v>139</v>
      </c>
      <c r="E18" s="15" t="s">
        <v>516</v>
      </c>
      <c r="F18" s="14" t="s">
        <v>39</v>
      </c>
      <c r="G18" s="16" t="s">
        <v>37</v>
      </c>
      <c r="H18" s="16" t="s">
        <v>38</v>
      </c>
      <c r="I18" s="16" t="s">
        <v>39</v>
      </c>
      <c r="J18" s="28">
        <v>14970169.620000001</v>
      </c>
      <c r="K18" s="28">
        <v>9599808.540000001</v>
      </c>
      <c r="L18" s="28">
        <v>3519929.798</v>
      </c>
      <c r="M18" s="28">
        <v>4054776.2738000001</v>
      </c>
      <c r="N18" s="32">
        <f t="shared" si="0"/>
        <v>6827292.4068999998</v>
      </c>
      <c r="O18" s="28">
        <f t="shared" si="1"/>
        <v>5378142.1135033462</v>
      </c>
      <c r="P18" s="42">
        <f t="shared" si="2"/>
        <v>14970169.620000001</v>
      </c>
      <c r="Q18" s="43">
        <f t="shared" si="3"/>
        <v>0</v>
      </c>
      <c r="R18" s="43">
        <f t="shared" si="4"/>
        <v>0.29922503415652318</v>
      </c>
      <c r="S18" s="43">
        <f t="shared" si="5"/>
        <v>0.45370370370370372</v>
      </c>
      <c r="T18" s="43">
        <f t="shared" si="6"/>
        <v>0.45370370370370372</v>
      </c>
    </row>
    <row r="19" spans="2:20" x14ac:dyDescent="0.25">
      <c r="B19" s="14" t="s">
        <v>281</v>
      </c>
      <c r="C19" s="4" t="s">
        <v>280</v>
      </c>
      <c r="D19" s="14" t="s">
        <v>139</v>
      </c>
      <c r="E19" s="15" t="s">
        <v>517</v>
      </c>
      <c r="F19" s="14" t="s">
        <v>39</v>
      </c>
      <c r="G19" s="16" t="s">
        <v>37</v>
      </c>
      <c r="H19" s="16" t="s">
        <v>38</v>
      </c>
      <c r="I19" s="16" t="s">
        <v>39</v>
      </c>
      <c r="J19" s="28">
        <v>22499431.219999999</v>
      </c>
      <c r="K19" s="28">
        <v>20113884.559999999</v>
      </c>
      <c r="L19" s="28">
        <v>6034165.3679999998</v>
      </c>
      <c r="M19" s="28">
        <v>8840966.5316000003</v>
      </c>
      <c r="N19" s="32">
        <f t="shared" si="0"/>
        <v>14477425.5458</v>
      </c>
      <c r="O19" s="28">
        <f t="shared" si="1"/>
        <v>8147314.3645668579</v>
      </c>
      <c r="P19" s="42">
        <f t="shared" si="2"/>
        <v>22499431.219999999</v>
      </c>
      <c r="Q19" s="43">
        <f t="shared" si="3"/>
        <v>0</v>
      </c>
      <c r="R19" s="43">
        <f t="shared" si="4"/>
        <v>0.13492029287400581</v>
      </c>
      <c r="S19" s="43">
        <f t="shared" si="5"/>
        <v>0.45370370370370372</v>
      </c>
      <c r="T19" s="43">
        <f t="shared" si="6"/>
        <v>0.45370370370370372</v>
      </c>
    </row>
    <row r="20" spans="2:20" x14ac:dyDescent="0.25">
      <c r="B20" s="14" t="s">
        <v>282</v>
      </c>
      <c r="C20" s="4" t="s">
        <v>280</v>
      </c>
      <c r="D20" s="14" t="s">
        <v>139</v>
      </c>
      <c r="E20" s="15" t="s">
        <v>518</v>
      </c>
      <c r="F20" s="14" t="s">
        <v>39</v>
      </c>
      <c r="G20" s="16" t="s">
        <v>37</v>
      </c>
      <c r="H20" s="16" t="s">
        <v>38</v>
      </c>
      <c r="I20" s="16" t="s">
        <v>39</v>
      </c>
      <c r="J20" s="28">
        <v>28534364.879999999</v>
      </c>
      <c r="K20" s="28">
        <v>27885158.140000001</v>
      </c>
      <c r="L20" s="28">
        <v>9051248.0519999992</v>
      </c>
      <c r="M20" s="28">
        <v>12159757.483999999</v>
      </c>
      <c r="N20" s="32">
        <f t="shared" si="0"/>
        <v>20022457.811999999</v>
      </c>
      <c r="O20" s="28">
        <f t="shared" si="1"/>
        <v>10246171.252315512</v>
      </c>
      <c r="P20" s="42">
        <f t="shared" si="2"/>
        <v>28534364.879999999</v>
      </c>
      <c r="Q20" s="43">
        <f t="shared" si="3"/>
        <v>0</v>
      </c>
      <c r="R20" s="43">
        <f t="shared" si="4"/>
        <v>3.4604172725844269E-2</v>
      </c>
      <c r="S20" s="43">
        <f t="shared" si="5"/>
        <v>0.45370370370370372</v>
      </c>
      <c r="T20" s="43">
        <f t="shared" si="6"/>
        <v>0.45370370370370372</v>
      </c>
    </row>
    <row r="21" spans="2:20" x14ac:dyDescent="0.25">
      <c r="B21" s="14" t="s">
        <v>283</v>
      </c>
      <c r="C21" s="4" t="s">
        <v>280</v>
      </c>
      <c r="D21" s="14" t="s">
        <v>139</v>
      </c>
      <c r="E21" s="15" t="s">
        <v>520</v>
      </c>
      <c r="F21" s="14" t="s">
        <v>39</v>
      </c>
      <c r="G21" s="16" t="s">
        <v>37</v>
      </c>
      <c r="H21" s="16" t="s">
        <v>38</v>
      </c>
      <c r="I21" s="16" t="s">
        <v>39</v>
      </c>
      <c r="J21" s="28">
        <v>8869931.1400000006</v>
      </c>
      <c r="K21" s="28">
        <v>914267.48</v>
      </c>
      <c r="L21" s="28">
        <v>502847.114</v>
      </c>
      <c r="M21" s="28">
        <v>406849.02860000002</v>
      </c>
      <c r="N21" s="32">
        <f t="shared" si="0"/>
        <v>708557.29700000002</v>
      </c>
      <c r="O21" s="28">
        <f t="shared" si="1"/>
        <v>4136830.4496344058</v>
      </c>
      <c r="P21" s="42">
        <f t="shared" si="2"/>
        <v>8869931.1400000006</v>
      </c>
      <c r="Q21" s="43">
        <f t="shared" si="3"/>
        <v>0</v>
      </c>
      <c r="R21" s="43">
        <f t="shared" si="4"/>
        <v>0.4422679486810715</v>
      </c>
      <c r="S21" s="43">
        <f t="shared" si="5"/>
        <v>0.45370370370370372</v>
      </c>
      <c r="T21" s="43">
        <f t="shared" si="6"/>
        <v>0.45370370370370372</v>
      </c>
    </row>
    <row r="22" spans="2:20" x14ac:dyDescent="0.25">
      <c r="B22" s="14" t="s">
        <v>284</v>
      </c>
      <c r="C22" s="4" t="s">
        <v>285</v>
      </c>
      <c r="D22" s="14" t="s">
        <v>139</v>
      </c>
      <c r="E22" s="15" t="s">
        <v>516</v>
      </c>
      <c r="F22" s="14" t="s">
        <v>39</v>
      </c>
      <c r="G22" s="16" t="s">
        <v>37</v>
      </c>
      <c r="H22" s="16" t="s">
        <v>38</v>
      </c>
      <c r="I22" s="16" t="s">
        <v>39</v>
      </c>
      <c r="J22" s="28">
        <v>12630720.48</v>
      </c>
      <c r="K22" s="28">
        <v>10056942.279999999</v>
      </c>
      <c r="L22" s="28">
        <v>3519929.798</v>
      </c>
      <c r="M22" s="28">
        <v>4365627.2170000002</v>
      </c>
      <c r="N22" s="32">
        <f t="shared" si="0"/>
        <v>7211284.7484999998</v>
      </c>
      <c r="O22" s="28">
        <f t="shared" si="1"/>
        <v>4413817.425433822</v>
      </c>
      <c r="P22" s="42">
        <f t="shared" si="2"/>
        <v>12630720.48</v>
      </c>
      <c r="Q22" s="43">
        <f t="shared" si="3"/>
        <v>0</v>
      </c>
      <c r="R22" s="43">
        <f t="shared" si="4"/>
        <v>0.21547127038789429</v>
      </c>
      <c r="S22" s="43">
        <f t="shared" si="5"/>
        <v>0.45370370370370372</v>
      </c>
      <c r="T22" s="43">
        <f t="shared" si="6"/>
        <v>0.45370370370370372</v>
      </c>
    </row>
    <row r="23" spans="2:20" x14ac:dyDescent="0.25">
      <c r="B23" s="14" t="s">
        <v>286</v>
      </c>
      <c r="C23" s="4" t="s">
        <v>285</v>
      </c>
      <c r="D23" s="14" t="s">
        <v>139</v>
      </c>
      <c r="E23" s="15" t="s">
        <v>517</v>
      </c>
      <c r="F23" s="14" t="s">
        <v>39</v>
      </c>
      <c r="G23" s="16" t="s">
        <v>37</v>
      </c>
      <c r="H23" s="16" t="s">
        <v>38</v>
      </c>
      <c r="I23" s="16" t="s">
        <v>39</v>
      </c>
      <c r="J23" s="28">
        <v>17063765.32</v>
      </c>
      <c r="K23" s="28">
        <v>20113884.559999999</v>
      </c>
      <c r="L23" s="28">
        <v>6034165.3679999998</v>
      </c>
      <c r="M23" s="28">
        <v>8731254.4340000004</v>
      </c>
      <c r="N23" s="32">
        <f t="shared" si="0"/>
        <v>12897509.877</v>
      </c>
      <c r="O23" s="28">
        <f t="shared" si="1"/>
        <v>6679964.3879135437</v>
      </c>
      <c r="P23" s="42">
        <f t="shared" si="2"/>
        <v>20113884.559999999</v>
      </c>
      <c r="Q23" s="43">
        <f t="shared" si="3"/>
        <v>0.1917653193903493</v>
      </c>
      <c r="R23" s="43">
        <f t="shared" si="4"/>
        <v>0</v>
      </c>
      <c r="S23" s="43">
        <f t="shared" si="5"/>
        <v>0.45370370370370372</v>
      </c>
      <c r="T23" s="43">
        <f t="shared" si="6"/>
        <v>0.45370370370370372</v>
      </c>
    </row>
    <row r="24" spans="2:20" x14ac:dyDescent="0.25">
      <c r="B24" s="14" t="s">
        <v>287</v>
      </c>
      <c r="C24" s="4" t="s">
        <v>285</v>
      </c>
      <c r="D24" s="14" t="s">
        <v>139</v>
      </c>
      <c r="E24" s="15" t="s">
        <v>518</v>
      </c>
      <c r="F24" s="14" t="s">
        <v>39</v>
      </c>
      <c r="G24" s="16" t="s">
        <v>37</v>
      </c>
      <c r="H24" s="16" t="s">
        <v>38</v>
      </c>
      <c r="I24" s="16" t="s">
        <v>39</v>
      </c>
      <c r="J24" s="28">
        <v>20171506.460000001</v>
      </c>
      <c r="K24" s="28">
        <v>26970890.66</v>
      </c>
      <c r="L24" s="28">
        <v>9051248.0519999992</v>
      </c>
      <c r="M24" s="28">
        <v>11789479.1546</v>
      </c>
      <c r="N24" s="32">
        <f t="shared" si="0"/>
        <v>15980492.807300001</v>
      </c>
      <c r="O24" s="28">
        <f t="shared" si="1"/>
        <v>8161070.7547802916</v>
      </c>
      <c r="P24" s="42">
        <f t="shared" si="2"/>
        <v>26970890.66</v>
      </c>
      <c r="Q24" s="43">
        <f t="shared" si="3"/>
        <v>0.28069100279991949</v>
      </c>
      <c r="R24" s="43">
        <f t="shared" si="4"/>
        <v>0</v>
      </c>
      <c r="S24" s="43">
        <f t="shared" si="5"/>
        <v>0.45370370370370372</v>
      </c>
      <c r="T24" s="43">
        <f t="shared" si="6"/>
        <v>0.45370370370370372</v>
      </c>
    </row>
    <row r="25" spans="2:20" x14ac:dyDescent="0.25">
      <c r="B25" s="14" t="s">
        <v>288</v>
      </c>
      <c r="C25" s="4" t="s">
        <v>285</v>
      </c>
      <c r="D25" s="14" t="s">
        <v>139</v>
      </c>
      <c r="E25" s="15" t="s">
        <v>520</v>
      </c>
      <c r="F25" s="14" t="s">
        <v>39</v>
      </c>
      <c r="G25" s="16" t="s">
        <v>37</v>
      </c>
      <c r="H25" s="16" t="s">
        <v>38</v>
      </c>
      <c r="I25" s="16" t="s">
        <v>39</v>
      </c>
      <c r="J25" s="28">
        <v>8662492.3000000007</v>
      </c>
      <c r="K25" s="28">
        <v>1371401.22</v>
      </c>
      <c r="L25" s="28">
        <v>502847.114</v>
      </c>
      <c r="M25" s="28">
        <v>466276.41479999997</v>
      </c>
      <c r="N25" s="32">
        <f t="shared" si="0"/>
        <v>937124.1669999999</v>
      </c>
      <c r="O25" s="28">
        <f t="shared" si="1"/>
        <v>3963297.7440841594</v>
      </c>
      <c r="P25" s="42">
        <f t="shared" si="2"/>
        <v>8662492.3000000007</v>
      </c>
      <c r="Q25" s="43">
        <f t="shared" si="3"/>
        <v>0</v>
      </c>
      <c r="R25" s="43">
        <f t="shared" si="4"/>
        <v>0.428199015255528</v>
      </c>
      <c r="S25" s="43">
        <f t="shared" si="5"/>
        <v>0.45370370370370372</v>
      </c>
      <c r="T25" s="43">
        <f t="shared" si="6"/>
        <v>0.45370370370370372</v>
      </c>
    </row>
    <row r="26" spans="2:20" x14ac:dyDescent="0.25">
      <c r="B26" s="14" t="s">
        <v>289</v>
      </c>
      <c r="C26" s="4" t="s">
        <v>290</v>
      </c>
      <c r="D26" s="14" t="s">
        <v>139</v>
      </c>
      <c r="E26" s="15" t="s">
        <v>516</v>
      </c>
      <c r="F26" s="14" t="s">
        <v>39</v>
      </c>
      <c r="G26" s="16" t="s">
        <v>37</v>
      </c>
      <c r="H26" s="16" t="s">
        <v>38</v>
      </c>
      <c r="I26" s="16" t="s">
        <v>39</v>
      </c>
      <c r="J26" s="28">
        <v>13614134.24</v>
      </c>
      <c r="K26" s="28">
        <v>12342610.98</v>
      </c>
      <c r="L26" s="28">
        <v>7039859.5959999999</v>
      </c>
      <c r="M26" s="28">
        <v>5334750.7457999997</v>
      </c>
      <c r="N26" s="32">
        <f t="shared" si="0"/>
        <v>9691235.2880000006</v>
      </c>
      <c r="O26" s="28">
        <f t="shared" si="1"/>
        <v>4015830.3731723144</v>
      </c>
      <c r="P26" s="42">
        <f t="shared" si="2"/>
        <v>13614134.24</v>
      </c>
      <c r="Q26" s="43">
        <f t="shared" si="3"/>
        <v>0</v>
      </c>
      <c r="R26" s="43">
        <f t="shared" si="4"/>
        <v>0.14705829017423219</v>
      </c>
      <c r="S26" s="43">
        <f t="shared" si="5"/>
        <v>0.45370370370370372</v>
      </c>
      <c r="T26" s="43">
        <f t="shared" si="6"/>
        <v>0.45370370370370372</v>
      </c>
    </row>
    <row r="27" spans="2:20" x14ac:dyDescent="0.25">
      <c r="B27" s="14" t="s">
        <v>291</v>
      </c>
      <c r="C27" s="4" t="s">
        <v>290</v>
      </c>
      <c r="D27" s="14" t="s">
        <v>139</v>
      </c>
      <c r="E27" s="15" t="s">
        <v>517</v>
      </c>
      <c r="F27" s="14" t="s">
        <v>39</v>
      </c>
      <c r="G27" s="16" t="s">
        <v>37</v>
      </c>
      <c r="H27" s="16" t="s">
        <v>38</v>
      </c>
      <c r="I27" s="16" t="s">
        <v>39</v>
      </c>
      <c r="J27" s="28">
        <v>19034434.300000001</v>
      </c>
      <c r="K27" s="28">
        <v>24228088.219999999</v>
      </c>
      <c r="L27" s="28">
        <v>12068330.736</v>
      </c>
      <c r="M27" s="28">
        <v>10669501.491599999</v>
      </c>
      <c r="N27" s="32">
        <f t="shared" si="0"/>
        <v>15551382.517999999</v>
      </c>
      <c r="O27" s="28">
        <f t="shared" si="1"/>
        <v>6318784.4307692237</v>
      </c>
      <c r="P27" s="42">
        <f t="shared" si="2"/>
        <v>24228088.219999999</v>
      </c>
      <c r="Q27" s="43">
        <f t="shared" si="3"/>
        <v>0.27157542276858693</v>
      </c>
      <c r="R27" s="43">
        <f t="shared" si="4"/>
        <v>0</v>
      </c>
      <c r="S27" s="43">
        <f t="shared" si="5"/>
        <v>0.45370370370370372</v>
      </c>
      <c r="T27" s="43">
        <f t="shared" si="6"/>
        <v>0.45370370370370372</v>
      </c>
    </row>
    <row r="28" spans="2:20" x14ac:dyDescent="0.25">
      <c r="B28" s="14" t="s">
        <v>292</v>
      </c>
      <c r="C28" s="4" t="s">
        <v>290</v>
      </c>
      <c r="D28" s="14" t="s">
        <v>139</v>
      </c>
      <c r="E28" s="15" t="s">
        <v>518</v>
      </c>
      <c r="F28" s="14" t="s">
        <v>39</v>
      </c>
      <c r="G28" s="16" t="s">
        <v>37</v>
      </c>
      <c r="H28" s="16" t="s">
        <v>38</v>
      </c>
      <c r="I28" s="16" t="s">
        <v>39</v>
      </c>
      <c r="J28" s="28">
        <v>22829796.780000001</v>
      </c>
      <c r="K28" s="28">
        <v>32913629.280000001</v>
      </c>
      <c r="L28" s="28">
        <v>18102496.103999998</v>
      </c>
      <c r="M28" s="28">
        <v>14404284.147400001</v>
      </c>
      <c r="N28" s="32">
        <f t="shared" si="0"/>
        <v>20466146.442000002</v>
      </c>
      <c r="O28" s="28">
        <f t="shared" si="1"/>
        <v>8013855.7488593776</v>
      </c>
      <c r="P28" s="42">
        <f t="shared" si="2"/>
        <v>32913629.280000001</v>
      </c>
      <c r="Q28" s="43">
        <f t="shared" si="3"/>
        <v>0.36754998679820455</v>
      </c>
      <c r="R28" s="43">
        <f t="shared" si="4"/>
        <v>0</v>
      </c>
      <c r="S28" s="43">
        <f t="shared" si="5"/>
        <v>0.45370370370370372</v>
      </c>
      <c r="T28" s="43">
        <f t="shared" si="6"/>
        <v>0.45370370370370372</v>
      </c>
    </row>
    <row r="29" spans="2:20" x14ac:dyDescent="0.25">
      <c r="B29" s="14" t="s">
        <v>293</v>
      </c>
      <c r="C29" s="4" t="s">
        <v>290</v>
      </c>
      <c r="D29" s="14" t="s">
        <v>139</v>
      </c>
      <c r="E29" s="15" t="s">
        <v>520</v>
      </c>
      <c r="F29" s="14" t="s">
        <v>39</v>
      </c>
      <c r="G29" s="16" t="s">
        <v>37</v>
      </c>
      <c r="H29" s="16" t="s">
        <v>38</v>
      </c>
      <c r="I29" s="16" t="s">
        <v>39</v>
      </c>
      <c r="J29" s="28">
        <v>8766211.7200000007</v>
      </c>
      <c r="K29" s="28">
        <v>1371401.22</v>
      </c>
      <c r="L29" s="28">
        <v>1005694.228</v>
      </c>
      <c r="M29" s="28">
        <v>566845.83759999997</v>
      </c>
      <c r="N29" s="32">
        <f t="shared" si="0"/>
        <v>1188547.7239999999</v>
      </c>
      <c r="O29" s="28">
        <f t="shared" si="1"/>
        <v>3906320.6668287036</v>
      </c>
      <c r="P29" s="42">
        <f t="shared" si="2"/>
        <v>8766211.7200000007</v>
      </c>
      <c r="Q29" s="43">
        <f t="shared" si="3"/>
        <v>0</v>
      </c>
      <c r="R29" s="43">
        <f t="shared" si="4"/>
        <v>0.44275556606997346</v>
      </c>
      <c r="S29" s="43">
        <f t="shared" si="5"/>
        <v>0.45370370370370372</v>
      </c>
      <c r="T29" s="43">
        <f t="shared" si="6"/>
        <v>0.45370370370370372</v>
      </c>
    </row>
    <row r="30" spans="2:20" x14ac:dyDescent="0.25">
      <c r="B30" s="14" t="s">
        <v>294</v>
      </c>
      <c r="C30" s="4" t="s">
        <v>295</v>
      </c>
      <c r="D30" s="14" t="s">
        <v>139</v>
      </c>
      <c r="E30" s="15" t="s">
        <v>521</v>
      </c>
      <c r="F30" s="14" t="s">
        <v>39</v>
      </c>
      <c r="G30" s="16" t="s">
        <v>37</v>
      </c>
      <c r="H30" s="16" t="s">
        <v>38</v>
      </c>
      <c r="I30" s="16" t="s">
        <v>39</v>
      </c>
      <c r="J30" s="28">
        <v>16264741.640000001</v>
      </c>
      <c r="K30" s="28">
        <v>274280.24399999995</v>
      </c>
      <c r="L30" s="28">
        <v>54856.048800000004</v>
      </c>
      <c r="M30" s="28">
        <v>105140.76019999999</v>
      </c>
      <c r="N30" s="32">
        <f t="shared" si="0"/>
        <v>189710.50209999998</v>
      </c>
      <c r="O30" s="28">
        <f t="shared" si="1"/>
        <v>8060537.7758239163</v>
      </c>
      <c r="P30" s="42">
        <f t="shared" si="2"/>
        <v>16264741.640000001</v>
      </c>
      <c r="Q30" s="43">
        <f t="shared" si="3"/>
        <v>0</v>
      </c>
      <c r="R30" s="43">
        <f t="shared" si="4"/>
        <v>0.45131679665561525</v>
      </c>
      <c r="S30" s="43">
        <f t="shared" si="5"/>
        <v>0.45370370370370372</v>
      </c>
      <c r="T30" s="43">
        <f t="shared" si="6"/>
        <v>0.45370370370370372</v>
      </c>
    </row>
    <row r="31" spans="2:20" x14ac:dyDescent="0.25">
      <c r="B31" s="14" t="s">
        <v>296</v>
      </c>
      <c r="C31" s="4" t="s">
        <v>295</v>
      </c>
      <c r="D31" s="14" t="s">
        <v>139</v>
      </c>
      <c r="E31" s="15" t="s">
        <v>522</v>
      </c>
      <c r="F31" s="14" t="s">
        <v>39</v>
      </c>
      <c r="G31" s="16" t="s">
        <v>37</v>
      </c>
      <c r="H31" s="16" t="s">
        <v>38</v>
      </c>
      <c r="I31" s="16" t="s">
        <v>39</v>
      </c>
      <c r="J31" s="28">
        <v>16379985.439999999</v>
      </c>
      <c r="K31" s="28">
        <v>548560.4879999999</v>
      </c>
      <c r="L31" s="28">
        <v>120683.30735999999</v>
      </c>
      <c r="M31" s="28">
        <v>223995.53259999998</v>
      </c>
      <c r="N31" s="32">
        <f t="shared" si="0"/>
        <v>386278.01029999997</v>
      </c>
      <c r="O31" s="28">
        <f t="shared" si="1"/>
        <v>8043185.6585101523</v>
      </c>
      <c r="P31" s="42">
        <f t="shared" si="2"/>
        <v>16379985.439999999</v>
      </c>
      <c r="Q31" s="43">
        <f t="shared" si="3"/>
        <v>0</v>
      </c>
      <c r="R31" s="43">
        <f t="shared" si="4"/>
        <v>0.44910013311181091</v>
      </c>
      <c r="S31" s="43">
        <f t="shared" si="5"/>
        <v>0.45370370370370372</v>
      </c>
      <c r="T31" s="43">
        <f t="shared" si="6"/>
        <v>0.45370370370370372</v>
      </c>
    </row>
    <row r="32" spans="2:20" x14ac:dyDescent="0.25">
      <c r="B32" s="14" t="s">
        <v>297</v>
      </c>
      <c r="C32" s="4" t="s">
        <v>295</v>
      </c>
      <c r="D32" s="14" t="s">
        <v>139</v>
      </c>
      <c r="E32" s="15" t="s">
        <v>523</v>
      </c>
      <c r="F32" s="14" t="s">
        <v>39</v>
      </c>
      <c r="G32" s="16" t="s">
        <v>37</v>
      </c>
      <c r="H32" s="16" t="s">
        <v>38</v>
      </c>
      <c r="I32" s="16" t="s">
        <v>39</v>
      </c>
      <c r="J32" s="28">
        <v>16456814.640000001</v>
      </c>
      <c r="K32" s="28">
        <v>685700.61</v>
      </c>
      <c r="L32" s="28">
        <v>181024.96104000002</v>
      </c>
      <c r="M32" s="28">
        <v>301708.2684</v>
      </c>
      <c r="N32" s="32">
        <f t="shared" si="0"/>
        <v>493704.43920000002</v>
      </c>
      <c r="O32" s="28">
        <f t="shared" si="1"/>
        <v>8036549.5362772178</v>
      </c>
      <c r="P32" s="42">
        <f t="shared" si="2"/>
        <v>16456814.640000001</v>
      </c>
      <c r="Q32" s="43">
        <f t="shared" si="3"/>
        <v>0</v>
      </c>
      <c r="R32" s="43">
        <f t="shared" si="4"/>
        <v>0.44824678630520559</v>
      </c>
      <c r="S32" s="43">
        <f t="shared" si="5"/>
        <v>0.45370370370370372</v>
      </c>
      <c r="T32" s="43">
        <f t="shared" si="6"/>
        <v>0.45370370370370372</v>
      </c>
    </row>
    <row r="33" spans="2:20" x14ac:dyDescent="0.25">
      <c r="B33" s="14" t="s">
        <v>298</v>
      </c>
      <c r="C33" s="4" t="s">
        <v>295</v>
      </c>
      <c r="D33" s="14" t="s">
        <v>139</v>
      </c>
      <c r="E33" s="15" t="s">
        <v>524</v>
      </c>
      <c r="F33" s="14" t="s">
        <v>39</v>
      </c>
      <c r="G33" s="16" t="s">
        <v>37</v>
      </c>
      <c r="H33" s="16" t="s">
        <v>38</v>
      </c>
      <c r="I33" s="16" t="s">
        <v>39</v>
      </c>
      <c r="J33" s="28">
        <v>16161022.220000001</v>
      </c>
      <c r="K33" s="28">
        <v>27428.024399999998</v>
      </c>
      <c r="L33" s="28">
        <v>181024.96104000002</v>
      </c>
      <c r="M33" s="28">
        <v>13714.012199999999</v>
      </c>
      <c r="N33" s="32">
        <f t="shared" si="0"/>
        <v>104226.49272000001</v>
      </c>
      <c r="O33" s="28">
        <f t="shared" si="1"/>
        <v>8043840.8605022663</v>
      </c>
      <c r="P33" s="42">
        <f t="shared" si="2"/>
        <v>16161022.220000001</v>
      </c>
      <c r="Q33" s="43">
        <f t="shared" si="3"/>
        <v>0</v>
      </c>
      <c r="R33" s="43">
        <f t="shared" si="4"/>
        <v>0.45370370370370372</v>
      </c>
      <c r="S33" s="43">
        <f t="shared" si="5"/>
        <v>0.4515336723906469</v>
      </c>
      <c r="T33" s="43">
        <f t="shared" si="6"/>
        <v>0.45370370370370372</v>
      </c>
    </row>
    <row r="34" spans="2:20" x14ac:dyDescent="0.25">
      <c r="B34" s="14" t="s">
        <v>299</v>
      </c>
      <c r="C34" s="4" t="s">
        <v>300</v>
      </c>
      <c r="D34" s="14" t="s">
        <v>139</v>
      </c>
      <c r="E34" s="15" t="s">
        <v>525</v>
      </c>
      <c r="F34" s="14" t="s">
        <v>39</v>
      </c>
      <c r="G34" s="16" t="s">
        <v>37</v>
      </c>
      <c r="H34" s="16" t="s">
        <v>38</v>
      </c>
      <c r="I34" s="16" t="s">
        <v>39</v>
      </c>
      <c r="J34" s="28">
        <v>11770233.439999999</v>
      </c>
      <c r="K34" s="28">
        <v>13714.012199999999</v>
      </c>
      <c r="L34" s="28">
        <v>603416.5368</v>
      </c>
      <c r="M34" s="28">
        <v>3519929.798</v>
      </c>
      <c r="N34" s="32">
        <f t="shared" si="0"/>
        <v>2061673.1674000002</v>
      </c>
      <c r="O34" s="28">
        <f t="shared" si="1"/>
        <v>5417013.3745288914</v>
      </c>
      <c r="P34" s="42">
        <f t="shared" si="2"/>
        <v>11770233.439999999</v>
      </c>
      <c r="Q34" s="43">
        <f t="shared" si="3"/>
        <v>0</v>
      </c>
      <c r="R34" s="43">
        <f t="shared" si="4"/>
        <v>0.45370370370370372</v>
      </c>
      <c r="S34" s="43">
        <f t="shared" si="5"/>
        <v>0.45370370370370372</v>
      </c>
      <c r="T34" s="43">
        <f t="shared" si="6"/>
        <v>0.38555596442242718</v>
      </c>
    </row>
    <row r="35" spans="2:20" x14ac:dyDescent="0.25">
      <c r="B35" s="14" t="s">
        <v>301</v>
      </c>
      <c r="C35" s="4" t="s">
        <v>300</v>
      </c>
      <c r="D35" s="14" t="s">
        <v>139</v>
      </c>
      <c r="E35" s="15" t="s">
        <v>526</v>
      </c>
      <c r="F35" s="14" t="s">
        <v>39</v>
      </c>
      <c r="G35" s="16" t="s">
        <v>37</v>
      </c>
      <c r="H35" s="16" t="s">
        <v>38</v>
      </c>
      <c r="I35" s="16" t="s">
        <v>39</v>
      </c>
      <c r="J35" s="28">
        <v>15999680.9</v>
      </c>
      <c r="K35" s="28">
        <v>18285.349599999998</v>
      </c>
      <c r="L35" s="28">
        <v>1206833.0736</v>
      </c>
      <c r="M35" s="28">
        <v>7679846.8319999995</v>
      </c>
      <c r="N35" s="32">
        <f t="shared" si="0"/>
        <v>4443339.9528000001</v>
      </c>
      <c r="O35" s="28">
        <f t="shared" si="1"/>
        <v>7334081.7797781276</v>
      </c>
      <c r="P35" s="42">
        <f t="shared" si="2"/>
        <v>15999680.9</v>
      </c>
      <c r="Q35" s="43">
        <f t="shared" si="3"/>
        <v>0</v>
      </c>
      <c r="R35" s="43">
        <f t="shared" si="4"/>
        <v>0.45370370370370372</v>
      </c>
      <c r="S35" s="43">
        <f t="shared" si="5"/>
        <v>0.45370370370370372</v>
      </c>
      <c r="T35" s="43">
        <f t="shared" si="6"/>
        <v>0.32663795124238165</v>
      </c>
    </row>
    <row r="36" spans="2:20" x14ac:dyDescent="0.25">
      <c r="B36" s="14" t="s">
        <v>302</v>
      </c>
      <c r="C36" s="4" t="s">
        <v>300</v>
      </c>
      <c r="D36" s="14" t="s">
        <v>139</v>
      </c>
      <c r="E36" s="15" t="s">
        <v>527</v>
      </c>
      <c r="F36" s="14" t="s">
        <v>39</v>
      </c>
      <c r="G36" s="16" t="s">
        <v>37</v>
      </c>
      <c r="H36" s="16" t="s">
        <v>38</v>
      </c>
      <c r="I36" s="16" t="s">
        <v>39</v>
      </c>
      <c r="J36" s="28">
        <v>18926873.420000002</v>
      </c>
      <c r="K36" s="28">
        <v>27428.024399999998</v>
      </c>
      <c r="L36" s="28">
        <v>1810249.6104000001</v>
      </c>
      <c r="M36" s="28">
        <v>10559789.394000001</v>
      </c>
      <c r="N36" s="32">
        <f t="shared" si="0"/>
        <v>6185019.5022</v>
      </c>
      <c r="O36" s="28">
        <f t="shared" si="1"/>
        <v>8712249.4093609639</v>
      </c>
      <c r="P36" s="42">
        <f t="shared" si="2"/>
        <v>18926873.420000002</v>
      </c>
      <c r="Q36" s="43">
        <f t="shared" si="3"/>
        <v>0</v>
      </c>
      <c r="R36" s="43">
        <f t="shared" si="4"/>
        <v>0.45370370370370372</v>
      </c>
      <c r="S36" s="43">
        <f t="shared" si="5"/>
        <v>0.45370370370370372</v>
      </c>
      <c r="T36" s="43">
        <f t="shared" si="6"/>
        <v>0.2979297232793689</v>
      </c>
    </row>
    <row r="37" spans="2:20" x14ac:dyDescent="0.25">
      <c r="B37" s="14" t="s">
        <v>303</v>
      </c>
      <c r="C37" s="4" t="s">
        <v>300</v>
      </c>
      <c r="D37" s="14" t="s">
        <v>139</v>
      </c>
      <c r="E37" s="15" t="s">
        <v>528</v>
      </c>
      <c r="F37" s="14" t="s">
        <v>39</v>
      </c>
      <c r="G37" s="16" t="s">
        <v>37</v>
      </c>
      <c r="H37" s="16" t="s">
        <v>38</v>
      </c>
      <c r="I37" s="16" t="s">
        <v>39</v>
      </c>
      <c r="J37" s="28">
        <v>8547248.5</v>
      </c>
      <c r="K37" s="28">
        <v>9142.6747999999989</v>
      </c>
      <c r="L37" s="28">
        <v>50284.7114</v>
      </c>
      <c r="M37" s="28">
        <v>351992.97979999997</v>
      </c>
      <c r="N37" s="32">
        <f t="shared" si="0"/>
        <v>201138.84559999997</v>
      </c>
      <c r="O37" s="28">
        <f t="shared" si="1"/>
        <v>4207831.236976454</v>
      </c>
      <c r="P37" s="42">
        <f t="shared" si="2"/>
        <v>8547248.5</v>
      </c>
      <c r="Q37" s="43">
        <f t="shared" si="3"/>
        <v>0</v>
      </c>
      <c r="R37" s="43">
        <f t="shared" si="4"/>
        <v>0.45370370370370372</v>
      </c>
      <c r="S37" s="43">
        <f t="shared" si="5"/>
        <v>0.45370370370370372</v>
      </c>
      <c r="T37" s="43">
        <f t="shared" si="6"/>
        <v>0.44550310698982365</v>
      </c>
    </row>
    <row r="38" spans="2:20" x14ac:dyDescent="0.25">
      <c r="B38" s="14" t="s">
        <v>304</v>
      </c>
      <c r="C38" s="4" t="s">
        <v>305</v>
      </c>
      <c r="D38" s="14" t="s">
        <v>139</v>
      </c>
      <c r="E38" s="15" t="s">
        <v>525</v>
      </c>
      <c r="F38" s="14" t="s">
        <v>39</v>
      </c>
      <c r="G38" s="16" t="s">
        <v>37</v>
      </c>
      <c r="H38" s="16" t="s">
        <v>38</v>
      </c>
      <c r="I38" s="16" t="s">
        <v>39</v>
      </c>
      <c r="J38" s="28">
        <v>8197675.6399999997</v>
      </c>
      <c r="K38" s="28">
        <v>13714.012199999999</v>
      </c>
      <c r="L38" s="28">
        <v>1206833.0736</v>
      </c>
      <c r="M38" s="28">
        <v>4571.3373999999994</v>
      </c>
      <c r="N38" s="32">
        <f t="shared" si="0"/>
        <v>610273.5429</v>
      </c>
      <c r="O38" s="28">
        <f t="shared" si="1"/>
        <v>3935364.4027828472</v>
      </c>
      <c r="P38" s="42">
        <f t="shared" si="2"/>
        <v>8197675.6399999997</v>
      </c>
      <c r="Q38" s="43">
        <f t="shared" si="3"/>
        <v>0</v>
      </c>
      <c r="R38" s="43">
        <f t="shared" si="4"/>
        <v>0.45370370370370372</v>
      </c>
      <c r="S38" s="43">
        <f t="shared" si="5"/>
        <v>0.41803124755935578</v>
      </c>
      <c r="T38" s="43">
        <f t="shared" si="6"/>
        <v>0.45370370370370372</v>
      </c>
    </row>
    <row r="39" spans="2:20" x14ac:dyDescent="0.25">
      <c r="B39" s="14" t="s">
        <v>306</v>
      </c>
      <c r="C39" s="4" t="s">
        <v>305</v>
      </c>
      <c r="D39" s="14" t="s">
        <v>139</v>
      </c>
      <c r="E39" s="15" t="s">
        <v>526</v>
      </c>
      <c r="F39" s="14" t="s">
        <v>39</v>
      </c>
      <c r="G39" s="16" t="s">
        <v>37</v>
      </c>
      <c r="H39" s="16" t="s">
        <v>38</v>
      </c>
      <c r="I39" s="16" t="s">
        <v>39</v>
      </c>
      <c r="J39" s="28">
        <v>8197675.6399999997</v>
      </c>
      <c r="K39" s="28">
        <v>18285.349599999998</v>
      </c>
      <c r="L39" s="28">
        <v>2413666.1472</v>
      </c>
      <c r="M39" s="28">
        <v>9142.6747999999989</v>
      </c>
      <c r="N39" s="32">
        <f t="shared" si="0"/>
        <v>1215975.7484000002</v>
      </c>
      <c r="O39" s="28">
        <f t="shared" si="1"/>
        <v>3861443.2679698193</v>
      </c>
      <c r="P39" s="42">
        <f t="shared" si="2"/>
        <v>8197675.6399999997</v>
      </c>
      <c r="Q39" s="43">
        <f t="shared" si="3"/>
        <v>0</v>
      </c>
      <c r="R39" s="43">
        <f t="shared" si="4"/>
        <v>0.45370370370370372</v>
      </c>
      <c r="S39" s="43">
        <f t="shared" si="5"/>
        <v>0.37587214716835171</v>
      </c>
      <c r="T39" s="43">
        <f t="shared" si="6"/>
        <v>0.45370370370370372</v>
      </c>
    </row>
    <row r="40" spans="2:20" x14ac:dyDescent="0.25">
      <c r="B40" s="14" t="s">
        <v>307</v>
      </c>
      <c r="C40" s="4" t="s">
        <v>305</v>
      </c>
      <c r="D40" s="14" t="s">
        <v>139</v>
      </c>
      <c r="E40" s="15" t="s">
        <v>527</v>
      </c>
      <c r="F40" s="14" t="s">
        <v>39</v>
      </c>
      <c r="G40" s="16" t="s">
        <v>37</v>
      </c>
      <c r="H40" s="16" t="s">
        <v>38</v>
      </c>
      <c r="I40" s="16" t="s">
        <v>39</v>
      </c>
      <c r="J40" s="28">
        <v>8201517.0999999996</v>
      </c>
      <c r="K40" s="28">
        <v>27428.024399999998</v>
      </c>
      <c r="L40" s="28">
        <v>3620499.2208000002</v>
      </c>
      <c r="M40" s="28">
        <v>13714.012199999999</v>
      </c>
      <c r="N40" s="32">
        <f t="shared" si="0"/>
        <v>1823963.6226000001</v>
      </c>
      <c r="O40" s="28">
        <f t="shared" si="1"/>
        <v>3881159.8853466283</v>
      </c>
      <c r="P40" s="42">
        <f t="shared" si="2"/>
        <v>8201517.0999999996</v>
      </c>
      <c r="Q40" s="43">
        <f t="shared" si="3"/>
        <v>0</v>
      </c>
      <c r="R40" s="43">
        <f t="shared" si="4"/>
        <v>0.45370370370370372</v>
      </c>
      <c r="S40" s="43">
        <f t="shared" si="5"/>
        <v>0.32589687971903264</v>
      </c>
      <c r="T40" s="43">
        <f t="shared" si="6"/>
        <v>0.45370370370370372</v>
      </c>
    </row>
    <row r="41" spans="2:20" x14ac:dyDescent="0.25">
      <c r="B41" s="14" t="s">
        <v>308</v>
      </c>
      <c r="C41" s="4" t="s">
        <v>305</v>
      </c>
      <c r="D41" s="14" t="s">
        <v>139</v>
      </c>
      <c r="E41" s="15" t="s">
        <v>528</v>
      </c>
      <c r="F41" s="14" t="s">
        <v>39</v>
      </c>
      <c r="G41" s="16" t="s">
        <v>37</v>
      </c>
      <c r="H41" s="16" t="s">
        <v>38</v>
      </c>
      <c r="I41" s="16" t="s">
        <v>39</v>
      </c>
      <c r="J41" s="28">
        <v>8189992.7199999997</v>
      </c>
      <c r="K41" s="28">
        <v>13949.3103643215</v>
      </c>
      <c r="L41" s="28">
        <v>100569.4228</v>
      </c>
      <c r="M41" s="28">
        <v>4571.3373999999994</v>
      </c>
      <c r="N41" s="32">
        <f t="shared" si="0"/>
        <v>57259.36658216075</v>
      </c>
      <c r="O41" s="28">
        <f t="shared" si="1"/>
        <v>4075377.1292862189</v>
      </c>
      <c r="P41" s="42">
        <f t="shared" si="2"/>
        <v>8189992.7199999997</v>
      </c>
      <c r="Q41" s="43">
        <f t="shared" si="3"/>
        <v>0</v>
      </c>
      <c r="R41" s="43">
        <f t="shared" si="4"/>
        <v>0.45370370370370372</v>
      </c>
      <c r="S41" s="43">
        <f t="shared" si="5"/>
        <v>0.45128755011059579</v>
      </c>
      <c r="T41" s="43">
        <f t="shared" si="6"/>
        <v>0.45370370370370372</v>
      </c>
    </row>
    <row r="42" spans="2:20" x14ac:dyDescent="0.25">
      <c r="B42" s="14" t="s">
        <v>309</v>
      </c>
      <c r="C42" s="4" t="s">
        <v>310</v>
      </c>
      <c r="D42" s="14" t="s">
        <v>139</v>
      </c>
      <c r="E42" s="15" t="s">
        <v>311</v>
      </c>
      <c r="F42" s="14" t="s">
        <v>39</v>
      </c>
      <c r="G42" s="16" t="s">
        <v>37</v>
      </c>
      <c r="H42" s="16" t="s">
        <v>38</v>
      </c>
      <c r="I42" s="16" t="s">
        <v>39</v>
      </c>
      <c r="J42" s="28">
        <v>18108642.440000001</v>
      </c>
      <c r="K42" s="28">
        <v>11428343.5</v>
      </c>
      <c r="L42" s="28">
        <v>25142.3557</v>
      </c>
      <c r="M42" s="28">
        <v>4571.3373999999994</v>
      </c>
      <c r="N42" s="32">
        <f t="shared" si="0"/>
        <v>5726742.9278500006</v>
      </c>
      <c r="O42" s="28">
        <f t="shared" si="1"/>
        <v>8943958.6204030886</v>
      </c>
      <c r="P42" s="42">
        <f t="shared" si="2"/>
        <v>18108642.440000001</v>
      </c>
      <c r="Q42" s="43">
        <f t="shared" si="3"/>
        <v>0</v>
      </c>
      <c r="R42" s="43">
        <f t="shared" si="4"/>
        <v>0.24478282738054977</v>
      </c>
      <c r="S42" s="43">
        <f t="shared" si="5"/>
        <v>0.45370370370370372</v>
      </c>
      <c r="T42" s="43">
        <f t="shared" si="6"/>
        <v>0.45370370370370372</v>
      </c>
    </row>
    <row r="43" spans="2:20" x14ac:dyDescent="0.25">
      <c r="B43" s="14" t="s">
        <v>312</v>
      </c>
      <c r="C43" s="4" t="s">
        <v>310</v>
      </c>
      <c r="D43" s="14" t="s">
        <v>139</v>
      </c>
      <c r="E43" s="15" t="s">
        <v>313</v>
      </c>
      <c r="F43" s="14" t="s">
        <v>39</v>
      </c>
      <c r="G43" s="16" t="s">
        <v>37</v>
      </c>
      <c r="H43" s="16" t="s">
        <v>38</v>
      </c>
      <c r="I43" s="16" t="s">
        <v>39</v>
      </c>
      <c r="J43" s="28">
        <v>36209601.960000001</v>
      </c>
      <c r="K43" s="28">
        <v>22399553.260000002</v>
      </c>
      <c r="L43" s="28">
        <v>50284.7114</v>
      </c>
      <c r="M43" s="28">
        <v>4571.3373999999994</v>
      </c>
      <c r="N43" s="32">
        <f t="shared" si="0"/>
        <v>11224918.985700002</v>
      </c>
      <c r="O43" s="28">
        <f t="shared" si="1"/>
        <v>17818634.957650989</v>
      </c>
      <c r="P43" s="42">
        <f t="shared" si="2"/>
        <v>36209601.960000001</v>
      </c>
      <c r="Q43" s="43">
        <f t="shared" si="3"/>
        <v>0</v>
      </c>
      <c r="R43" s="43">
        <f t="shared" si="4"/>
        <v>0.25078045816965444</v>
      </c>
      <c r="S43" s="43">
        <f t="shared" si="5"/>
        <v>0.45370370370370372</v>
      </c>
      <c r="T43" s="43">
        <f t="shared" si="6"/>
        <v>0.45370370370370372</v>
      </c>
    </row>
    <row r="44" spans="2:20" x14ac:dyDescent="0.25">
      <c r="B44" s="14" t="s">
        <v>314</v>
      </c>
      <c r="C44" s="4" t="s">
        <v>310</v>
      </c>
      <c r="D44" s="14" t="s">
        <v>139</v>
      </c>
      <c r="E44" s="15" t="s">
        <v>315</v>
      </c>
      <c r="F44" s="14" t="s">
        <v>39</v>
      </c>
      <c r="G44" s="16" t="s">
        <v>37</v>
      </c>
      <c r="H44" s="16" t="s">
        <v>38</v>
      </c>
      <c r="I44" s="16" t="s">
        <v>39</v>
      </c>
      <c r="J44" s="28">
        <v>54318244.399999999</v>
      </c>
      <c r="K44" s="28">
        <v>33827896.759999998</v>
      </c>
      <c r="L44" s="28">
        <v>75427.0671</v>
      </c>
      <c r="M44" s="28">
        <v>4571.3373999999994</v>
      </c>
      <c r="N44" s="32">
        <f t="shared" si="0"/>
        <v>16951661.913549997</v>
      </c>
      <c r="O44" s="28">
        <f t="shared" si="1"/>
        <v>26763414.44602605</v>
      </c>
      <c r="P44" s="42">
        <f t="shared" si="2"/>
        <v>54318244.399999999</v>
      </c>
      <c r="Q44" s="43">
        <f t="shared" si="3"/>
        <v>0</v>
      </c>
      <c r="R44" s="43">
        <f t="shared" si="4"/>
        <v>0.24879306577784016</v>
      </c>
      <c r="S44" s="43">
        <f t="shared" si="5"/>
        <v>0.45370370370370372</v>
      </c>
      <c r="T44" s="43">
        <f t="shared" si="6"/>
        <v>0.45370370370370372</v>
      </c>
    </row>
    <row r="45" spans="2:20" x14ac:dyDescent="0.25">
      <c r="B45" s="14" t="s">
        <v>314</v>
      </c>
      <c r="C45" s="4" t="s">
        <v>310</v>
      </c>
      <c r="D45" s="14" t="s">
        <v>139</v>
      </c>
      <c r="E45" s="15" t="s">
        <v>316</v>
      </c>
      <c r="F45" s="14" t="s">
        <v>39</v>
      </c>
      <c r="G45" s="16" t="s">
        <v>37</v>
      </c>
      <c r="H45" s="16" t="s">
        <v>38</v>
      </c>
      <c r="I45" s="16" t="s">
        <v>39</v>
      </c>
      <c r="J45" s="28">
        <v>54318244.399999999</v>
      </c>
      <c r="K45" s="28">
        <v>1371401.22</v>
      </c>
      <c r="L45" s="28">
        <v>75427.0671</v>
      </c>
      <c r="M45" s="28">
        <v>4571.3373999999994</v>
      </c>
      <c r="N45" s="32">
        <f t="shared" si="0"/>
        <v>723414.14354999992</v>
      </c>
      <c r="O45" s="28">
        <f t="shared" si="1"/>
        <v>26924554.019760869</v>
      </c>
      <c r="P45" s="42">
        <f t="shared" si="2"/>
        <v>54318244.399999999</v>
      </c>
      <c r="Q45" s="43">
        <f t="shared" si="3"/>
        <v>0</v>
      </c>
      <c r="R45" s="43">
        <f t="shared" si="4"/>
        <v>0.44821820939145862</v>
      </c>
      <c r="S45" s="43">
        <f t="shared" si="5"/>
        <v>0.45370370370370372</v>
      </c>
      <c r="T45" s="43">
        <f t="shared" si="6"/>
        <v>0.45370370370370372</v>
      </c>
    </row>
    <row r="46" spans="2:20" s="11" customFormat="1" x14ac:dyDescent="0.25">
      <c r="B46" s="14" t="s">
        <v>317</v>
      </c>
      <c r="C46" s="4" t="s">
        <v>47</v>
      </c>
      <c r="D46" s="14" t="s">
        <v>48</v>
      </c>
      <c r="E46" s="15" t="s">
        <v>519</v>
      </c>
      <c r="F46" s="14" t="s">
        <v>39</v>
      </c>
      <c r="G46" s="16" t="s">
        <v>37</v>
      </c>
      <c r="H46" s="16" t="s">
        <v>49</v>
      </c>
      <c r="I46" s="16" t="s">
        <v>50</v>
      </c>
      <c r="J46" s="31">
        <v>15162158</v>
      </c>
      <c r="K46" s="31">
        <v>4700500</v>
      </c>
      <c r="L46" s="31">
        <v>490875</v>
      </c>
      <c r="M46" s="31">
        <v>38080</v>
      </c>
      <c r="N46" s="32">
        <f t="shared" ref="N46:N77" si="7">MEDIAN(J46:M46)</f>
        <v>2595687.5</v>
      </c>
      <c r="O46" s="28">
        <f t="shared" ref="O46:O77" si="8">_xlfn.STDEV.S(J46:M46)</f>
        <v>7030260.1571953874</v>
      </c>
      <c r="P46" s="42">
        <f t="shared" si="2"/>
        <v>15162158</v>
      </c>
      <c r="Q46" s="43">
        <f t="shared" si="3"/>
        <v>0</v>
      </c>
      <c r="R46" s="43">
        <f t="shared" si="4"/>
        <v>0.37771090788630601</v>
      </c>
      <c r="S46" s="43">
        <f t="shared" si="5"/>
        <v>0.45370370370370372</v>
      </c>
      <c r="T46" s="43">
        <f t="shared" si="6"/>
        <v>0.45370370370370372</v>
      </c>
    </row>
    <row r="47" spans="2:20" s="11" customFormat="1" x14ac:dyDescent="0.25">
      <c r="B47" s="14" t="s">
        <v>318</v>
      </c>
      <c r="C47" s="4" t="s">
        <v>47</v>
      </c>
      <c r="D47" s="14" t="s">
        <v>48</v>
      </c>
      <c r="E47" s="15" t="s">
        <v>519</v>
      </c>
      <c r="F47" s="14" t="s">
        <v>39</v>
      </c>
      <c r="G47" s="16" t="s">
        <v>37</v>
      </c>
      <c r="H47" s="16" t="s">
        <v>49</v>
      </c>
      <c r="I47" s="16" t="s">
        <v>52</v>
      </c>
      <c r="J47" s="31">
        <v>22964219</v>
      </c>
      <c r="K47" s="31">
        <v>5015850</v>
      </c>
      <c r="L47" s="31">
        <v>981750</v>
      </c>
      <c r="M47" s="31">
        <v>52360</v>
      </c>
      <c r="N47" s="32">
        <f t="shared" si="7"/>
        <v>2998800</v>
      </c>
      <c r="O47" s="28">
        <f t="shared" si="8"/>
        <v>10693066.825028118</v>
      </c>
      <c r="P47" s="42">
        <f t="shared" si="2"/>
        <v>22964219</v>
      </c>
      <c r="Q47" s="43">
        <f t="shared" si="3"/>
        <v>0</v>
      </c>
      <c r="R47" s="43">
        <f t="shared" si="4"/>
        <v>0.4078672974877583</v>
      </c>
      <c r="S47" s="43">
        <f t="shared" si="5"/>
        <v>0.45370370370370372</v>
      </c>
      <c r="T47" s="43">
        <f t="shared" si="6"/>
        <v>0.45370370370370372</v>
      </c>
    </row>
    <row r="48" spans="2:20" x14ac:dyDescent="0.25">
      <c r="B48" s="14" t="s">
        <v>319</v>
      </c>
      <c r="C48" s="4" t="s">
        <v>54</v>
      </c>
      <c r="D48" s="14" t="s">
        <v>48</v>
      </c>
      <c r="E48" s="15" t="s">
        <v>519</v>
      </c>
      <c r="F48" s="14" t="s">
        <v>39</v>
      </c>
      <c r="G48" s="16" t="s">
        <v>55</v>
      </c>
      <c r="H48" s="16" t="s">
        <v>56</v>
      </c>
      <c r="I48" s="16" t="s">
        <v>50</v>
      </c>
      <c r="J48" s="28">
        <v>20775465</v>
      </c>
      <c r="K48" s="28">
        <v>5176500</v>
      </c>
      <c r="L48" s="28">
        <v>981750</v>
      </c>
      <c r="M48" s="28">
        <v>54740</v>
      </c>
      <c r="N48" s="32">
        <f t="shared" si="7"/>
        <v>3079125</v>
      </c>
      <c r="O48" s="28">
        <f t="shared" si="8"/>
        <v>9614030.5790472832</v>
      </c>
      <c r="P48" s="42">
        <f t="shared" si="2"/>
        <v>20775465</v>
      </c>
      <c r="Q48" s="43">
        <f t="shared" si="3"/>
        <v>0</v>
      </c>
      <c r="R48" s="43">
        <f t="shared" si="4"/>
        <v>0.39993061810772423</v>
      </c>
      <c r="S48" s="43">
        <f t="shared" si="5"/>
        <v>0.45370370370370372</v>
      </c>
      <c r="T48" s="43">
        <f t="shared" si="6"/>
        <v>0.45370370370370372</v>
      </c>
    </row>
    <row r="49" spans="2:20" x14ac:dyDescent="0.25">
      <c r="B49" s="14" t="s">
        <v>320</v>
      </c>
      <c r="C49" s="4" t="str">
        <f>+C48</f>
        <v>Entrega, instalación y/o puesta en marcha de licencia o suscripción, en sitio.</v>
      </c>
      <c r="D49" s="14" t="s">
        <v>48</v>
      </c>
      <c r="E49" s="15" t="s">
        <v>519</v>
      </c>
      <c r="F49" s="14" t="s">
        <v>39</v>
      </c>
      <c r="G49" s="16" t="s">
        <v>55</v>
      </c>
      <c r="H49" s="16" t="s">
        <v>56</v>
      </c>
      <c r="I49" s="16" t="s">
        <v>52</v>
      </c>
      <c r="J49" s="28">
        <v>28967630</v>
      </c>
      <c r="K49" s="28">
        <v>5533500</v>
      </c>
      <c r="L49" s="28">
        <v>981750</v>
      </c>
      <c r="M49" s="28">
        <v>82824</v>
      </c>
      <c r="N49" s="32">
        <f t="shared" si="7"/>
        <v>3257625</v>
      </c>
      <c r="O49" s="28">
        <f t="shared" si="8"/>
        <v>13595147.145096444</v>
      </c>
      <c r="P49" s="42">
        <f t="shared" si="2"/>
        <v>28967630</v>
      </c>
      <c r="Q49" s="43">
        <f t="shared" si="3"/>
        <v>0</v>
      </c>
      <c r="R49" s="43">
        <f t="shared" si="4"/>
        <v>0.41354140437055825</v>
      </c>
      <c r="S49" s="43">
        <f t="shared" si="5"/>
        <v>0.45370370370370372</v>
      </c>
      <c r="T49" s="43">
        <f t="shared" si="6"/>
        <v>0.45370370370370372</v>
      </c>
    </row>
    <row r="50" spans="2:20" x14ac:dyDescent="0.25">
      <c r="B50" s="14" t="s">
        <v>321</v>
      </c>
      <c r="C50" s="4" t="str">
        <f>+C48</f>
        <v>Entrega, instalación y/o puesta en marcha de licencia o suscripción, en sitio.</v>
      </c>
      <c r="D50" s="14" t="s">
        <v>48</v>
      </c>
      <c r="E50" s="15" t="s">
        <v>519</v>
      </c>
      <c r="F50" s="14" t="s">
        <v>39</v>
      </c>
      <c r="G50" s="16" t="s">
        <v>59</v>
      </c>
      <c r="H50" s="16" t="s">
        <v>56</v>
      </c>
      <c r="I50" s="16" t="s">
        <v>50</v>
      </c>
      <c r="J50" s="28">
        <v>26669439</v>
      </c>
      <c r="K50" s="28">
        <v>5533500</v>
      </c>
      <c r="L50" s="28">
        <v>981750</v>
      </c>
      <c r="M50" s="28">
        <v>76636</v>
      </c>
      <c r="N50" s="32">
        <f t="shared" si="7"/>
        <v>3257625</v>
      </c>
      <c r="O50" s="28">
        <f t="shared" si="8"/>
        <v>12466881.055752086</v>
      </c>
      <c r="P50" s="42">
        <f t="shared" si="2"/>
        <v>26669439</v>
      </c>
      <c r="Q50" s="43">
        <f t="shared" si="3"/>
        <v>0</v>
      </c>
      <c r="R50" s="43">
        <f t="shared" si="4"/>
        <v>0.40959892324257985</v>
      </c>
      <c r="S50" s="43">
        <f t="shared" si="5"/>
        <v>0.45370370370370372</v>
      </c>
      <c r="T50" s="43">
        <f t="shared" si="6"/>
        <v>0.45370370370370372</v>
      </c>
    </row>
    <row r="51" spans="2:20" x14ac:dyDescent="0.25">
      <c r="B51" s="14" t="s">
        <v>322</v>
      </c>
      <c r="C51" s="4" t="str">
        <f>+C48</f>
        <v>Entrega, instalación y/o puesta en marcha de licencia o suscripción, en sitio.</v>
      </c>
      <c r="D51" s="14" t="s">
        <v>48</v>
      </c>
      <c r="E51" s="15" t="s">
        <v>519</v>
      </c>
      <c r="F51" s="14" t="s">
        <v>39</v>
      </c>
      <c r="G51" s="16" t="s">
        <v>59</v>
      </c>
      <c r="H51" s="16" t="s">
        <v>56</v>
      </c>
      <c r="I51" s="16" t="s">
        <v>52</v>
      </c>
      <c r="J51" s="28">
        <v>35271212</v>
      </c>
      <c r="K51" s="28">
        <v>5831000</v>
      </c>
      <c r="L51" s="28">
        <v>981750</v>
      </c>
      <c r="M51" s="28">
        <v>115953.59999999999</v>
      </c>
      <c r="N51" s="32">
        <f t="shared" si="7"/>
        <v>3406375</v>
      </c>
      <c r="O51" s="28">
        <f t="shared" si="8"/>
        <v>16671612.760288231</v>
      </c>
      <c r="P51" s="42">
        <f t="shared" si="2"/>
        <v>35271212</v>
      </c>
      <c r="Q51" s="43">
        <f t="shared" si="3"/>
        <v>0</v>
      </c>
      <c r="R51" s="43">
        <f t="shared" si="4"/>
        <v>0.41918096810670091</v>
      </c>
      <c r="S51" s="43">
        <f t="shared" si="5"/>
        <v>0.45370370370370372</v>
      </c>
      <c r="T51" s="43">
        <f t="shared" si="6"/>
        <v>0.45370370370370372</v>
      </c>
    </row>
    <row r="52" spans="2:20" x14ac:dyDescent="0.25">
      <c r="B52" s="14" t="s">
        <v>323</v>
      </c>
      <c r="C52" s="4" t="str">
        <f>+C48</f>
        <v>Entrega, instalación y/o puesta en marcha de licencia o suscripción, en sitio.</v>
      </c>
      <c r="D52" s="14" t="s">
        <v>48</v>
      </c>
      <c r="E52" s="15" t="s">
        <v>519</v>
      </c>
      <c r="F52" s="14" t="s">
        <v>39</v>
      </c>
      <c r="G52" s="16" t="s">
        <v>62</v>
      </c>
      <c r="H52" s="16" t="s">
        <v>56</v>
      </c>
      <c r="I52" s="16" t="s">
        <v>50</v>
      </c>
      <c r="J52" s="28">
        <v>33252596</v>
      </c>
      <c r="K52" s="28">
        <v>5831000</v>
      </c>
      <c r="L52" s="28">
        <v>981750</v>
      </c>
      <c r="M52" s="28">
        <v>114954</v>
      </c>
      <c r="N52" s="32">
        <f t="shared" si="7"/>
        <v>3406375</v>
      </c>
      <c r="O52" s="28">
        <f t="shared" si="8"/>
        <v>15674805.923320943</v>
      </c>
      <c r="P52" s="42">
        <f t="shared" si="2"/>
        <v>33252596</v>
      </c>
      <c r="Q52" s="43">
        <f t="shared" si="3"/>
        <v>0</v>
      </c>
      <c r="R52" s="43">
        <f t="shared" si="4"/>
        <v>0.41684606123725571</v>
      </c>
      <c r="S52" s="43">
        <f t="shared" si="5"/>
        <v>0.45370370370370372</v>
      </c>
      <c r="T52" s="43">
        <f t="shared" si="6"/>
        <v>0.45370370370370372</v>
      </c>
    </row>
    <row r="53" spans="2:20" x14ac:dyDescent="0.25">
      <c r="B53" s="14" t="s">
        <v>324</v>
      </c>
      <c r="C53" s="4" t="str">
        <f>+C48</f>
        <v>Entrega, instalación y/o puesta en marcha de licencia o suscripción, en sitio.</v>
      </c>
      <c r="D53" s="14" t="s">
        <v>48</v>
      </c>
      <c r="E53" s="15" t="s">
        <v>519</v>
      </c>
      <c r="F53" s="14" t="s">
        <v>39</v>
      </c>
      <c r="G53" s="16" t="s">
        <v>62</v>
      </c>
      <c r="H53" s="16" t="s">
        <v>56</v>
      </c>
      <c r="I53" s="16" t="s">
        <v>52</v>
      </c>
      <c r="J53" s="28">
        <v>42284457</v>
      </c>
      <c r="K53" s="28">
        <v>5955950</v>
      </c>
      <c r="L53" s="28">
        <v>981750</v>
      </c>
      <c r="M53" s="28">
        <v>173930.4</v>
      </c>
      <c r="N53" s="32">
        <f t="shared" si="7"/>
        <v>3468850</v>
      </c>
      <c r="O53" s="28">
        <f t="shared" si="8"/>
        <v>20120051.080342576</v>
      </c>
      <c r="P53" s="42">
        <f t="shared" si="2"/>
        <v>42284457</v>
      </c>
      <c r="Q53" s="43">
        <f t="shared" si="3"/>
        <v>0</v>
      </c>
      <c r="R53" s="43">
        <f t="shared" si="4"/>
        <v>0.42463275599234934</v>
      </c>
      <c r="S53" s="43">
        <f t="shared" si="5"/>
        <v>0.45370370370370372</v>
      </c>
      <c r="T53" s="43">
        <f t="shared" si="6"/>
        <v>0.45370370370370372</v>
      </c>
    </row>
    <row r="54" spans="2:20" x14ac:dyDescent="0.25">
      <c r="B54" s="14" t="s">
        <v>325</v>
      </c>
      <c r="C54" s="4" t="s">
        <v>65</v>
      </c>
      <c r="D54" s="14" t="s">
        <v>48</v>
      </c>
      <c r="E54" s="15" t="s">
        <v>66</v>
      </c>
      <c r="F54" s="14" t="s">
        <v>39</v>
      </c>
      <c r="G54" s="16" t="s">
        <v>55</v>
      </c>
      <c r="H54" s="16" t="s">
        <v>56</v>
      </c>
      <c r="I54" s="16" t="s">
        <v>50</v>
      </c>
      <c r="J54" s="28">
        <v>126755</v>
      </c>
      <c r="K54" s="28">
        <v>157080</v>
      </c>
      <c r="L54" s="28">
        <v>245437.5</v>
      </c>
      <c r="M54" s="28">
        <v>60214</v>
      </c>
      <c r="N54" s="32">
        <f t="shared" si="7"/>
        <v>141917.5</v>
      </c>
      <c r="O54" s="28">
        <f t="shared" si="8"/>
        <v>76882.302269307518</v>
      </c>
      <c r="P54" s="42">
        <f t="shared" si="2"/>
        <v>245437.5</v>
      </c>
      <c r="Q54" s="43">
        <f t="shared" si="3"/>
        <v>0.45370370370370372</v>
      </c>
      <c r="R54" s="43">
        <f t="shared" si="4"/>
        <v>0.38725004829984544</v>
      </c>
      <c r="S54" s="43">
        <f t="shared" si="5"/>
        <v>0</v>
      </c>
      <c r="T54" s="43">
        <f t="shared" si="6"/>
        <v>0.45370370370370372</v>
      </c>
    </row>
    <row r="55" spans="2:20" x14ac:dyDescent="0.25">
      <c r="B55" s="14" t="s">
        <v>326</v>
      </c>
      <c r="C55" s="4" t="str">
        <f>+C54</f>
        <v>Soporte técnico en sitio</v>
      </c>
      <c r="D55" s="14" t="s">
        <v>48</v>
      </c>
      <c r="E55" s="15" t="s">
        <v>66</v>
      </c>
      <c r="F55" s="14" t="s">
        <v>39</v>
      </c>
      <c r="G55" s="16" t="s">
        <v>55</v>
      </c>
      <c r="H55" s="16" t="s">
        <v>56</v>
      </c>
      <c r="I55" s="16" t="s">
        <v>52</v>
      </c>
      <c r="J55" s="28">
        <v>176738</v>
      </c>
      <c r="K55" s="28">
        <v>238000</v>
      </c>
      <c r="L55" s="28">
        <v>245437.5</v>
      </c>
      <c r="M55" s="28">
        <v>91106.4</v>
      </c>
      <c r="N55" s="32">
        <f t="shared" si="7"/>
        <v>207369</v>
      </c>
      <c r="O55" s="28">
        <f t="shared" si="8"/>
        <v>71447.276258575206</v>
      </c>
      <c r="P55" s="42">
        <f t="shared" si="2"/>
        <v>245437.5</v>
      </c>
      <c r="Q55" s="43">
        <f t="shared" si="3"/>
        <v>0.45370370370370372</v>
      </c>
      <c r="R55" s="43">
        <f t="shared" si="4"/>
        <v>8.8640773770868209E-2</v>
      </c>
      <c r="S55" s="43">
        <f t="shared" si="5"/>
        <v>0</v>
      </c>
      <c r="T55" s="43">
        <f t="shared" si="6"/>
        <v>0.45370370370370372</v>
      </c>
    </row>
    <row r="56" spans="2:20" x14ac:dyDescent="0.25">
      <c r="B56" s="14" t="s">
        <v>327</v>
      </c>
      <c r="C56" s="4" t="str">
        <f>+C54</f>
        <v>Soporte técnico en sitio</v>
      </c>
      <c r="D56" s="14" t="s">
        <v>48</v>
      </c>
      <c r="E56" s="15" t="s">
        <v>66</v>
      </c>
      <c r="F56" s="14" t="s">
        <v>39</v>
      </c>
      <c r="G56" s="16" t="s">
        <v>59</v>
      </c>
      <c r="H56" s="16" t="s">
        <v>56</v>
      </c>
      <c r="I56" s="16" t="s">
        <v>50</v>
      </c>
      <c r="J56" s="28">
        <v>170851</v>
      </c>
      <c r="K56" s="28">
        <v>204680</v>
      </c>
      <c r="L56" s="28">
        <v>245437.5</v>
      </c>
      <c r="M56" s="28">
        <v>84299.599999999991</v>
      </c>
      <c r="N56" s="32">
        <f t="shared" si="7"/>
        <v>187765.5</v>
      </c>
      <c r="O56" s="28">
        <f t="shared" si="8"/>
        <v>68505.917866044023</v>
      </c>
      <c r="P56" s="42">
        <f t="shared" si="2"/>
        <v>245437.5</v>
      </c>
      <c r="Q56" s="43">
        <f t="shared" si="3"/>
        <v>0.45370370370370372</v>
      </c>
      <c r="R56" s="43">
        <f t="shared" si="4"/>
        <v>0.3206378954033795</v>
      </c>
      <c r="S56" s="43">
        <f t="shared" si="5"/>
        <v>0</v>
      </c>
      <c r="T56" s="43">
        <f t="shared" si="6"/>
        <v>0.45370370370370372</v>
      </c>
    </row>
    <row r="57" spans="2:20" x14ac:dyDescent="0.25">
      <c r="B57" s="14" t="s">
        <v>328</v>
      </c>
      <c r="C57" s="4" t="str">
        <f>+C54</f>
        <v>Soporte técnico en sitio</v>
      </c>
      <c r="D57" s="14" t="s">
        <v>48</v>
      </c>
      <c r="E57" s="15" t="s">
        <v>66</v>
      </c>
      <c r="F57" s="14" t="s">
        <v>39</v>
      </c>
      <c r="G57" s="16" t="s">
        <v>59</v>
      </c>
      <c r="H57" s="16" t="s">
        <v>56</v>
      </c>
      <c r="I57" s="16" t="s">
        <v>52</v>
      </c>
      <c r="J57" s="28">
        <v>225956</v>
      </c>
      <c r="K57" s="28">
        <v>285600</v>
      </c>
      <c r="L57" s="28">
        <v>245437.5</v>
      </c>
      <c r="M57" s="28">
        <v>127548.95999999999</v>
      </c>
      <c r="N57" s="32">
        <f t="shared" si="7"/>
        <v>235696.75</v>
      </c>
      <c r="O57" s="28">
        <f t="shared" si="8"/>
        <v>67151.412627530808</v>
      </c>
      <c r="P57" s="42">
        <f t="shared" si="2"/>
        <v>285600</v>
      </c>
      <c r="Q57" s="43">
        <f t="shared" si="3"/>
        <v>0.45370370370370372</v>
      </c>
      <c r="R57" s="43">
        <f t="shared" si="4"/>
        <v>0</v>
      </c>
      <c r="S57" s="43">
        <f t="shared" si="5"/>
        <v>0.36514405374399467</v>
      </c>
      <c r="T57" s="43">
        <f t="shared" si="6"/>
        <v>0.45370370370370372</v>
      </c>
    </row>
    <row r="58" spans="2:20" x14ac:dyDescent="0.25">
      <c r="B58" s="14" t="s">
        <v>329</v>
      </c>
      <c r="C58" s="4" t="str">
        <f>+C54</f>
        <v>Soporte técnico en sitio</v>
      </c>
      <c r="D58" s="14" t="s">
        <v>48</v>
      </c>
      <c r="E58" s="15" t="s">
        <v>66</v>
      </c>
      <c r="F58" s="14" t="s">
        <v>39</v>
      </c>
      <c r="G58" s="16" t="s">
        <v>62</v>
      </c>
      <c r="H58" s="16" t="s">
        <v>56</v>
      </c>
      <c r="I58" s="16" t="s">
        <v>50</v>
      </c>
      <c r="J58" s="28">
        <v>213024</v>
      </c>
      <c r="K58" s="28">
        <v>315350</v>
      </c>
      <c r="L58" s="28">
        <v>245437.5</v>
      </c>
      <c r="M58" s="28">
        <v>126449.4</v>
      </c>
      <c r="N58" s="32">
        <f t="shared" si="7"/>
        <v>229230.75</v>
      </c>
      <c r="O58" s="28">
        <f t="shared" si="8"/>
        <v>78393.116673611657</v>
      </c>
      <c r="P58" s="42">
        <f t="shared" si="2"/>
        <v>315350</v>
      </c>
      <c r="Q58" s="43">
        <f t="shared" si="3"/>
        <v>0.45370370370370372</v>
      </c>
      <c r="R58" s="43">
        <f t="shared" si="4"/>
        <v>0</v>
      </c>
      <c r="S58" s="43">
        <f t="shared" si="5"/>
        <v>0.36832137048552077</v>
      </c>
      <c r="T58" s="43">
        <f t="shared" si="6"/>
        <v>0.45370370370370372</v>
      </c>
    </row>
    <row r="59" spans="2:20" x14ac:dyDescent="0.25">
      <c r="B59" s="14" t="s">
        <v>330</v>
      </c>
      <c r="C59" s="4" t="str">
        <f>+C54</f>
        <v>Soporte técnico en sitio</v>
      </c>
      <c r="D59" s="14" t="s">
        <v>48</v>
      </c>
      <c r="E59" s="15" t="s">
        <v>66</v>
      </c>
      <c r="F59" s="14" t="s">
        <v>39</v>
      </c>
      <c r="G59" s="16" t="s">
        <v>62</v>
      </c>
      <c r="H59" s="16" t="s">
        <v>56</v>
      </c>
      <c r="I59" s="16" t="s">
        <v>52</v>
      </c>
      <c r="J59" s="28">
        <v>270884</v>
      </c>
      <c r="K59" s="28">
        <v>392700</v>
      </c>
      <c r="L59" s="28">
        <v>245437.5</v>
      </c>
      <c r="M59" s="28">
        <v>191323.44</v>
      </c>
      <c r="N59" s="32">
        <f t="shared" si="7"/>
        <v>258160.75</v>
      </c>
      <c r="O59" s="28">
        <f t="shared" si="8"/>
        <v>85138.925311874264</v>
      </c>
      <c r="P59" s="42">
        <f t="shared" si="2"/>
        <v>392700</v>
      </c>
      <c r="Q59" s="43">
        <f t="shared" si="3"/>
        <v>0.41079737229373864</v>
      </c>
      <c r="R59" s="43">
        <f t="shared" si="4"/>
        <v>0</v>
      </c>
      <c r="S59" s="43">
        <f t="shared" si="5"/>
        <v>0.45370370370370372</v>
      </c>
      <c r="T59" s="43">
        <f t="shared" si="6"/>
        <v>0.45370370370370372</v>
      </c>
    </row>
    <row r="60" spans="2:20" x14ac:dyDescent="0.25">
      <c r="B60" s="14" t="s">
        <v>331</v>
      </c>
      <c r="C60" s="4" t="str">
        <f>+C54</f>
        <v>Soporte técnico en sitio</v>
      </c>
      <c r="D60" s="14" t="s">
        <v>48</v>
      </c>
      <c r="E60" s="15" t="s">
        <v>73</v>
      </c>
      <c r="F60" s="14" t="s">
        <v>39</v>
      </c>
      <c r="G60" s="16" t="s">
        <v>55</v>
      </c>
      <c r="H60" s="16" t="s">
        <v>56</v>
      </c>
      <c r="I60" s="16" t="s">
        <v>50</v>
      </c>
      <c r="J60" s="28">
        <v>1014041</v>
      </c>
      <c r="K60" s="28">
        <v>654500</v>
      </c>
      <c r="L60" s="28">
        <v>245437.5</v>
      </c>
      <c r="M60" s="28">
        <v>541926</v>
      </c>
      <c r="N60" s="32">
        <f t="shared" si="7"/>
        <v>598213</v>
      </c>
      <c r="O60" s="28">
        <f t="shared" si="8"/>
        <v>317650.76592760772</v>
      </c>
      <c r="P60" s="42">
        <f t="shared" si="2"/>
        <v>1014041</v>
      </c>
      <c r="Q60" s="43">
        <f t="shared" si="3"/>
        <v>0</v>
      </c>
      <c r="R60" s="43">
        <f t="shared" si="4"/>
        <v>0.39228980091127424</v>
      </c>
      <c r="S60" s="43">
        <f t="shared" si="5"/>
        <v>0.45370370370370372</v>
      </c>
      <c r="T60" s="43">
        <f t="shared" si="6"/>
        <v>0.45370370370370372</v>
      </c>
    </row>
    <row r="61" spans="2:20" x14ac:dyDescent="0.25">
      <c r="B61" s="14" t="s">
        <v>332</v>
      </c>
      <c r="C61" s="4" t="str">
        <f>+C54</f>
        <v>Soporte técnico en sitio</v>
      </c>
      <c r="D61" s="14" t="s">
        <v>48</v>
      </c>
      <c r="E61" s="15" t="s">
        <v>73</v>
      </c>
      <c r="F61" s="14" t="s">
        <v>39</v>
      </c>
      <c r="G61" s="16" t="s">
        <v>55</v>
      </c>
      <c r="H61" s="16" t="s">
        <v>56</v>
      </c>
      <c r="I61" s="16" t="s">
        <v>52</v>
      </c>
      <c r="J61" s="28">
        <v>1413896</v>
      </c>
      <c r="K61" s="28">
        <v>785400</v>
      </c>
      <c r="L61" s="28">
        <v>245437.5</v>
      </c>
      <c r="M61" s="28">
        <v>819957.6</v>
      </c>
      <c r="N61" s="32">
        <f t="shared" si="7"/>
        <v>802678.8</v>
      </c>
      <c r="O61" s="28">
        <f t="shared" si="8"/>
        <v>477484.064800494</v>
      </c>
      <c r="P61" s="42">
        <f t="shared" si="2"/>
        <v>1413896</v>
      </c>
      <c r="Q61" s="43">
        <f t="shared" si="3"/>
        <v>0</v>
      </c>
      <c r="R61" s="43">
        <f t="shared" si="4"/>
        <v>0.45370370370370372</v>
      </c>
      <c r="S61" s="43">
        <f t="shared" si="5"/>
        <v>0.45370370370370372</v>
      </c>
      <c r="T61" s="43">
        <f t="shared" si="6"/>
        <v>0.44087773029268795</v>
      </c>
    </row>
    <row r="62" spans="2:20" x14ac:dyDescent="0.25">
      <c r="B62" s="14" t="s">
        <v>333</v>
      </c>
      <c r="C62" s="4" t="str">
        <f>+C54</f>
        <v>Soporte técnico en sitio</v>
      </c>
      <c r="D62" s="14" t="s">
        <v>48</v>
      </c>
      <c r="E62" s="15" t="s">
        <v>73</v>
      </c>
      <c r="F62" s="14" t="s">
        <v>39</v>
      </c>
      <c r="G62" s="16" t="s">
        <v>59</v>
      </c>
      <c r="H62" s="16" t="s">
        <v>56</v>
      </c>
      <c r="I62" s="16" t="s">
        <v>50</v>
      </c>
      <c r="J62" s="28">
        <v>1366809</v>
      </c>
      <c r="K62" s="28">
        <v>714000</v>
      </c>
      <c r="L62" s="28">
        <v>245437.5</v>
      </c>
      <c r="M62" s="28">
        <v>758696.4</v>
      </c>
      <c r="N62" s="32">
        <f t="shared" si="7"/>
        <v>736348.2</v>
      </c>
      <c r="O62" s="28">
        <f t="shared" si="8"/>
        <v>459929.14751263859</v>
      </c>
      <c r="P62" s="42">
        <f t="shared" si="2"/>
        <v>1366809</v>
      </c>
      <c r="Q62" s="43">
        <f t="shared" si="3"/>
        <v>0</v>
      </c>
      <c r="R62" s="43">
        <f t="shared" si="4"/>
        <v>0.45370370370370372</v>
      </c>
      <c r="S62" s="43">
        <f t="shared" si="5"/>
        <v>0.45370370370370372</v>
      </c>
      <c r="T62" s="43">
        <f t="shared" si="6"/>
        <v>0.43762108427500784</v>
      </c>
    </row>
    <row r="63" spans="2:20" x14ac:dyDescent="0.25">
      <c r="B63" s="14" t="s">
        <v>334</v>
      </c>
      <c r="C63" s="4" t="str">
        <f>+C54</f>
        <v>Soporte técnico en sitio</v>
      </c>
      <c r="D63" s="14" t="s">
        <v>48</v>
      </c>
      <c r="E63" s="15" t="s">
        <v>73</v>
      </c>
      <c r="F63" s="14" t="s">
        <v>39</v>
      </c>
      <c r="G63" s="16" t="s">
        <v>59</v>
      </c>
      <c r="H63" s="16" t="s">
        <v>56</v>
      </c>
      <c r="I63" s="16" t="s">
        <v>52</v>
      </c>
      <c r="J63" s="28">
        <v>1807649</v>
      </c>
      <c r="K63" s="28">
        <v>868700</v>
      </c>
      <c r="L63" s="28">
        <v>245437.5</v>
      </c>
      <c r="M63" s="28">
        <v>1147940.6399999999</v>
      </c>
      <c r="N63" s="32">
        <f t="shared" si="7"/>
        <v>1008320.32</v>
      </c>
      <c r="O63" s="28">
        <f t="shared" si="8"/>
        <v>647964.02370751917</v>
      </c>
      <c r="P63" s="42">
        <f t="shared" si="2"/>
        <v>1807649</v>
      </c>
      <c r="Q63" s="43">
        <f t="shared" si="3"/>
        <v>0</v>
      </c>
      <c r="R63" s="43">
        <f t="shared" si="4"/>
        <v>0.45370370370370372</v>
      </c>
      <c r="S63" s="43">
        <f t="shared" si="5"/>
        <v>0.45370370370370372</v>
      </c>
      <c r="T63" s="43">
        <f t="shared" si="6"/>
        <v>0.37445438126440844</v>
      </c>
    </row>
    <row r="64" spans="2:20" x14ac:dyDescent="0.25">
      <c r="B64" s="14" t="s">
        <v>335</v>
      </c>
      <c r="C64" s="4" t="str">
        <f>+C54</f>
        <v>Soporte técnico en sitio</v>
      </c>
      <c r="D64" s="14" t="s">
        <v>48</v>
      </c>
      <c r="E64" s="15" t="s">
        <v>73</v>
      </c>
      <c r="F64" s="14" t="s">
        <v>39</v>
      </c>
      <c r="G64" s="16" t="s">
        <v>62</v>
      </c>
      <c r="H64" s="16" t="s">
        <v>56</v>
      </c>
      <c r="I64" s="16" t="s">
        <v>50</v>
      </c>
      <c r="J64" s="28">
        <v>1704195</v>
      </c>
      <c r="K64" s="28">
        <v>940100</v>
      </c>
      <c r="L64" s="28">
        <v>245437.5</v>
      </c>
      <c r="M64" s="28">
        <v>1138044.5999999999</v>
      </c>
      <c r="N64" s="32">
        <f t="shared" si="7"/>
        <v>1039072.2999999999</v>
      </c>
      <c r="O64" s="28">
        <f t="shared" si="8"/>
        <v>602136.9152718531</v>
      </c>
      <c r="P64" s="42">
        <f t="shared" si="2"/>
        <v>1704195</v>
      </c>
      <c r="Q64" s="43">
        <f t="shared" si="3"/>
        <v>0</v>
      </c>
      <c r="R64" s="43">
        <f t="shared" si="4"/>
        <v>0.45370370370370372</v>
      </c>
      <c r="S64" s="43">
        <f t="shared" si="5"/>
        <v>0.45370370370370372</v>
      </c>
      <c r="T64" s="43">
        <f t="shared" si="6"/>
        <v>0.38619119950850178</v>
      </c>
    </row>
    <row r="65" spans="2:20" x14ac:dyDescent="0.25">
      <c r="B65" s="14" t="s">
        <v>336</v>
      </c>
      <c r="C65" s="4" t="str">
        <f>+C54</f>
        <v>Soporte técnico en sitio</v>
      </c>
      <c r="D65" s="14" t="s">
        <v>48</v>
      </c>
      <c r="E65" s="15" t="s">
        <v>73</v>
      </c>
      <c r="F65" s="14" t="s">
        <v>39</v>
      </c>
      <c r="G65" s="16" t="s">
        <v>62</v>
      </c>
      <c r="H65" s="16" t="s">
        <v>56</v>
      </c>
      <c r="I65" s="16" t="s">
        <v>52</v>
      </c>
      <c r="J65" s="28">
        <v>2167078</v>
      </c>
      <c r="K65" s="28">
        <v>1106700</v>
      </c>
      <c r="L65" s="28">
        <v>245437.5</v>
      </c>
      <c r="M65" s="28">
        <v>1721910.96</v>
      </c>
      <c r="N65" s="32">
        <f t="shared" si="7"/>
        <v>1414305.48</v>
      </c>
      <c r="O65" s="28">
        <f t="shared" si="8"/>
        <v>832441.63483700925</v>
      </c>
      <c r="P65" s="42">
        <f t="shared" si="2"/>
        <v>2167078</v>
      </c>
      <c r="Q65" s="43">
        <f t="shared" si="3"/>
        <v>0</v>
      </c>
      <c r="R65" s="43">
        <f t="shared" si="4"/>
        <v>0.45370370370370372</v>
      </c>
      <c r="S65" s="43">
        <f t="shared" si="5"/>
        <v>0.45370370370370372</v>
      </c>
      <c r="T65" s="43">
        <f t="shared" si="6"/>
        <v>0.26830673204544558</v>
      </c>
    </row>
    <row r="66" spans="2:20" x14ac:dyDescent="0.25">
      <c r="B66" s="14" t="s">
        <v>337</v>
      </c>
      <c r="C66" s="4" t="s">
        <v>80</v>
      </c>
      <c r="D66" s="14" t="s">
        <v>48</v>
      </c>
      <c r="E66" s="15" t="s">
        <v>66</v>
      </c>
      <c r="F66" s="14" t="s">
        <v>39</v>
      </c>
      <c r="G66" s="16" t="s">
        <v>37</v>
      </c>
      <c r="H66" s="16" t="s">
        <v>49</v>
      </c>
      <c r="I66" s="16" t="s">
        <v>50</v>
      </c>
      <c r="J66" s="28">
        <v>92507</v>
      </c>
      <c r="K66" s="28">
        <v>157080</v>
      </c>
      <c r="L66" s="28">
        <v>490875</v>
      </c>
      <c r="M66" s="28">
        <v>38080</v>
      </c>
      <c r="N66" s="32">
        <f t="shared" si="7"/>
        <v>124793.5</v>
      </c>
      <c r="O66" s="28">
        <f t="shared" si="8"/>
        <v>203394.61811381998</v>
      </c>
      <c r="P66" s="42">
        <f t="shared" si="2"/>
        <v>490875</v>
      </c>
      <c r="Q66" s="43">
        <f t="shared" si="3"/>
        <v>0.45370370370370372</v>
      </c>
      <c r="R66" s="43">
        <f t="shared" si="4"/>
        <v>0.41368937730471977</v>
      </c>
      <c r="S66" s="43">
        <f t="shared" si="5"/>
        <v>0</v>
      </c>
      <c r="T66" s="43">
        <f t="shared" si="6"/>
        <v>0.45370370370370372</v>
      </c>
    </row>
    <row r="67" spans="2:20" x14ac:dyDescent="0.25">
      <c r="B67" s="14" t="s">
        <v>338</v>
      </c>
      <c r="C67" s="4" t="str">
        <f>+C66</f>
        <v>Soporte técnico proactivo</v>
      </c>
      <c r="D67" s="14" t="s">
        <v>48</v>
      </c>
      <c r="E67" s="15" t="s">
        <v>66</v>
      </c>
      <c r="F67" s="14" t="s">
        <v>39</v>
      </c>
      <c r="G67" s="16" t="s">
        <v>37</v>
      </c>
      <c r="H67" s="16" t="s">
        <v>49</v>
      </c>
      <c r="I67" s="16" t="s">
        <v>52</v>
      </c>
      <c r="J67" s="28">
        <v>140109</v>
      </c>
      <c r="K67" s="28">
        <v>238000</v>
      </c>
      <c r="L67" s="28">
        <v>490875</v>
      </c>
      <c r="M67" s="28">
        <v>52360</v>
      </c>
      <c r="N67" s="32">
        <f t="shared" si="7"/>
        <v>189054.5</v>
      </c>
      <c r="O67" s="28">
        <f t="shared" si="8"/>
        <v>189521.92091505756</v>
      </c>
      <c r="P67" s="42">
        <f t="shared" si="2"/>
        <v>490875</v>
      </c>
      <c r="Q67" s="43">
        <f t="shared" si="3"/>
        <v>0.45370370370370372</v>
      </c>
      <c r="R67" s="43">
        <f t="shared" si="4"/>
        <v>0.38012767215637799</v>
      </c>
      <c r="S67" s="43">
        <f t="shared" si="5"/>
        <v>0</v>
      </c>
      <c r="T67" s="43">
        <f t="shared" si="6"/>
        <v>0.45370370370370372</v>
      </c>
    </row>
    <row r="68" spans="2:20" x14ac:dyDescent="0.25">
      <c r="B68" s="14" t="s">
        <v>339</v>
      </c>
      <c r="C68" s="4" t="str">
        <f>+C66</f>
        <v>Soporte técnico proactivo</v>
      </c>
      <c r="D68" s="14" t="s">
        <v>48</v>
      </c>
      <c r="E68" s="15" t="s">
        <v>66</v>
      </c>
      <c r="F68" s="14" t="s">
        <v>39</v>
      </c>
      <c r="G68" s="16" t="s">
        <v>55</v>
      </c>
      <c r="H68" s="16" t="s">
        <v>56</v>
      </c>
      <c r="I68" s="16" t="s">
        <v>50</v>
      </c>
      <c r="J68" s="28">
        <v>126755</v>
      </c>
      <c r="K68" s="28">
        <v>204680</v>
      </c>
      <c r="L68" s="28">
        <v>490875</v>
      </c>
      <c r="M68" s="28">
        <v>54740</v>
      </c>
      <c r="N68" s="32">
        <f t="shared" si="7"/>
        <v>165717.5</v>
      </c>
      <c r="O68" s="28">
        <f t="shared" si="8"/>
        <v>191146.79352529041</v>
      </c>
      <c r="P68" s="42">
        <f t="shared" si="2"/>
        <v>490875</v>
      </c>
      <c r="Q68" s="43">
        <f t="shared" si="3"/>
        <v>0.45370370370370372</v>
      </c>
      <c r="R68" s="43">
        <f t="shared" si="4"/>
        <v>0.39933795616426343</v>
      </c>
      <c r="S68" s="43">
        <f t="shared" si="5"/>
        <v>0</v>
      </c>
      <c r="T68" s="43">
        <f t="shared" si="6"/>
        <v>0.45370370370370372</v>
      </c>
    </row>
    <row r="69" spans="2:20" x14ac:dyDescent="0.25">
      <c r="B69" s="14" t="s">
        <v>340</v>
      </c>
      <c r="C69" s="4" t="str">
        <f>+C66</f>
        <v>Soporte técnico proactivo</v>
      </c>
      <c r="D69" s="14" t="s">
        <v>48</v>
      </c>
      <c r="E69" s="15" t="s">
        <v>66</v>
      </c>
      <c r="F69" s="14" t="s">
        <v>39</v>
      </c>
      <c r="G69" s="16" t="s">
        <v>55</v>
      </c>
      <c r="H69" s="16" t="s">
        <v>56</v>
      </c>
      <c r="I69" s="16" t="s">
        <v>52</v>
      </c>
      <c r="J69" s="28">
        <v>176738</v>
      </c>
      <c r="K69" s="28">
        <v>285600</v>
      </c>
      <c r="L69" s="28">
        <v>490875</v>
      </c>
      <c r="M69" s="28">
        <v>82824</v>
      </c>
      <c r="N69" s="32">
        <f t="shared" si="7"/>
        <v>231169</v>
      </c>
      <c r="O69" s="28">
        <f t="shared" si="8"/>
        <v>175383.9548939697</v>
      </c>
      <c r="P69" s="42">
        <f t="shared" si="2"/>
        <v>490875</v>
      </c>
      <c r="Q69" s="43">
        <f t="shared" si="3"/>
        <v>0.45370370370370372</v>
      </c>
      <c r="R69" s="43">
        <f t="shared" si="4"/>
        <v>0.35861330803977493</v>
      </c>
      <c r="S69" s="43">
        <f t="shared" si="5"/>
        <v>0</v>
      </c>
      <c r="T69" s="43">
        <f t="shared" si="6"/>
        <v>0.45370370370370372</v>
      </c>
    </row>
    <row r="70" spans="2:20" x14ac:dyDescent="0.25">
      <c r="B70" s="14" t="s">
        <v>341</v>
      </c>
      <c r="C70" s="4" t="str">
        <f>+C66</f>
        <v>Soporte técnico proactivo</v>
      </c>
      <c r="D70" s="14" t="s">
        <v>48</v>
      </c>
      <c r="E70" s="15" t="s">
        <v>66</v>
      </c>
      <c r="F70" s="14" t="s">
        <v>39</v>
      </c>
      <c r="G70" s="16" t="s">
        <v>59</v>
      </c>
      <c r="H70" s="16" t="s">
        <v>56</v>
      </c>
      <c r="I70" s="16" t="s">
        <v>50</v>
      </c>
      <c r="J70" s="28">
        <v>170851</v>
      </c>
      <c r="K70" s="28">
        <v>315350</v>
      </c>
      <c r="L70" s="28">
        <v>490875</v>
      </c>
      <c r="M70" s="28">
        <v>76636</v>
      </c>
      <c r="N70" s="32">
        <f t="shared" si="7"/>
        <v>243100.5</v>
      </c>
      <c r="O70" s="28">
        <f t="shared" si="8"/>
        <v>180637.55985028879</v>
      </c>
      <c r="P70" s="42">
        <f t="shared" si="2"/>
        <v>490875</v>
      </c>
      <c r="Q70" s="43">
        <f t="shared" si="3"/>
        <v>0.45370370370370372</v>
      </c>
      <c r="R70" s="43">
        <f t="shared" si="4"/>
        <v>0.32140653131211083</v>
      </c>
      <c r="S70" s="43">
        <f t="shared" si="5"/>
        <v>0</v>
      </c>
      <c r="T70" s="43">
        <f t="shared" si="6"/>
        <v>0.45370370370370372</v>
      </c>
    </row>
    <row r="71" spans="2:20" x14ac:dyDescent="0.25">
      <c r="B71" s="14" t="s">
        <v>342</v>
      </c>
      <c r="C71" s="4" t="str">
        <f>+C66</f>
        <v>Soporte técnico proactivo</v>
      </c>
      <c r="D71" s="14" t="s">
        <v>48</v>
      </c>
      <c r="E71" s="15" t="s">
        <v>66</v>
      </c>
      <c r="F71" s="14" t="s">
        <v>39</v>
      </c>
      <c r="G71" s="16" t="s">
        <v>59</v>
      </c>
      <c r="H71" s="16" t="s">
        <v>56</v>
      </c>
      <c r="I71" s="16" t="s">
        <v>52</v>
      </c>
      <c r="J71" s="28">
        <v>225956</v>
      </c>
      <c r="K71" s="28">
        <v>392700</v>
      </c>
      <c r="L71" s="28">
        <v>490875</v>
      </c>
      <c r="M71" s="28">
        <v>115953.59999999999</v>
      </c>
      <c r="N71" s="32">
        <f t="shared" si="7"/>
        <v>309328</v>
      </c>
      <c r="O71" s="28">
        <f t="shared" si="8"/>
        <v>167550.76912652474</v>
      </c>
      <c r="P71" s="42">
        <f t="shared" si="2"/>
        <v>490875</v>
      </c>
      <c r="Q71" s="43">
        <f t="shared" si="3"/>
        <v>0.45370370370370372</v>
      </c>
      <c r="R71" s="43">
        <f t="shared" si="4"/>
        <v>0.24534892403130384</v>
      </c>
      <c r="S71" s="43">
        <f t="shared" si="5"/>
        <v>0</v>
      </c>
      <c r="T71" s="43">
        <f t="shared" si="6"/>
        <v>0.45370370370370372</v>
      </c>
    </row>
    <row r="72" spans="2:20" x14ac:dyDescent="0.25">
      <c r="B72" s="14" t="s">
        <v>343</v>
      </c>
      <c r="C72" s="4" t="str">
        <f>+C66</f>
        <v>Soporte técnico proactivo</v>
      </c>
      <c r="D72" s="14" t="s">
        <v>48</v>
      </c>
      <c r="E72" s="15" t="s">
        <v>66</v>
      </c>
      <c r="F72" s="14" t="s">
        <v>39</v>
      </c>
      <c r="G72" s="16" t="s">
        <v>62</v>
      </c>
      <c r="H72" s="16" t="s">
        <v>56</v>
      </c>
      <c r="I72" s="16" t="s">
        <v>50</v>
      </c>
      <c r="J72" s="28">
        <v>213024</v>
      </c>
      <c r="K72" s="28">
        <v>476000</v>
      </c>
      <c r="L72" s="28">
        <v>490875</v>
      </c>
      <c r="M72" s="28">
        <v>114954</v>
      </c>
      <c r="N72" s="32">
        <f t="shared" si="7"/>
        <v>344512</v>
      </c>
      <c r="O72" s="28">
        <f t="shared" si="8"/>
        <v>188826.93965176155</v>
      </c>
      <c r="P72" s="42">
        <f t="shared" si="2"/>
        <v>490875</v>
      </c>
      <c r="Q72" s="43">
        <f t="shared" si="3"/>
        <v>0.45370370370370372</v>
      </c>
      <c r="R72" s="43">
        <f t="shared" si="4"/>
        <v>4.6110305149474881E-2</v>
      </c>
      <c r="S72" s="43">
        <f t="shared" si="5"/>
        <v>0</v>
      </c>
      <c r="T72" s="43">
        <f t="shared" si="6"/>
        <v>0.45370370370370372</v>
      </c>
    </row>
    <row r="73" spans="2:20" x14ac:dyDescent="0.25">
      <c r="B73" s="14" t="s">
        <v>344</v>
      </c>
      <c r="C73" s="4" t="str">
        <f>+C66</f>
        <v>Soporte técnico proactivo</v>
      </c>
      <c r="D73" s="14" t="s">
        <v>48</v>
      </c>
      <c r="E73" s="15" t="s">
        <v>66</v>
      </c>
      <c r="F73" s="14" t="s">
        <v>39</v>
      </c>
      <c r="G73" s="16" t="s">
        <v>62</v>
      </c>
      <c r="H73" s="16" t="s">
        <v>56</v>
      </c>
      <c r="I73" s="16" t="s">
        <v>52</v>
      </c>
      <c r="J73" s="28">
        <v>270884</v>
      </c>
      <c r="K73" s="28">
        <v>548590</v>
      </c>
      <c r="L73" s="28">
        <v>490875</v>
      </c>
      <c r="M73" s="28">
        <v>173930.4</v>
      </c>
      <c r="N73" s="32">
        <f t="shared" si="7"/>
        <v>380879.5</v>
      </c>
      <c r="O73" s="28">
        <f t="shared" si="8"/>
        <v>177733.73803630163</v>
      </c>
      <c r="P73" s="42">
        <f t="shared" si="2"/>
        <v>548590</v>
      </c>
      <c r="Q73" s="43">
        <f t="shared" si="3"/>
        <v>0.45370370370370372</v>
      </c>
      <c r="R73" s="43">
        <f t="shared" si="4"/>
        <v>0</v>
      </c>
      <c r="S73" s="43">
        <f t="shared" si="5"/>
        <v>0.15613518091746945</v>
      </c>
      <c r="T73" s="43">
        <f t="shared" si="6"/>
        <v>0.45370370370370372</v>
      </c>
    </row>
    <row r="74" spans="2:20" x14ac:dyDescent="0.25">
      <c r="B74" s="14" t="s">
        <v>345</v>
      </c>
      <c r="C74" s="4" t="s">
        <v>89</v>
      </c>
      <c r="D74" s="14" t="s">
        <v>48</v>
      </c>
      <c r="E74" s="15" t="s">
        <v>73</v>
      </c>
      <c r="F74" s="14" t="s">
        <v>39</v>
      </c>
      <c r="G74" s="16" t="s">
        <v>37</v>
      </c>
      <c r="H74" s="16" t="s">
        <v>49</v>
      </c>
      <c r="I74" s="16" t="s">
        <v>50</v>
      </c>
      <c r="J74" s="28">
        <v>740057</v>
      </c>
      <c r="K74" s="28">
        <v>630700</v>
      </c>
      <c r="L74" s="28">
        <v>1963500</v>
      </c>
      <c r="M74" s="28">
        <v>342720</v>
      </c>
      <c r="N74" s="32">
        <f t="shared" si="7"/>
        <v>685378.5</v>
      </c>
      <c r="O74" s="28">
        <f t="shared" si="8"/>
        <v>716057.75768363592</v>
      </c>
      <c r="P74" s="42">
        <f t="shared" si="2"/>
        <v>1963500</v>
      </c>
      <c r="Q74" s="43">
        <f t="shared" si="3"/>
        <v>0.43429409517825213</v>
      </c>
      <c r="R74" s="43">
        <f t="shared" si="4"/>
        <v>0.45370370370370372</v>
      </c>
      <c r="S74" s="43">
        <f t="shared" si="5"/>
        <v>0</v>
      </c>
      <c r="T74" s="43">
        <f t="shared" si="6"/>
        <v>0.45370370370370372</v>
      </c>
    </row>
    <row r="75" spans="2:20" x14ac:dyDescent="0.25">
      <c r="B75" s="14" t="s">
        <v>346</v>
      </c>
      <c r="C75" s="4" t="s">
        <v>89</v>
      </c>
      <c r="D75" s="14" t="s">
        <v>48</v>
      </c>
      <c r="E75" s="15" t="s">
        <v>73</v>
      </c>
      <c r="F75" s="14" t="s">
        <v>39</v>
      </c>
      <c r="G75" s="16" t="s">
        <v>37</v>
      </c>
      <c r="H75" s="16" t="s">
        <v>49</v>
      </c>
      <c r="I75" s="16" t="s">
        <v>52</v>
      </c>
      <c r="J75" s="28">
        <v>1120873</v>
      </c>
      <c r="K75" s="28">
        <v>785400</v>
      </c>
      <c r="L75" s="28">
        <v>1963500</v>
      </c>
      <c r="M75" s="28">
        <v>471240</v>
      </c>
      <c r="N75" s="32">
        <f t="shared" si="7"/>
        <v>953136.5</v>
      </c>
      <c r="O75" s="28">
        <f t="shared" si="8"/>
        <v>642783.10576916218</v>
      </c>
      <c r="P75" s="42">
        <f t="shared" si="2"/>
        <v>1963500</v>
      </c>
      <c r="Q75" s="43">
        <f t="shared" si="3"/>
        <v>0.3783816326903543</v>
      </c>
      <c r="R75" s="43">
        <f t="shared" si="4"/>
        <v>0.45370370370370372</v>
      </c>
      <c r="S75" s="43">
        <f t="shared" si="5"/>
        <v>0</v>
      </c>
      <c r="T75" s="43">
        <f t="shared" si="6"/>
        <v>0.45370370370370372</v>
      </c>
    </row>
    <row r="76" spans="2:20" x14ac:dyDescent="0.25">
      <c r="B76" s="14" t="s">
        <v>347</v>
      </c>
      <c r="C76" s="4" t="s">
        <v>89</v>
      </c>
      <c r="D76" s="14" t="s">
        <v>48</v>
      </c>
      <c r="E76" s="15" t="s">
        <v>73</v>
      </c>
      <c r="F76" s="14" t="s">
        <v>39</v>
      </c>
      <c r="G76" s="16" t="s">
        <v>55</v>
      </c>
      <c r="H76" s="16" t="s">
        <v>56</v>
      </c>
      <c r="I76" s="16" t="s">
        <v>50</v>
      </c>
      <c r="J76" s="28">
        <v>1014041</v>
      </c>
      <c r="K76" s="28">
        <v>630700</v>
      </c>
      <c r="L76" s="28">
        <v>1963500</v>
      </c>
      <c r="M76" s="28">
        <v>492660</v>
      </c>
      <c r="N76" s="32">
        <f t="shared" si="7"/>
        <v>822370.5</v>
      </c>
      <c r="O76" s="28">
        <f t="shared" si="8"/>
        <v>663264.781800539</v>
      </c>
      <c r="P76" s="42">
        <f t="shared" si="2"/>
        <v>1963500</v>
      </c>
      <c r="Q76" s="43">
        <f t="shared" si="3"/>
        <v>0.377497089344211</v>
      </c>
      <c r="R76" s="43">
        <f t="shared" si="4"/>
        <v>0.45370370370370372</v>
      </c>
      <c r="S76" s="43">
        <f t="shared" si="5"/>
        <v>0</v>
      </c>
      <c r="T76" s="43">
        <f t="shared" si="6"/>
        <v>0.45370370370370372</v>
      </c>
    </row>
    <row r="77" spans="2:20" x14ac:dyDescent="0.25">
      <c r="B77" s="14" t="s">
        <v>348</v>
      </c>
      <c r="C77" s="4" t="s">
        <v>89</v>
      </c>
      <c r="D77" s="14" t="s">
        <v>48</v>
      </c>
      <c r="E77" s="15" t="s">
        <v>73</v>
      </c>
      <c r="F77" s="14" t="s">
        <v>39</v>
      </c>
      <c r="G77" s="16" t="s">
        <v>55</v>
      </c>
      <c r="H77" s="16" t="s">
        <v>56</v>
      </c>
      <c r="I77" s="16" t="s">
        <v>52</v>
      </c>
      <c r="J77" s="28">
        <v>1413896</v>
      </c>
      <c r="K77" s="28">
        <v>785400</v>
      </c>
      <c r="L77" s="28">
        <v>1963500</v>
      </c>
      <c r="M77" s="28">
        <v>745416</v>
      </c>
      <c r="N77" s="32">
        <f t="shared" si="7"/>
        <v>1099648</v>
      </c>
      <c r="O77" s="28">
        <f t="shared" si="8"/>
        <v>578589.10654453211</v>
      </c>
      <c r="P77" s="42">
        <f t="shared" si="2"/>
        <v>1963500</v>
      </c>
      <c r="Q77" s="43">
        <f t="shared" si="3"/>
        <v>0.28865751352126334</v>
      </c>
      <c r="R77" s="43">
        <f t="shared" si="4"/>
        <v>0.45370370370370372</v>
      </c>
      <c r="S77" s="43">
        <f t="shared" si="5"/>
        <v>0</v>
      </c>
      <c r="T77" s="43">
        <f t="shared" si="6"/>
        <v>0.45370370370370372</v>
      </c>
    </row>
    <row r="78" spans="2:20" x14ac:dyDescent="0.25">
      <c r="B78" s="14" t="s">
        <v>349</v>
      </c>
      <c r="C78" s="4" t="s">
        <v>89</v>
      </c>
      <c r="D78" s="14" t="s">
        <v>48</v>
      </c>
      <c r="E78" s="15" t="s">
        <v>73</v>
      </c>
      <c r="F78" s="14" t="s">
        <v>39</v>
      </c>
      <c r="G78" s="16" t="s">
        <v>59</v>
      </c>
      <c r="H78" s="16" t="s">
        <v>56</v>
      </c>
      <c r="I78" s="16" t="s">
        <v>50</v>
      </c>
      <c r="J78" s="28">
        <v>1366809</v>
      </c>
      <c r="K78" s="28">
        <v>714000</v>
      </c>
      <c r="L78" s="28">
        <v>1963500</v>
      </c>
      <c r="M78" s="28">
        <v>689724</v>
      </c>
      <c r="N78" s="32">
        <f t="shared" ref="N78:N96" si="9">MEDIAN(J78:M78)</f>
        <v>1040404.5</v>
      </c>
      <c r="O78" s="28">
        <f t="shared" ref="O78:O109" si="10">_xlfn.STDEV.S(J78:M78)</f>
        <v>607247.11537252273</v>
      </c>
      <c r="P78" s="42">
        <f t="shared" si="2"/>
        <v>1963500</v>
      </c>
      <c r="Q78" s="43">
        <f t="shared" si="3"/>
        <v>0.29327509089435133</v>
      </c>
      <c r="R78" s="43">
        <f t="shared" si="4"/>
        <v>0.45370370370370372</v>
      </c>
      <c r="S78" s="43">
        <f t="shared" si="5"/>
        <v>0</v>
      </c>
      <c r="T78" s="43">
        <f t="shared" si="6"/>
        <v>0.45370370370370372</v>
      </c>
    </row>
    <row r="79" spans="2:20" x14ac:dyDescent="0.25">
      <c r="B79" s="14" t="s">
        <v>350</v>
      </c>
      <c r="C79" s="4" t="s">
        <v>89</v>
      </c>
      <c r="D79" s="14" t="s">
        <v>48</v>
      </c>
      <c r="E79" s="15" t="s">
        <v>73</v>
      </c>
      <c r="F79" s="14" t="s">
        <v>39</v>
      </c>
      <c r="G79" s="16" t="s">
        <v>59</v>
      </c>
      <c r="H79" s="16" t="s">
        <v>56</v>
      </c>
      <c r="I79" s="16" t="s">
        <v>52</v>
      </c>
      <c r="J79" s="28">
        <v>1807649</v>
      </c>
      <c r="K79" s="28">
        <v>868700</v>
      </c>
      <c r="L79" s="28">
        <v>1963500</v>
      </c>
      <c r="M79" s="28">
        <v>1043582.3999999999</v>
      </c>
      <c r="N79" s="32">
        <f t="shared" si="9"/>
        <v>1425615.7</v>
      </c>
      <c r="O79" s="28">
        <f t="shared" si="10"/>
        <v>545063.59052997001</v>
      </c>
      <c r="P79" s="42">
        <f t="shared" ref="P79:P121" si="11">MAX(J79:M79)</f>
        <v>1963500</v>
      </c>
      <c r="Q79" s="43">
        <f t="shared" ref="Q79:Q121" si="12">IF(J79&lt;$N79,49/COUNT($J$14:$J$121),49/COUNT($J$14:$J$121)*(($P79-J79)/($P79-$N79)))</f>
        <v>0.13145982495850114</v>
      </c>
      <c r="R79" s="43">
        <f t="shared" ref="R79:R121" si="13">IF(K79&lt;$N79,49/COUNT($J$14:$J$121),49/COUNT($J$14:$J$121)*(($P79-K79)/($P79-$N79)))</f>
        <v>0.45370370370370372</v>
      </c>
      <c r="S79" s="43">
        <f t="shared" ref="S79:S121" si="14">IF(L79&lt;$N79,49/COUNT($J$14:$J$121),49/COUNT($J$14:$J$121)*(($P79-L79)/($P79-$N79)))</f>
        <v>0</v>
      </c>
      <c r="T79" s="43">
        <f t="shared" ref="T79:T121" si="15">IF(M79&lt;$N79,49/COUNT($J$14:$J$121),49/COUNT($J$14:$J$121)*(($P79-M79)/($P79-$N79)))</f>
        <v>0.45370370370370372</v>
      </c>
    </row>
    <row r="80" spans="2:20" x14ac:dyDescent="0.25">
      <c r="B80" s="14" t="s">
        <v>351</v>
      </c>
      <c r="C80" s="4" t="s">
        <v>89</v>
      </c>
      <c r="D80" s="14" t="s">
        <v>48</v>
      </c>
      <c r="E80" s="15" t="s">
        <v>73</v>
      </c>
      <c r="F80" s="14" t="s">
        <v>39</v>
      </c>
      <c r="G80" s="16" t="s">
        <v>62</v>
      </c>
      <c r="H80" s="16" t="s">
        <v>56</v>
      </c>
      <c r="I80" s="16" t="s">
        <v>50</v>
      </c>
      <c r="J80" s="28">
        <v>1704195</v>
      </c>
      <c r="K80" s="28">
        <v>952000</v>
      </c>
      <c r="L80" s="28">
        <v>1963500</v>
      </c>
      <c r="M80" s="28">
        <v>1034586</v>
      </c>
      <c r="N80" s="32">
        <f t="shared" si="9"/>
        <v>1369390.5</v>
      </c>
      <c r="O80" s="28">
        <f t="shared" si="10"/>
        <v>497849.25184261351</v>
      </c>
      <c r="P80" s="42">
        <f t="shared" si="11"/>
        <v>1963500</v>
      </c>
      <c r="Q80" s="43">
        <f t="shared" si="12"/>
        <v>0.19802349379851508</v>
      </c>
      <c r="R80" s="43">
        <f t="shared" si="13"/>
        <v>0.45370370370370372</v>
      </c>
      <c r="S80" s="43">
        <f t="shared" si="14"/>
        <v>0</v>
      </c>
      <c r="T80" s="43">
        <f t="shared" si="15"/>
        <v>0.45370370370370372</v>
      </c>
    </row>
    <row r="81" spans="2:20" x14ac:dyDescent="0.25">
      <c r="B81" s="14" t="s">
        <v>352</v>
      </c>
      <c r="C81" s="4" t="s">
        <v>89</v>
      </c>
      <c r="D81" s="14" t="s">
        <v>48</v>
      </c>
      <c r="E81" s="15" t="s">
        <v>73</v>
      </c>
      <c r="F81" s="14" t="s">
        <v>39</v>
      </c>
      <c r="G81" s="16" t="s">
        <v>62</v>
      </c>
      <c r="H81" s="16" t="s">
        <v>56</v>
      </c>
      <c r="I81" s="16" t="s">
        <v>52</v>
      </c>
      <c r="J81" s="28">
        <v>2167078</v>
      </c>
      <c r="K81" s="28">
        <v>1106700</v>
      </c>
      <c r="L81" s="28">
        <v>1963500</v>
      </c>
      <c r="M81" s="28">
        <v>1565373.5999999999</v>
      </c>
      <c r="N81" s="32">
        <f t="shared" si="9"/>
        <v>1764436.7999999998</v>
      </c>
      <c r="O81" s="28">
        <f t="shared" si="10"/>
        <v>468231.24910501234</v>
      </c>
      <c r="P81" s="42">
        <f t="shared" si="11"/>
        <v>2167078</v>
      </c>
      <c r="Q81" s="43">
        <f t="shared" si="12"/>
        <v>0</v>
      </c>
      <c r="R81" s="43">
        <f t="shared" si="13"/>
        <v>0.45370370370370372</v>
      </c>
      <c r="S81" s="43">
        <f t="shared" si="14"/>
        <v>0.22939553277854463</v>
      </c>
      <c r="T81" s="43">
        <f t="shared" si="15"/>
        <v>0.45370370370370372</v>
      </c>
    </row>
    <row r="82" spans="2:20" x14ac:dyDescent="0.25">
      <c r="B82" s="14" t="s">
        <v>353</v>
      </c>
      <c r="C82" s="4" t="s">
        <v>98</v>
      </c>
      <c r="D82" s="14" t="s">
        <v>48</v>
      </c>
      <c r="E82" s="15" t="s">
        <v>99</v>
      </c>
      <c r="F82" s="14" t="s">
        <v>39</v>
      </c>
      <c r="G82" s="16" t="s">
        <v>37</v>
      </c>
      <c r="H82" s="16" t="s">
        <v>49</v>
      </c>
      <c r="I82" s="16" t="s">
        <v>39</v>
      </c>
      <c r="J82" s="28">
        <v>2802181</v>
      </c>
      <c r="K82" s="28">
        <v>1570800</v>
      </c>
      <c r="L82" s="28">
        <v>1963500</v>
      </c>
      <c r="M82" s="28">
        <v>269733.73</v>
      </c>
      <c r="N82" s="32">
        <f t="shared" si="9"/>
        <v>1767150</v>
      </c>
      <c r="O82" s="28">
        <f t="shared" si="10"/>
        <v>1054703.9501116681</v>
      </c>
      <c r="P82" s="42">
        <f t="shared" si="11"/>
        <v>2802181</v>
      </c>
      <c r="Q82" s="43">
        <f t="shared" si="12"/>
        <v>0</v>
      </c>
      <c r="R82" s="43">
        <f t="shared" si="13"/>
        <v>0.45370370370370372</v>
      </c>
      <c r="S82" s="43">
        <f t="shared" si="14"/>
        <v>0.36763408625048521</v>
      </c>
      <c r="T82" s="43">
        <f t="shared" si="15"/>
        <v>0.45370370370370372</v>
      </c>
    </row>
    <row r="83" spans="2:20" x14ac:dyDescent="0.25">
      <c r="B83" s="14" t="s">
        <v>354</v>
      </c>
      <c r="C83" s="4" t="s">
        <v>101</v>
      </c>
      <c r="D83" s="14" t="s">
        <v>48</v>
      </c>
      <c r="E83" s="15" t="s">
        <v>102</v>
      </c>
      <c r="F83" s="14" t="s">
        <v>39</v>
      </c>
      <c r="G83" s="16" t="s">
        <v>37</v>
      </c>
      <c r="H83" s="16" t="s">
        <v>49</v>
      </c>
      <c r="I83" s="16" t="s">
        <v>39</v>
      </c>
      <c r="J83" s="28">
        <v>5604363</v>
      </c>
      <c r="K83" s="28">
        <v>3094000</v>
      </c>
      <c r="L83" s="28">
        <v>1963500</v>
      </c>
      <c r="M83" s="28">
        <v>333200</v>
      </c>
      <c r="N83" s="32">
        <f t="shared" si="9"/>
        <v>2528750</v>
      </c>
      <c r="O83" s="28">
        <f t="shared" si="10"/>
        <v>2215492.6113076787</v>
      </c>
      <c r="P83" s="42">
        <f t="shared" si="11"/>
        <v>5604363</v>
      </c>
      <c r="Q83" s="43">
        <f t="shared" si="12"/>
        <v>0</v>
      </c>
      <c r="R83" s="43">
        <f t="shared" si="13"/>
        <v>0.37031999498660617</v>
      </c>
      <c r="S83" s="43">
        <f t="shared" si="14"/>
        <v>0.45370370370370372</v>
      </c>
      <c r="T83" s="43">
        <f t="shared" si="15"/>
        <v>0.45370370370370372</v>
      </c>
    </row>
    <row r="84" spans="2:20" x14ac:dyDescent="0.25">
      <c r="B84" s="14" t="s">
        <v>355</v>
      </c>
      <c r="C84" s="4" t="s">
        <v>104</v>
      </c>
      <c r="D84" s="14" t="s">
        <v>48</v>
      </c>
      <c r="E84" s="15" t="s">
        <v>105</v>
      </c>
      <c r="F84" s="14" t="s">
        <v>39</v>
      </c>
      <c r="G84" s="16" t="s">
        <v>37</v>
      </c>
      <c r="H84" s="16" t="s">
        <v>49</v>
      </c>
      <c r="I84" s="16" t="s">
        <v>39</v>
      </c>
      <c r="J84" s="28">
        <v>11208725</v>
      </c>
      <c r="K84" s="28">
        <v>6307000</v>
      </c>
      <c r="L84" s="28">
        <v>1963500</v>
      </c>
      <c r="M84" s="28">
        <v>507733.73</v>
      </c>
      <c r="N84" s="32">
        <f t="shared" si="9"/>
        <v>4135250</v>
      </c>
      <c r="O84" s="28">
        <f t="shared" si="10"/>
        <v>4818618.7888759132</v>
      </c>
      <c r="P84" s="42">
        <f t="shared" si="11"/>
        <v>11208725</v>
      </c>
      <c r="Q84" s="43">
        <f t="shared" si="12"/>
        <v>0</v>
      </c>
      <c r="R84" s="43">
        <f t="shared" si="13"/>
        <v>0.31440427612128935</v>
      </c>
      <c r="S84" s="43">
        <f t="shared" si="14"/>
        <v>0.45370370370370372</v>
      </c>
      <c r="T84" s="43">
        <f t="shared" si="15"/>
        <v>0.45370370370370372</v>
      </c>
    </row>
    <row r="85" spans="2:20" x14ac:dyDescent="0.25">
      <c r="B85" s="14" t="s">
        <v>356</v>
      </c>
      <c r="C85" s="4" t="s">
        <v>98</v>
      </c>
      <c r="D85" s="14" t="s">
        <v>48</v>
      </c>
      <c r="E85" s="15" t="s">
        <v>99</v>
      </c>
      <c r="F85" s="14" t="s">
        <v>39</v>
      </c>
      <c r="G85" s="16" t="s">
        <v>55</v>
      </c>
      <c r="H85" s="16" t="s">
        <v>107</v>
      </c>
      <c r="I85" s="16" t="s">
        <v>39</v>
      </c>
      <c r="J85" s="28">
        <v>3534740</v>
      </c>
      <c r="K85" s="28">
        <v>1570800</v>
      </c>
      <c r="L85" s="28">
        <v>1963500</v>
      </c>
      <c r="M85" s="28">
        <v>476000</v>
      </c>
      <c r="N85" s="32">
        <f t="shared" si="9"/>
        <v>1767150</v>
      </c>
      <c r="O85" s="28">
        <f t="shared" si="10"/>
        <v>1266464.976117908</v>
      </c>
      <c r="P85" s="42">
        <f t="shared" si="11"/>
        <v>3534740</v>
      </c>
      <c r="Q85" s="43">
        <f t="shared" si="12"/>
        <v>0</v>
      </c>
      <c r="R85" s="43">
        <f t="shared" si="13"/>
        <v>0.45370370370370372</v>
      </c>
      <c r="S85" s="43">
        <f t="shared" si="14"/>
        <v>0.40330472983407206</v>
      </c>
      <c r="T85" s="43">
        <f t="shared" si="15"/>
        <v>0.45370370370370372</v>
      </c>
    </row>
    <row r="86" spans="2:20" x14ac:dyDescent="0.25">
      <c r="B86" s="14" t="s">
        <v>357</v>
      </c>
      <c r="C86" s="4" t="s">
        <v>101</v>
      </c>
      <c r="D86" s="14" t="s">
        <v>48</v>
      </c>
      <c r="E86" s="15" t="s">
        <v>102</v>
      </c>
      <c r="F86" s="14" t="s">
        <v>39</v>
      </c>
      <c r="G86" s="16" t="s">
        <v>55</v>
      </c>
      <c r="H86" s="16" t="s">
        <v>107</v>
      </c>
      <c r="I86" s="16" t="s">
        <v>39</v>
      </c>
      <c r="J86" s="28">
        <v>7069481</v>
      </c>
      <c r="K86" s="28">
        <v>3153500</v>
      </c>
      <c r="L86" s="28">
        <v>1963500</v>
      </c>
      <c r="M86" s="28">
        <v>571200</v>
      </c>
      <c r="N86" s="32">
        <f t="shared" si="9"/>
        <v>2558500</v>
      </c>
      <c r="O86" s="28">
        <f t="shared" si="10"/>
        <v>2793690.4758712235</v>
      </c>
      <c r="P86" s="42">
        <f t="shared" si="11"/>
        <v>7069481</v>
      </c>
      <c r="Q86" s="43">
        <f t="shared" si="12"/>
        <v>0</v>
      </c>
      <c r="R86" s="43">
        <f t="shared" si="13"/>
        <v>0.39386002364748013</v>
      </c>
      <c r="S86" s="43">
        <f t="shared" si="14"/>
        <v>0.45370370370370372</v>
      </c>
      <c r="T86" s="43">
        <f t="shared" si="15"/>
        <v>0.45370370370370372</v>
      </c>
    </row>
    <row r="87" spans="2:20" x14ac:dyDescent="0.25">
      <c r="B87" s="14" t="s">
        <v>358</v>
      </c>
      <c r="C87" s="4" t="s">
        <v>104</v>
      </c>
      <c r="D87" s="14" t="s">
        <v>48</v>
      </c>
      <c r="E87" s="15" t="s">
        <v>105</v>
      </c>
      <c r="F87" s="14" t="s">
        <v>39</v>
      </c>
      <c r="G87" s="16" t="s">
        <v>55</v>
      </c>
      <c r="H87" s="16" t="s">
        <v>107</v>
      </c>
      <c r="I87" s="16" t="s">
        <v>39</v>
      </c>
      <c r="J87" s="28">
        <v>14138962</v>
      </c>
      <c r="K87" s="28">
        <v>6307000</v>
      </c>
      <c r="L87" s="28">
        <v>1963500</v>
      </c>
      <c r="M87" s="28">
        <v>685440</v>
      </c>
      <c r="N87" s="32">
        <f t="shared" si="9"/>
        <v>4135250</v>
      </c>
      <c r="O87" s="28">
        <f t="shared" si="10"/>
        <v>6073714.708579449</v>
      </c>
      <c r="P87" s="42">
        <f t="shared" si="11"/>
        <v>14138962</v>
      </c>
      <c r="Q87" s="43">
        <f t="shared" si="12"/>
        <v>0</v>
      </c>
      <c r="R87" s="43">
        <f t="shared" si="13"/>
        <v>0.35520716376747619</v>
      </c>
      <c r="S87" s="43">
        <f t="shared" si="14"/>
        <v>0.45370370370370372</v>
      </c>
      <c r="T87" s="43">
        <f t="shared" si="15"/>
        <v>0.45370370370370372</v>
      </c>
    </row>
    <row r="88" spans="2:20" x14ac:dyDescent="0.25">
      <c r="B88" s="14" t="s">
        <v>359</v>
      </c>
      <c r="C88" s="4" t="s">
        <v>98</v>
      </c>
      <c r="D88" s="14" t="s">
        <v>48</v>
      </c>
      <c r="E88" s="15" t="s">
        <v>99</v>
      </c>
      <c r="F88" s="14" t="s">
        <v>39</v>
      </c>
      <c r="G88" s="16" t="s">
        <v>59</v>
      </c>
      <c r="H88" s="16" t="s">
        <v>107</v>
      </c>
      <c r="I88" s="16" t="s">
        <v>39</v>
      </c>
      <c r="J88" s="28">
        <v>4519124</v>
      </c>
      <c r="K88" s="28">
        <v>2380000</v>
      </c>
      <c r="L88" s="28">
        <v>1963500</v>
      </c>
      <c r="M88" s="28">
        <v>710827.46</v>
      </c>
      <c r="N88" s="32">
        <f t="shared" si="9"/>
        <v>2171750</v>
      </c>
      <c r="O88" s="28">
        <f t="shared" si="10"/>
        <v>1584797.1942830216</v>
      </c>
      <c r="P88" s="42">
        <f t="shared" si="11"/>
        <v>4519124</v>
      </c>
      <c r="Q88" s="43">
        <f t="shared" si="12"/>
        <v>0</v>
      </c>
      <c r="R88" s="43">
        <f t="shared" si="13"/>
        <v>0.41345285475662658</v>
      </c>
      <c r="S88" s="43">
        <f t="shared" si="14"/>
        <v>0.45370370370370372</v>
      </c>
      <c r="T88" s="43">
        <f t="shared" si="15"/>
        <v>0.45370370370370372</v>
      </c>
    </row>
    <row r="89" spans="2:20" x14ac:dyDescent="0.25">
      <c r="B89" s="14" t="s">
        <v>360</v>
      </c>
      <c r="C89" s="4" t="s">
        <v>101</v>
      </c>
      <c r="D89" s="14" t="s">
        <v>48</v>
      </c>
      <c r="E89" s="15" t="s">
        <v>102</v>
      </c>
      <c r="F89" s="14" t="s">
        <v>39</v>
      </c>
      <c r="G89" s="16" t="s">
        <v>59</v>
      </c>
      <c r="H89" s="16" t="s">
        <v>107</v>
      </c>
      <c r="I89" s="16" t="s">
        <v>39</v>
      </c>
      <c r="J89" s="28">
        <v>9038248</v>
      </c>
      <c r="K89" s="28">
        <v>3927000</v>
      </c>
      <c r="L89" s="28">
        <v>1963500</v>
      </c>
      <c r="M89" s="28">
        <v>666400</v>
      </c>
      <c r="N89" s="32">
        <f t="shared" si="9"/>
        <v>2945250</v>
      </c>
      <c r="O89" s="28">
        <f t="shared" si="10"/>
        <v>3679153.7448181389</v>
      </c>
      <c r="P89" s="42">
        <f t="shared" si="11"/>
        <v>9038248</v>
      </c>
      <c r="Q89" s="43">
        <f t="shared" si="12"/>
        <v>0</v>
      </c>
      <c r="R89" s="43">
        <f t="shared" si="13"/>
        <v>0.38059952557807314</v>
      </c>
      <c r="S89" s="43">
        <f t="shared" si="14"/>
        <v>0.45370370370370372</v>
      </c>
      <c r="T89" s="43">
        <f t="shared" si="15"/>
        <v>0.45370370370370372</v>
      </c>
    </row>
    <row r="90" spans="2:20" x14ac:dyDescent="0.25">
      <c r="B90" s="14" t="s">
        <v>361</v>
      </c>
      <c r="C90" s="4" t="s">
        <v>104</v>
      </c>
      <c r="D90" s="14" t="s">
        <v>48</v>
      </c>
      <c r="E90" s="15" t="s">
        <v>105</v>
      </c>
      <c r="F90" s="14" t="s">
        <v>39</v>
      </c>
      <c r="G90" s="16" t="s">
        <v>59</v>
      </c>
      <c r="H90" s="16" t="s">
        <v>107</v>
      </c>
      <c r="I90" s="16" t="s">
        <v>39</v>
      </c>
      <c r="J90" s="28">
        <v>18076496</v>
      </c>
      <c r="K90" s="28">
        <v>7140000</v>
      </c>
      <c r="L90" s="28">
        <v>1963500</v>
      </c>
      <c r="M90" s="28">
        <v>799680</v>
      </c>
      <c r="N90" s="32">
        <f t="shared" si="9"/>
        <v>4551750</v>
      </c>
      <c r="O90" s="28">
        <f t="shared" si="10"/>
        <v>7884976.4473157432</v>
      </c>
      <c r="P90" s="42">
        <f t="shared" si="11"/>
        <v>18076496</v>
      </c>
      <c r="Q90" s="43">
        <f t="shared" si="12"/>
        <v>0</v>
      </c>
      <c r="R90" s="43">
        <f t="shared" si="13"/>
        <v>0.36687777653944414</v>
      </c>
      <c r="S90" s="43">
        <f t="shared" si="14"/>
        <v>0.45370370370370372</v>
      </c>
      <c r="T90" s="43">
        <f t="shared" si="15"/>
        <v>0.45370370370370372</v>
      </c>
    </row>
    <row r="91" spans="2:20" x14ac:dyDescent="0.25">
      <c r="B91" s="14" t="s">
        <v>362</v>
      </c>
      <c r="C91" s="4" t="s">
        <v>98</v>
      </c>
      <c r="D91" s="14" t="s">
        <v>48</v>
      </c>
      <c r="E91" s="15" t="s">
        <v>99</v>
      </c>
      <c r="F91" s="14" t="s">
        <v>39</v>
      </c>
      <c r="G91" s="16" t="s">
        <v>62</v>
      </c>
      <c r="H91" s="16" t="s">
        <v>107</v>
      </c>
      <c r="I91" s="16" t="s">
        <v>39</v>
      </c>
      <c r="J91" s="28">
        <v>5417696</v>
      </c>
      <c r="K91" s="28">
        <v>3153500</v>
      </c>
      <c r="L91" s="28">
        <v>1963500</v>
      </c>
      <c r="M91" s="28">
        <v>999600</v>
      </c>
      <c r="N91" s="32">
        <f t="shared" si="9"/>
        <v>2558500</v>
      </c>
      <c r="O91" s="28">
        <f t="shared" si="10"/>
        <v>1905302.1242935027</v>
      </c>
      <c r="P91" s="42">
        <f t="shared" si="11"/>
        <v>5417696</v>
      </c>
      <c r="Q91" s="43">
        <f t="shared" si="12"/>
        <v>0</v>
      </c>
      <c r="R91" s="43">
        <f t="shared" si="13"/>
        <v>0.3592877547083555</v>
      </c>
      <c r="S91" s="43">
        <f t="shared" si="14"/>
        <v>0.45370370370370372</v>
      </c>
      <c r="T91" s="43">
        <f t="shared" si="15"/>
        <v>0.45370370370370372</v>
      </c>
    </row>
    <row r="92" spans="2:20" x14ac:dyDescent="0.25">
      <c r="B92" s="14" t="s">
        <v>363</v>
      </c>
      <c r="C92" s="4" t="s">
        <v>101</v>
      </c>
      <c r="D92" s="14" t="s">
        <v>48</v>
      </c>
      <c r="E92" s="15" t="s">
        <v>102</v>
      </c>
      <c r="F92" s="14" t="s">
        <v>39</v>
      </c>
      <c r="G92" s="16" t="s">
        <v>62</v>
      </c>
      <c r="H92" s="16" t="s">
        <v>107</v>
      </c>
      <c r="I92" s="16" t="s">
        <v>39</v>
      </c>
      <c r="J92" s="28">
        <v>10835393</v>
      </c>
      <c r="K92" s="28">
        <v>5485900</v>
      </c>
      <c r="L92" s="28">
        <v>1963500</v>
      </c>
      <c r="M92" s="28">
        <v>1199520</v>
      </c>
      <c r="N92" s="32">
        <f t="shared" si="9"/>
        <v>3724700</v>
      </c>
      <c r="O92" s="28">
        <f t="shared" si="10"/>
        <v>4392622.8870822629</v>
      </c>
      <c r="P92" s="42">
        <f t="shared" si="11"/>
        <v>10835393</v>
      </c>
      <c r="Q92" s="43">
        <f t="shared" si="12"/>
        <v>0</v>
      </c>
      <c r="R92" s="43">
        <f t="shared" si="13"/>
        <v>0.34132886724782485</v>
      </c>
      <c r="S92" s="43">
        <f t="shared" si="14"/>
        <v>0.45370370370370372</v>
      </c>
      <c r="T92" s="43">
        <f t="shared" si="15"/>
        <v>0.45370370370370372</v>
      </c>
    </row>
    <row r="93" spans="2:20" x14ac:dyDescent="0.25">
      <c r="B93" s="14" t="s">
        <v>364</v>
      </c>
      <c r="C93" s="4" t="s">
        <v>104</v>
      </c>
      <c r="D93" s="14" t="s">
        <v>48</v>
      </c>
      <c r="E93" s="15" t="s">
        <v>105</v>
      </c>
      <c r="F93" s="14" t="s">
        <v>39</v>
      </c>
      <c r="G93" s="16" t="s">
        <v>62</v>
      </c>
      <c r="H93" s="16" t="s">
        <v>107</v>
      </c>
      <c r="I93" s="16" t="s">
        <v>39</v>
      </c>
      <c r="J93" s="28">
        <v>21670784</v>
      </c>
      <c r="K93" s="28">
        <v>7140000</v>
      </c>
      <c r="L93" s="28">
        <v>1963500</v>
      </c>
      <c r="M93" s="28">
        <v>1439424</v>
      </c>
      <c r="N93" s="32">
        <f t="shared" si="9"/>
        <v>4551750</v>
      </c>
      <c r="O93" s="28">
        <f t="shared" si="10"/>
        <v>9435730.0918568037</v>
      </c>
      <c r="P93" s="42">
        <f t="shared" si="11"/>
        <v>21670784</v>
      </c>
      <c r="Q93" s="43">
        <f t="shared" si="12"/>
        <v>0</v>
      </c>
      <c r="R93" s="43">
        <f t="shared" si="13"/>
        <v>0.38510762456097225</v>
      </c>
      <c r="S93" s="43">
        <f t="shared" si="14"/>
        <v>0.45370370370370372</v>
      </c>
      <c r="T93" s="43">
        <f t="shared" si="15"/>
        <v>0.45370370370370372</v>
      </c>
    </row>
    <row r="94" spans="2:20" x14ac:dyDescent="0.25">
      <c r="B94" s="14" t="s">
        <v>365</v>
      </c>
      <c r="C94" s="4" t="s">
        <v>117</v>
      </c>
      <c r="D94" s="14" t="s">
        <v>48</v>
      </c>
      <c r="E94" s="15" t="s">
        <v>99</v>
      </c>
      <c r="F94" s="14" t="s">
        <v>39</v>
      </c>
      <c r="G94" s="16" t="s">
        <v>37</v>
      </c>
      <c r="H94" s="16" t="s">
        <v>49</v>
      </c>
      <c r="I94" s="16" t="s">
        <v>39</v>
      </c>
      <c r="J94" s="28">
        <v>1850144</v>
      </c>
      <c r="K94" s="28">
        <v>1570800</v>
      </c>
      <c r="L94" s="28">
        <v>1963500</v>
      </c>
      <c r="M94" s="28">
        <v>242760</v>
      </c>
      <c r="N94" s="32">
        <f t="shared" si="9"/>
        <v>1710472</v>
      </c>
      <c r="O94" s="28">
        <f t="shared" si="10"/>
        <v>793379.67244188953</v>
      </c>
      <c r="P94" s="42">
        <f t="shared" si="11"/>
        <v>1963500</v>
      </c>
      <c r="Q94" s="43">
        <f t="shared" si="12"/>
        <v>0.20325828381458588</v>
      </c>
      <c r="R94" s="43">
        <f t="shared" si="13"/>
        <v>0.45370370370370372</v>
      </c>
      <c r="S94" s="43">
        <f t="shared" si="14"/>
        <v>0</v>
      </c>
      <c r="T94" s="43">
        <f t="shared" si="15"/>
        <v>0.45370370370370372</v>
      </c>
    </row>
    <row r="95" spans="2:20" x14ac:dyDescent="0.25">
      <c r="B95" s="14" t="s">
        <v>366</v>
      </c>
      <c r="C95" s="4" t="s">
        <v>119</v>
      </c>
      <c r="D95" s="14" t="s">
        <v>48</v>
      </c>
      <c r="E95" s="15" t="s">
        <v>102</v>
      </c>
      <c r="F95" s="14" t="s">
        <v>39</v>
      </c>
      <c r="G95" s="16" t="s">
        <v>37</v>
      </c>
      <c r="H95" s="16" t="s">
        <v>49</v>
      </c>
      <c r="I95" s="16" t="s">
        <v>39</v>
      </c>
      <c r="J95" s="28">
        <v>3700288</v>
      </c>
      <c r="K95" s="28">
        <v>3153500</v>
      </c>
      <c r="L95" s="28">
        <v>1963500</v>
      </c>
      <c r="M95" s="28">
        <v>299880</v>
      </c>
      <c r="N95" s="32">
        <f t="shared" si="9"/>
        <v>2558500</v>
      </c>
      <c r="O95" s="28">
        <f t="shared" si="10"/>
        <v>1505685.4156040254</v>
      </c>
      <c r="P95" s="42">
        <f t="shared" si="11"/>
        <v>3700288</v>
      </c>
      <c r="Q95" s="43">
        <f t="shared" si="12"/>
        <v>0</v>
      </c>
      <c r="R95" s="43">
        <f t="shared" si="13"/>
        <v>0.21727303206964932</v>
      </c>
      <c r="S95" s="43">
        <f t="shared" si="14"/>
        <v>0.45370370370370372</v>
      </c>
      <c r="T95" s="43">
        <f t="shared" si="15"/>
        <v>0.45370370370370372</v>
      </c>
    </row>
    <row r="96" spans="2:20" x14ac:dyDescent="0.25">
      <c r="B96" s="14" t="s">
        <v>367</v>
      </c>
      <c r="C96" s="4" t="s">
        <v>121</v>
      </c>
      <c r="D96" s="14" t="s">
        <v>48</v>
      </c>
      <c r="E96" s="15" t="s">
        <v>105</v>
      </c>
      <c r="F96" s="14" t="s">
        <v>39</v>
      </c>
      <c r="G96" s="16" t="s">
        <v>37</v>
      </c>
      <c r="H96" s="16" t="s">
        <v>49</v>
      </c>
      <c r="I96" s="16" t="s">
        <v>39</v>
      </c>
      <c r="J96" s="28">
        <v>7400577</v>
      </c>
      <c r="K96" s="28">
        <v>6307000</v>
      </c>
      <c r="L96" s="28">
        <v>1963500</v>
      </c>
      <c r="M96" s="28">
        <v>456960</v>
      </c>
      <c r="N96" s="32">
        <f t="shared" si="9"/>
        <v>4135250</v>
      </c>
      <c r="O96" s="28">
        <f t="shared" si="10"/>
        <v>3345770.427280128</v>
      </c>
      <c r="P96" s="42">
        <f t="shared" si="11"/>
        <v>7400577</v>
      </c>
      <c r="Q96" s="43">
        <f t="shared" si="12"/>
        <v>0</v>
      </c>
      <c r="R96" s="43">
        <f t="shared" si="13"/>
        <v>0.15194800863288277</v>
      </c>
      <c r="S96" s="43">
        <f t="shared" si="14"/>
        <v>0.45370370370370372</v>
      </c>
      <c r="T96" s="43">
        <f t="shared" si="15"/>
        <v>0.45370370370370372</v>
      </c>
    </row>
    <row r="97" spans="2:20" x14ac:dyDescent="0.25">
      <c r="B97" s="14" t="s">
        <v>368</v>
      </c>
      <c r="C97" s="4" t="s">
        <v>117</v>
      </c>
      <c r="D97" s="14" t="s">
        <v>48</v>
      </c>
      <c r="E97" s="15" t="s">
        <v>99</v>
      </c>
      <c r="F97" s="14" t="s">
        <v>39</v>
      </c>
      <c r="G97" s="16" t="s">
        <v>55</v>
      </c>
      <c r="H97" s="16" t="s">
        <v>107</v>
      </c>
      <c r="I97" s="16" t="s">
        <v>39</v>
      </c>
      <c r="J97" s="28">
        <v>2535101</v>
      </c>
      <c r="K97" s="28">
        <v>1570800</v>
      </c>
      <c r="L97" s="28">
        <v>1963500</v>
      </c>
      <c r="M97" s="28">
        <v>428400</v>
      </c>
      <c r="N97" s="32">
        <f t="shared" ref="N97:N120" si="16">MEDIAN(J97:M97)</f>
        <v>1767150</v>
      </c>
      <c r="O97" s="28">
        <f t="shared" si="10"/>
        <v>890253.53529219411</v>
      </c>
      <c r="P97" s="42">
        <f t="shared" si="11"/>
        <v>2535101</v>
      </c>
      <c r="Q97" s="43">
        <f t="shared" si="12"/>
        <v>0</v>
      </c>
      <c r="R97" s="43">
        <f t="shared" si="13"/>
        <v>0.45370370370370372</v>
      </c>
      <c r="S97" s="43">
        <f t="shared" si="14"/>
        <v>0.33770057040194068</v>
      </c>
      <c r="T97" s="43">
        <f t="shared" si="15"/>
        <v>0.45370370370370372</v>
      </c>
    </row>
    <row r="98" spans="2:20" x14ac:dyDescent="0.25">
      <c r="B98" s="14" t="s">
        <v>369</v>
      </c>
      <c r="C98" s="4" t="s">
        <v>119</v>
      </c>
      <c r="D98" s="14" t="s">
        <v>48</v>
      </c>
      <c r="E98" s="15" t="s">
        <v>102</v>
      </c>
      <c r="F98" s="14" t="s">
        <v>39</v>
      </c>
      <c r="G98" s="16" t="s">
        <v>55</v>
      </c>
      <c r="H98" s="16" t="s">
        <v>107</v>
      </c>
      <c r="I98" s="16" t="s">
        <v>39</v>
      </c>
      <c r="J98" s="28">
        <v>5070203</v>
      </c>
      <c r="K98" s="28">
        <v>3153500</v>
      </c>
      <c r="L98" s="28">
        <v>1963500</v>
      </c>
      <c r="M98" s="28">
        <v>514080</v>
      </c>
      <c r="N98" s="32">
        <f t="shared" si="16"/>
        <v>2558500</v>
      </c>
      <c r="O98" s="28">
        <f t="shared" si="10"/>
        <v>1927153.9244947673</v>
      </c>
      <c r="P98" s="42">
        <f t="shared" si="11"/>
        <v>5070203</v>
      </c>
      <c r="Q98" s="43">
        <f t="shared" si="12"/>
        <v>0</v>
      </c>
      <c r="R98" s="43">
        <f t="shared" si="13"/>
        <v>0.3462253498920852</v>
      </c>
      <c r="S98" s="43">
        <f t="shared" si="14"/>
        <v>0.45370370370370372</v>
      </c>
      <c r="T98" s="43">
        <f t="shared" si="15"/>
        <v>0.45370370370370372</v>
      </c>
    </row>
    <row r="99" spans="2:20" x14ac:dyDescent="0.25">
      <c r="B99" s="14" t="s">
        <v>370</v>
      </c>
      <c r="C99" s="4" t="s">
        <v>121</v>
      </c>
      <c r="D99" s="14" t="s">
        <v>48</v>
      </c>
      <c r="E99" s="15" t="s">
        <v>105</v>
      </c>
      <c r="F99" s="14" t="s">
        <v>39</v>
      </c>
      <c r="G99" s="16" t="s">
        <v>55</v>
      </c>
      <c r="H99" s="16" t="s">
        <v>107</v>
      </c>
      <c r="I99" s="16" t="s">
        <v>39</v>
      </c>
      <c r="J99" s="28">
        <v>10140405</v>
      </c>
      <c r="K99" s="28">
        <v>6307000</v>
      </c>
      <c r="L99" s="28">
        <v>1963500</v>
      </c>
      <c r="M99" s="28">
        <v>616896</v>
      </c>
      <c r="N99" s="32">
        <f t="shared" si="16"/>
        <v>4135250</v>
      </c>
      <c r="O99" s="28">
        <f t="shared" si="10"/>
        <v>4333114.8444254566</v>
      </c>
      <c r="P99" s="42">
        <f t="shared" si="11"/>
        <v>10140405</v>
      </c>
      <c r="Q99" s="43">
        <f t="shared" si="12"/>
        <v>0</v>
      </c>
      <c r="R99" s="43">
        <f t="shared" si="13"/>
        <v>0.28962284009260314</v>
      </c>
      <c r="S99" s="43">
        <f t="shared" si="14"/>
        <v>0.45370370370370372</v>
      </c>
      <c r="T99" s="43">
        <f t="shared" si="15"/>
        <v>0.45370370370370372</v>
      </c>
    </row>
    <row r="100" spans="2:20" x14ac:dyDescent="0.25">
      <c r="B100" s="14" t="s">
        <v>371</v>
      </c>
      <c r="C100" s="4" t="s">
        <v>117</v>
      </c>
      <c r="D100" s="14" t="s">
        <v>48</v>
      </c>
      <c r="E100" s="15" t="s">
        <v>99</v>
      </c>
      <c r="F100" s="14" t="s">
        <v>39</v>
      </c>
      <c r="G100" s="16" t="s">
        <v>59</v>
      </c>
      <c r="H100" s="16" t="s">
        <v>107</v>
      </c>
      <c r="I100" s="16" t="s">
        <v>39</v>
      </c>
      <c r="J100" s="28">
        <v>3417022</v>
      </c>
      <c r="K100" s="28">
        <v>2380000</v>
      </c>
      <c r="L100" s="28">
        <v>1963500</v>
      </c>
      <c r="M100" s="28">
        <v>639744</v>
      </c>
      <c r="N100" s="32">
        <f t="shared" si="16"/>
        <v>2171750</v>
      </c>
      <c r="O100" s="28">
        <f t="shared" si="10"/>
        <v>1149482.0233959004</v>
      </c>
      <c r="P100" s="42">
        <f t="shared" si="11"/>
        <v>3417022</v>
      </c>
      <c r="Q100" s="43">
        <f t="shared" si="12"/>
        <v>0</v>
      </c>
      <c r="R100" s="43">
        <f t="shared" si="13"/>
        <v>0.37782968076229312</v>
      </c>
      <c r="S100" s="43">
        <f t="shared" si="14"/>
        <v>0.45370370370370372</v>
      </c>
      <c r="T100" s="43">
        <f t="shared" si="15"/>
        <v>0.45370370370370372</v>
      </c>
    </row>
    <row r="101" spans="2:20" x14ac:dyDescent="0.25">
      <c r="B101" s="14" t="s">
        <v>372</v>
      </c>
      <c r="C101" s="4" t="s">
        <v>119</v>
      </c>
      <c r="D101" s="14" t="s">
        <v>48</v>
      </c>
      <c r="E101" s="15" t="s">
        <v>102</v>
      </c>
      <c r="F101" s="14" t="s">
        <v>39</v>
      </c>
      <c r="G101" s="16" t="s">
        <v>59</v>
      </c>
      <c r="H101" s="16" t="s">
        <v>107</v>
      </c>
      <c r="I101" s="16" t="s">
        <v>39</v>
      </c>
      <c r="J101" s="28">
        <v>6834044</v>
      </c>
      <c r="K101" s="28">
        <v>3927000</v>
      </c>
      <c r="L101" s="28">
        <v>1963500</v>
      </c>
      <c r="M101" s="28">
        <v>599760</v>
      </c>
      <c r="N101" s="32">
        <f t="shared" si="16"/>
        <v>2945250</v>
      </c>
      <c r="O101" s="28">
        <f t="shared" si="10"/>
        <v>2705319.5393786663</v>
      </c>
      <c r="P101" s="42">
        <f t="shared" si="11"/>
        <v>6834044</v>
      </c>
      <c r="Q101" s="43">
        <f t="shared" si="12"/>
        <v>0</v>
      </c>
      <c r="R101" s="43">
        <f t="shared" si="13"/>
        <v>0.339163408920511</v>
      </c>
      <c r="S101" s="43">
        <f t="shared" si="14"/>
        <v>0.45370370370370372</v>
      </c>
      <c r="T101" s="43">
        <f t="shared" si="15"/>
        <v>0.45370370370370372</v>
      </c>
    </row>
    <row r="102" spans="2:20" x14ac:dyDescent="0.25">
      <c r="B102" s="14" t="s">
        <v>373</v>
      </c>
      <c r="C102" s="4" t="s">
        <v>121</v>
      </c>
      <c r="D102" s="14" t="s">
        <v>48</v>
      </c>
      <c r="E102" s="15" t="s">
        <v>105</v>
      </c>
      <c r="F102" s="14" t="s">
        <v>39</v>
      </c>
      <c r="G102" s="16" t="s">
        <v>59</v>
      </c>
      <c r="H102" s="16" t="s">
        <v>107</v>
      </c>
      <c r="I102" s="16" t="s">
        <v>39</v>
      </c>
      <c r="J102" s="28">
        <v>13668088</v>
      </c>
      <c r="K102" s="28">
        <v>7140000</v>
      </c>
      <c r="L102" s="28">
        <v>1963500</v>
      </c>
      <c r="M102" s="28">
        <v>719712</v>
      </c>
      <c r="N102" s="32">
        <f t="shared" si="16"/>
        <v>4551750</v>
      </c>
      <c r="O102" s="28">
        <f t="shared" si="10"/>
        <v>5893760.9177329205</v>
      </c>
      <c r="P102" s="42">
        <f t="shared" si="11"/>
        <v>13668088</v>
      </c>
      <c r="Q102" s="43">
        <f t="shared" si="12"/>
        <v>0</v>
      </c>
      <c r="R102" s="43">
        <f t="shared" si="13"/>
        <v>0.32489116832918041</v>
      </c>
      <c r="S102" s="43">
        <f t="shared" si="14"/>
        <v>0.45370370370370372</v>
      </c>
      <c r="T102" s="43">
        <f t="shared" si="15"/>
        <v>0.45370370370370372</v>
      </c>
    </row>
    <row r="103" spans="2:20" x14ac:dyDescent="0.25">
      <c r="B103" s="14" t="s">
        <v>374</v>
      </c>
      <c r="C103" s="4" t="s">
        <v>117</v>
      </c>
      <c r="D103" s="14" t="s">
        <v>48</v>
      </c>
      <c r="E103" s="15" t="s">
        <v>99</v>
      </c>
      <c r="F103" s="14" t="s">
        <v>39</v>
      </c>
      <c r="G103" s="16" t="s">
        <v>62</v>
      </c>
      <c r="H103" s="16" t="s">
        <v>107</v>
      </c>
      <c r="I103" s="16" t="s">
        <v>39</v>
      </c>
      <c r="J103" s="28">
        <v>4260489</v>
      </c>
      <c r="K103" s="28">
        <v>3153500</v>
      </c>
      <c r="L103" s="28">
        <v>1963500</v>
      </c>
      <c r="M103" s="28">
        <v>899640</v>
      </c>
      <c r="N103" s="32">
        <f t="shared" si="16"/>
        <v>2558500</v>
      </c>
      <c r="O103" s="28">
        <f t="shared" si="10"/>
        <v>1455583.2769100673</v>
      </c>
      <c r="P103" s="42">
        <f t="shared" si="11"/>
        <v>4260489</v>
      </c>
      <c r="Q103" s="43">
        <f t="shared" si="12"/>
        <v>0</v>
      </c>
      <c r="R103" s="43">
        <f t="shared" si="13"/>
        <v>0.29509298195185707</v>
      </c>
      <c r="S103" s="43">
        <f t="shared" si="14"/>
        <v>0.45370370370370372</v>
      </c>
      <c r="T103" s="43">
        <f t="shared" si="15"/>
        <v>0.45370370370370372</v>
      </c>
    </row>
    <row r="104" spans="2:20" x14ac:dyDescent="0.25">
      <c r="B104" s="14" t="s">
        <v>375</v>
      </c>
      <c r="C104" s="4" t="s">
        <v>119</v>
      </c>
      <c r="D104" s="14" t="s">
        <v>48</v>
      </c>
      <c r="E104" s="15" t="s">
        <v>102</v>
      </c>
      <c r="F104" s="14" t="s">
        <v>39</v>
      </c>
      <c r="G104" s="16" t="s">
        <v>62</v>
      </c>
      <c r="H104" s="16" t="s">
        <v>107</v>
      </c>
      <c r="I104" s="16" t="s">
        <v>39</v>
      </c>
      <c r="J104" s="28">
        <v>8520977</v>
      </c>
      <c r="K104" s="28">
        <v>5485900</v>
      </c>
      <c r="L104" s="28">
        <v>1963500</v>
      </c>
      <c r="M104" s="28">
        <v>1079568</v>
      </c>
      <c r="N104" s="32">
        <f t="shared" si="16"/>
        <v>3724700</v>
      </c>
      <c r="O104" s="28">
        <f t="shared" si="10"/>
        <v>3417981.4235596596</v>
      </c>
      <c r="P104" s="42">
        <f t="shared" si="11"/>
        <v>8520977</v>
      </c>
      <c r="Q104" s="43">
        <f t="shared" si="12"/>
        <v>0</v>
      </c>
      <c r="R104" s="43">
        <f t="shared" si="13"/>
        <v>0.28710303344154769</v>
      </c>
      <c r="S104" s="43">
        <f t="shared" si="14"/>
        <v>0.45370370370370372</v>
      </c>
      <c r="T104" s="43">
        <f t="shared" si="15"/>
        <v>0.45370370370370372</v>
      </c>
    </row>
    <row r="105" spans="2:20" x14ac:dyDescent="0.25">
      <c r="B105" s="14" t="s">
        <v>376</v>
      </c>
      <c r="C105" s="4" t="s">
        <v>121</v>
      </c>
      <c r="D105" s="14" t="s">
        <v>48</v>
      </c>
      <c r="E105" s="15" t="s">
        <v>105</v>
      </c>
      <c r="F105" s="14" t="s">
        <v>39</v>
      </c>
      <c r="G105" s="16" t="s">
        <v>62</v>
      </c>
      <c r="H105" s="16" t="s">
        <v>107</v>
      </c>
      <c r="I105" s="16" t="s">
        <v>39</v>
      </c>
      <c r="J105" s="28">
        <v>17041955</v>
      </c>
      <c r="K105" s="28">
        <v>7140000</v>
      </c>
      <c r="L105" s="28">
        <v>1963500</v>
      </c>
      <c r="M105" s="28">
        <v>1295481.5999999999</v>
      </c>
      <c r="N105" s="32">
        <f t="shared" si="16"/>
        <v>4551750</v>
      </c>
      <c r="O105" s="28">
        <f t="shared" si="10"/>
        <v>7273013.6962302551</v>
      </c>
      <c r="P105" s="42">
        <f t="shared" si="11"/>
        <v>17041955</v>
      </c>
      <c r="Q105" s="43">
        <f t="shared" si="12"/>
        <v>0</v>
      </c>
      <c r="R105" s="43">
        <f t="shared" si="13"/>
        <v>0.3596861426539763</v>
      </c>
      <c r="S105" s="43">
        <f t="shared" si="14"/>
        <v>0.45370370370370372</v>
      </c>
      <c r="T105" s="43">
        <f t="shared" si="15"/>
        <v>0.45370370370370372</v>
      </c>
    </row>
    <row r="106" spans="2:20" x14ac:dyDescent="0.25">
      <c r="B106" s="21" t="s">
        <v>579</v>
      </c>
      <c r="C106" s="4" t="s">
        <v>530</v>
      </c>
      <c r="D106" s="14" t="s">
        <v>48</v>
      </c>
      <c r="E106" s="15" t="s">
        <v>66</v>
      </c>
      <c r="F106" s="14" t="s">
        <v>39</v>
      </c>
      <c r="G106" s="16" t="s">
        <v>37</v>
      </c>
      <c r="H106" s="16" t="s">
        <v>49</v>
      </c>
      <c r="I106" s="16" t="s">
        <v>50</v>
      </c>
      <c r="J106" s="28">
        <v>92507</v>
      </c>
      <c r="K106" s="28">
        <v>315350</v>
      </c>
      <c r="L106" s="28">
        <v>245437.5</v>
      </c>
      <c r="M106" s="28">
        <v>38080</v>
      </c>
      <c r="N106" s="32">
        <f t="shared" si="16"/>
        <v>168972.25</v>
      </c>
      <c r="O106" s="28">
        <f t="shared" si="10"/>
        <v>129348.55435693577</v>
      </c>
      <c r="P106" s="42">
        <f t="shared" si="11"/>
        <v>315350</v>
      </c>
      <c r="Q106" s="43">
        <f t="shared" si="12"/>
        <v>0.45370370370370372</v>
      </c>
      <c r="R106" s="43">
        <f t="shared" si="13"/>
        <v>0</v>
      </c>
      <c r="S106" s="43">
        <f t="shared" si="14"/>
        <v>0.21669659620526471</v>
      </c>
      <c r="T106" s="43">
        <f t="shared" si="15"/>
        <v>0.45370370370370372</v>
      </c>
    </row>
    <row r="107" spans="2:20" x14ac:dyDescent="0.25">
      <c r="B107" s="21" t="s">
        <v>580</v>
      </c>
      <c r="C107" s="4" t="s">
        <v>530</v>
      </c>
      <c r="D107" s="14" t="s">
        <v>48</v>
      </c>
      <c r="E107" s="15" t="s">
        <v>66</v>
      </c>
      <c r="F107" s="14" t="s">
        <v>39</v>
      </c>
      <c r="G107" s="16" t="s">
        <v>37</v>
      </c>
      <c r="H107" s="16" t="s">
        <v>49</v>
      </c>
      <c r="I107" s="16" t="s">
        <v>52</v>
      </c>
      <c r="J107" s="28">
        <v>140109</v>
      </c>
      <c r="K107" s="28">
        <v>392700</v>
      </c>
      <c r="L107" s="28">
        <v>490875</v>
      </c>
      <c r="M107" s="28">
        <v>52360</v>
      </c>
      <c r="N107" s="32">
        <f t="shared" si="16"/>
        <v>266404.5</v>
      </c>
      <c r="O107" s="28">
        <f t="shared" si="10"/>
        <v>206620.41252983693</v>
      </c>
      <c r="P107" s="42">
        <f t="shared" si="11"/>
        <v>490875</v>
      </c>
      <c r="Q107" s="43">
        <f t="shared" si="12"/>
        <v>0.45370370370370372</v>
      </c>
      <c r="R107" s="43">
        <f t="shared" si="13"/>
        <v>0.19843302844298522</v>
      </c>
      <c r="S107" s="43">
        <f t="shared" si="14"/>
        <v>0</v>
      </c>
      <c r="T107" s="43">
        <f t="shared" si="15"/>
        <v>0.45370370370370372</v>
      </c>
    </row>
    <row r="108" spans="2:20" x14ac:dyDescent="0.25">
      <c r="B108" s="21" t="s">
        <v>581</v>
      </c>
      <c r="C108" s="4" t="s">
        <v>530</v>
      </c>
      <c r="D108" s="14" t="s">
        <v>48</v>
      </c>
      <c r="E108" s="15" t="s">
        <v>66</v>
      </c>
      <c r="F108" s="14" t="s">
        <v>39</v>
      </c>
      <c r="G108" s="16" t="s">
        <v>55</v>
      </c>
      <c r="H108" s="16" t="s">
        <v>56</v>
      </c>
      <c r="I108" s="16" t="s">
        <v>50</v>
      </c>
      <c r="J108" s="28">
        <v>126755</v>
      </c>
      <c r="K108" s="28">
        <v>357000</v>
      </c>
      <c r="L108" s="28">
        <v>294525</v>
      </c>
      <c r="M108" s="28">
        <v>149940</v>
      </c>
      <c r="N108" s="32">
        <f t="shared" si="16"/>
        <v>222232.5</v>
      </c>
      <c r="O108" s="28">
        <f t="shared" si="10"/>
        <v>111571.67673742292</v>
      </c>
      <c r="P108" s="42">
        <f t="shared" si="11"/>
        <v>357000</v>
      </c>
      <c r="Q108" s="43">
        <f t="shared" si="12"/>
        <v>0.45370370370370372</v>
      </c>
      <c r="R108" s="43">
        <f t="shared" si="13"/>
        <v>0</v>
      </c>
      <c r="S108" s="43">
        <f t="shared" si="14"/>
        <v>0.21032622025999509</v>
      </c>
      <c r="T108" s="43">
        <f t="shared" si="15"/>
        <v>0.45370370370370372</v>
      </c>
    </row>
    <row r="109" spans="2:20" x14ac:dyDescent="0.25">
      <c r="B109" s="21" t="s">
        <v>582</v>
      </c>
      <c r="C109" s="4" t="s">
        <v>530</v>
      </c>
      <c r="D109" s="14" t="s">
        <v>48</v>
      </c>
      <c r="E109" s="15" t="s">
        <v>66</v>
      </c>
      <c r="F109" s="14" t="s">
        <v>39</v>
      </c>
      <c r="G109" s="16" t="s">
        <v>55</v>
      </c>
      <c r="H109" s="16" t="s">
        <v>56</v>
      </c>
      <c r="I109" s="16" t="s">
        <v>52</v>
      </c>
      <c r="J109" s="28">
        <v>176738</v>
      </c>
      <c r="K109" s="28">
        <v>440300</v>
      </c>
      <c r="L109" s="28">
        <v>589050</v>
      </c>
      <c r="M109" s="28">
        <v>185481.72999999998</v>
      </c>
      <c r="N109" s="32">
        <f t="shared" si="16"/>
        <v>312890.86499999999</v>
      </c>
      <c r="O109" s="28">
        <f t="shared" si="10"/>
        <v>201963.03865206343</v>
      </c>
      <c r="P109" s="42">
        <f t="shared" si="11"/>
        <v>589050</v>
      </c>
      <c r="Q109" s="43">
        <f t="shared" si="12"/>
        <v>0.45370370370370372</v>
      </c>
      <c r="R109" s="43">
        <f t="shared" si="13"/>
        <v>0.24438237730548343</v>
      </c>
      <c r="S109" s="43">
        <f t="shared" si="14"/>
        <v>0</v>
      </c>
      <c r="T109" s="43">
        <f t="shared" si="15"/>
        <v>0.45370370370370372</v>
      </c>
    </row>
    <row r="110" spans="2:20" x14ac:dyDescent="0.25">
      <c r="B110" s="21" t="s">
        <v>583</v>
      </c>
      <c r="C110" s="4" t="s">
        <v>530</v>
      </c>
      <c r="D110" s="14" t="s">
        <v>48</v>
      </c>
      <c r="E110" s="15" t="s">
        <v>66</v>
      </c>
      <c r="F110" s="14" t="s">
        <v>39</v>
      </c>
      <c r="G110" s="16" t="s">
        <v>59</v>
      </c>
      <c r="H110" s="16" t="s">
        <v>56</v>
      </c>
      <c r="I110" s="16" t="s">
        <v>50</v>
      </c>
      <c r="J110" s="28">
        <v>162716</v>
      </c>
      <c r="K110" s="28">
        <v>476000</v>
      </c>
      <c r="L110" s="28">
        <v>1603525</v>
      </c>
      <c r="M110" s="28">
        <v>209916</v>
      </c>
      <c r="N110" s="32">
        <f t="shared" si="16"/>
        <v>342958</v>
      </c>
      <c r="O110" s="28">
        <f t="shared" ref="O110:O121" si="17">_xlfn.STDEV.S(J110:M110)</f>
        <v>674571.75580135034</v>
      </c>
      <c r="P110" s="42">
        <f t="shared" si="11"/>
        <v>1603525</v>
      </c>
      <c r="Q110" s="43">
        <f t="shared" si="12"/>
        <v>0.45370370370370372</v>
      </c>
      <c r="R110" s="43">
        <f t="shared" si="13"/>
        <v>0.40581918177972176</v>
      </c>
      <c r="S110" s="43">
        <f t="shared" si="14"/>
        <v>0</v>
      </c>
      <c r="T110" s="43">
        <f t="shared" si="15"/>
        <v>0.45370370370370372</v>
      </c>
    </row>
    <row r="111" spans="2:20" x14ac:dyDescent="0.25">
      <c r="B111" s="21" t="s">
        <v>584</v>
      </c>
      <c r="C111" s="4" t="s">
        <v>530</v>
      </c>
      <c r="D111" s="14" t="s">
        <v>48</v>
      </c>
      <c r="E111" s="15" t="s">
        <v>66</v>
      </c>
      <c r="F111" s="14" t="s">
        <v>39</v>
      </c>
      <c r="G111" s="16" t="s">
        <v>59</v>
      </c>
      <c r="H111" s="16" t="s">
        <v>56</v>
      </c>
      <c r="I111" s="16" t="s">
        <v>52</v>
      </c>
      <c r="J111" s="28">
        <v>215196</v>
      </c>
      <c r="K111" s="28">
        <v>547400</v>
      </c>
      <c r="L111" s="28">
        <v>1898050</v>
      </c>
      <c r="M111" s="28">
        <v>259674.65999999997</v>
      </c>
      <c r="N111" s="32">
        <f t="shared" si="16"/>
        <v>403537.32999999996</v>
      </c>
      <c r="O111" s="28">
        <f t="shared" si="17"/>
        <v>792446.13290250557</v>
      </c>
      <c r="P111" s="42">
        <f t="shared" si="11"/>
        <v>1898050</v>
      </c>
      <c r="Q111" s="43">
        <f t="shared" si="12"/>
        <v>0.45370370370370372</v>
      </c>
      <c r="R111" s="43">
        <f t="shared" si="13"/>
        <v>0.4100299179179307</v>
      </c>
      <c r="S111" s="43">
        <f t="shared" si="14"/>
        <v>0</v>
      </c>
      <c r="T111" s="43">
        <f t="shared" si="15"/>
        <v>0.45370370370370372</v>
      </c>
    </row>
    <row r="112" spans="2:20" x14ac:dyDescent="0.25">
      <c r="B112" s="21" t="s">
        <v>585</v>
      </c>
      <c r="C112" s="4" t="s">
        <v>530</v>
      </c>
      <c r="D112" s="14" t="s">
        <v>48</v>
      </c>
      <c r="E112" s="15" t="s">
        <v>66</v>
      </c>
      <c r="F112" s="14" t="s">
        <v>39</v>
      </c>
      <c r="G112" s="16" t="s">
        <v>62</v>
      </c>
      <c r="H112" s="16" t="s">
        <v>56</v>
      </c>
      <c r="I112" s="16" t="s">
        <v>50</v>
      </c>
      <c r="J112" s="28">
        <v>202881</v>
      </c>
      <c r="K112" s="28">
        <v>702100</v>
      </c>
      <c r="L112" s="28">
        <v>1898050</v>
      </c>
      <c r="M112" s="28">
        <v>314874</v>
      </c>
      <c r="N112" s="32">
        <f t="shared" si="16"/>
        <v>508487</v>
      </c>
      <c r="O112" s="28">
        <f t="shared" si="17"/>
        <v>775781.68133411312</v>
      </c>
      <c r="P112" s="42">
        <f t="shared" si="11"/>
        <v>1898050</v>
      </c>
      <c r="Q112" s="43">
        <f t="shared" si="12"/>
        <v>0.45370370370370372</v>
      </c>
      <c r="R112" s="43">
        <f t="shared" si="13"/>
        <v>0.39048747300010467</v>
      </c>
      <c r="S112" s="43">
        <f t="shared" si="14"/>
        <v>0</v>
      </c>
      <c r="T112" s="43">
        <f t="shared" si="15"/>
        <v>0.45370370370370372</v>
      </c>
    </row>
    <row r="113" spans="2:20" x14ac:dyDescent="0.25">
      <c r="B113" s="21" t="s">
        <v>586</v>
      </c>
      <c r="C113" s="4" t="s">
        <v>530</v>
      </c>
      <c r="D113" s="14" t="s">
        <v>48</v>
      </c>
      <c r="E113" s="15" t="s">
        <v>66</v>
      </c>
      <c r="F113" s="14" t="s">
        <v>39</v>
      </c>
      <c r="G113" s="16" t="s">
        <v>62</v>
      </c>
      <c r="H113" s="16" t="s">
        <v>56</v>
      </c>
      <c r="I113" s="16" t="s">
        <v>52</v>
      </c>
      <c r="J113" s="28">
        <v>257986</v>
      </c>
      <c r="K113" s="28">
        <v>785400</v>
      </c>
      <c r="L113" s="28">
        <v>2159850</v>
      </c>
      <c r="M113" s="28">
        <v>389510.8</v>
      </c>
      <c r="N113" s="32">
        <f t="shared" si="16"/>
        <v>587455.4</v>
      </c>
      <c r="O113" s="28">
        <f t="shared" si="17"/>
        <v>870464.09648054605</v>
      </c>
      <c r="P113" s="42">
        <f t="shared" si="11"/>
        <v>2159850</v>
      </c>
      <c r="Q113" s="43">
        <f t="shared" si="12"/>
        <v>0.45370370370370372</v>
      </c>
      <c r="R113" s="43">
        <f t="shared" si="13"/>
        <v>0.39658814368578699</v>
      </c>
      <c r="S113" s="43">
        <f t="shared" si="14"/>
        <v>0</v>
      </c>
      <c r="T113" s="43">
        <f t="shared" si="15"/>
        <v>0.45370370370370372</v>
      </c>
    </row>
    <row r="114" spans="2:20" x14ac:dyDescent="0.25">
      <c r="B114" s="21" t="s">
        <v>587</v>
      </c>
      <c r="C114" s="4" t="s">
        <v>530</v>
      </c>
      <c r="D114" s="14" t="s">
        <v>48</v>
      </c>
      <c r="E114" s="15" t="s">
        <v>73</v>
      </c>
      <c r="F114" s="14" t="s">
        <v>39</v>
      </c>
      <c r="G114" s="16" t="s">
        <v>37</v>
      </c>
      <c r="H114" s="16" t="s">
        <v>49</v>
      </c>
      <c r="I114" s="16" t="s">
        <v>50</v>
      </c>
      <c r="J114" s="28">
        <v>740057</v>
      </c>
      <c r="K114" s="28">
        <v>940100</v>
      </c>
      <c r="L114" s="28">
        <v>1963500</v>
      </c>
      <c r="M114" s="28">
        <v>342720</v>
      </c>
      <c r="N114" s="32">
        <f t="shared" si="16"/>
        <v>840078.5</v>
      </c>
      <c r="O114" s="28">
        <f t="shared" si="17"/>
        <v>690763.15890874155</v>
      </c>
      <c r="P114" s="42">
        <f t="shared" si="11"/>
        <v>1963500</v>
      </c>
      <c r="Q114" s="43">
        <f t="shared" si="12"/>
        <v>0.45370370370370372</v>
      </c>
      <c r="R114" s="43">
        <f t="shared" si="13"/>
        <v>0.41330913674909231</v>
      </c>
      <c r="S114" s="43">
        <f t="shared" si="14"/>
        <v>0</v>
      </c>
      <c r="T114" s="43">
        <f t="shared" si="15"/>
        <v>0.45370370370370372</v>
      </c>
    </row>
    <row r="115" spans="2:20" x14ac:dyDescent="0.25">
      <c r="B115" s="21" t="s">
        <v>588</v>
      </c>
      <c r="C115" s="4" t="s">
        <v>530</v>
      </c>
      <c r="D115" s="14" t="s">
        <v>48</v>
      </c>
      <c r="E115" s="15" t="s">
        <v>73</v>
      </c>
      <c r="F115" s="14" t="s">
        <v>39</v>
      </c>
      <c r="G115" s="16" t="s">
        <v>37</v>
      </c>
      <c r="H115" s="16" t="s">
        <v>49</v>
      </c>
      <c r="I115" s="16" t="s">
        <v>52</v>
      </c>
      <c r="J115" s="28">
        <v>1120873</v>
      </c>
      <c r="K115" s="28">
        <v>1094800</v>
      </c>
      <c r="L115" s="28">
        <v>1963500</v>
      </c>
      <c r="M115" s="28">
        <v>471240</v>
      </c>
      <c r="N115" s="32">
        <f t="shared" si="16"/>
        <v>1107836.5</v>
      </c>
      <c r="O115" s="28">
        <f t="shared" si="17"/>
        <v>612578.55063296435</v>
      </c>
      <c r="P115" s="42">
        <f t="shared" si="11"/>
        <v>1963500</v>
      </c>
      <c r="Q115" s="43">
        <f t="shared" si="12"/>
        <v>0.44679128038152938</v>
      </c>
      <c r="R115" s="43">
        <f t="shared" si="13"/>
        <v>0.45370370370370372</v>
      </c>
      <c r="S115" s="43">
        <f t="shared" si="14"/>
        <v>0</v>
      </c>
      <c r="T115" s="43">
        <f t="shared" si="15"/>
        <v>0.45370370370370372</v>
      </c>
    </row>
    <row r="116" spans="2:20" x14ac:dyDescent="0.25">
      <c r="B116" s="21" t="s">
        <v>589</v>
      </c>
      <c r="C116" s="4" t="s">
        <v>530</v>
      </c>
      <c r="D116" s="14" t="s">
        <v>48</v>
      </c>
      <c r="E116" s="15" t="s">
        <v>73</v>
      </c>
      <c r="F116" s="14" t="s">
        <v>39</v>
      </c>
      <c r="G116" s="16" t="s">
        <v>55</v>
      </c>
      <c r="H116" s="16" t="s">
        <v>56</v>
      </c>
      <c r="I116" s="16" t="s">
        <v>50</v>
      </c>
      <c r="J116" s="28">
        <v>1014041</v>
      </c>
      <c r="K116" s="28">
        <v>1023400</v>
      </c>
      <c r="L116" s="28">
        <v>1963500</v>
      </c>
      <c r="M116" s="28">
        <v>1349460</v>
      </c>
      <c r="N116" s="32">
        <f t="shared" si="16"/>
        <v>1186430</v>
      </c>
      <c r="O116" s="28">
        <f t="shared" si="17"/>
        <v>445459.88823564874</v>
      </c>
      <c r="P116" s="42">
        <f t="shared" si="11"/>
        <v>1963500</v>
      </c>
      <c r="Q116" s="43">
        <f t="shared" si="12"/>
        <v>0.45370370370370372</v>
      </c>
      <c r="R116" s="43">
        <f t="shared" si="13"/>
        <v>0.45370370370370372</v>
      </c>
      <c r="S116" s="43">
        <f t="shared" si="14"/>
        <v>0</v>
      </c>
      <c r="T116" s="43">
        <f t="shared" si="15"/>
        <v>0.35851624978730645</v>
      </c>
    </row>
    <row r="117" spans="2:20" x14ac:dyDescent="0.25">
      <c r="B117" s="21" t="s">
        <v>590</v>
      </c>
      <c r="C117" s="4" t="s">
        <v>530</v>
      </c>
      <c r="D117" s="14" t="s">
        <v>48</v>
      </c>
      <c r="E117" s="15" t="s">
        <v>73</v>
      </c>
      <c r="F117" s="14" t="s">
        <v>39</v>
      </c>
      <c r="G117" s="16" t="s">
        <v>55</v>
      </c>
      <c r="H117" s="16" t="s">
        <v>56</v>
      </c>
      <c r="I117" s="16" t="s">
        <v>52</v>
      </c>
      <c r="J117" s="28">
        <v>1413896</v>
      </c>
      <c r="K117" s="28">
        <v>1178100</v>
      </c>
      <c r="L117" s="28">
        <v>3927000</v>
      </c>
      <c r="M117" s="28">
        <v>1669332</v>
      </c>
      <c r="N117" s="32">
        <f t="shared" si="16"/>
        <v>1541614</v>
      </c>
      <c r="O117" s="28">
        <f t="shared" si="17"/>
        <v>1269230.8663312597</v>
      </c>
      <c r="P117" s="42">
        <f t="shared" si="11"/>
        <v>3927000</v>
      </c>
      <c r="Q117" s="43">
        <f t="shared" si="12"/>
        <v>0.45370370370370372</v>
      </c>
      <c r="R117" s="43">
        <f t="shared" si="13"/>
        <v>0.45370370370370372</v>
      </c>
      <c r="S117" s="43">
        <f t="shared" si="14"/>
        <v>0</v>
      </c>
      <c r="T117" s="43">
        <f t="shared" si="15"/>
        <v>0.42941156413818699</v>
      </c>
    </row>
    <row r="118" spans="2:20" x14ac:dyDescent="0.25">
      <c r="B118" s="21" t="s">
        <v>591</v>
      </c>
      <c r="C118" s="4" t="s">
        <v>530</v>
      </c>
      <c r="D118" s="14" t="s">
        <v>48</v>
      </c>
      <c r="E118" s="15" t="s">
        <v>73</v>
      </c>
      <c r="F118" s="14" t="s">
        <v>39</v>
      </c>
      <c r="G118" s="16" t="s">
        <v>59</v>
      </c>
      <c r="H118" s="16" t="s">
        <v>56</v>
      </c>
      <c r="I118" s="16" t="s">
        <v>50</v>
      </c>
      <c r="J118" s="28">
        <v>1301723</v>
      </c>
      <c r="K118" s="28">
        <v>1106700</v>
      </c>
      <c r="L118" s="28">
        <v>3272500</v>
      </c>
      <c r="M118" s="28">
        <v>1889244</v>
      </c>
      <c r="N118" s="32">
        <f t="shared" si="16"/>
        <v>1595483.5</v>
      </c>
      <c r="O118" s="28">
        <f t="shared" si="17"/>
        <v>978248.38330094703</v>
      </c>
      <c r="P118" s="42">
        <f t="shared" si="11"/>
        <v>3272500</v>
      </c>
      <c r="Q118" s="43">
        <f t="shared" si="12"/>
        <v>0.45370370370370372</v>
      </c>
      <c r="R118" s="43">
        <f t="shared" si="13"/>
        <v>0.45370370370370372</v>
      </c>
      <c r="S118" s="43">
        <f t="shared" si="14"/>
        <v>0</v>
      </c>
      <c r="T118" s="43">
        <f t="shared" si="15"/>
        <v>0.37422909695305345</v>
      </c>
    </row>
    <row r="119" spans="2:20" x14ac:dyDescent="0.25">
      <c r="B119" s="21" t="s">
        <v>592</v>
      </c>
      <c r="C119" s="4" t="s">
        <v>530</v>
      </c>
      <c r="D119" s="14" t="s">
        <v>48</v>
      </c>
      <c r="E119" s="15" t="s">
        <v>73</v>
      </c>
      <c r="F119" s="14" t="s">
        <v>39</v>
      </c>
      <c r="G119" s="16" t="s">
        <v>59</v>
      </c>
      <c r="H119" s="16" t="s">
        <v>56</v>
      </c>
      <c r="I119" s="16" t="s">
        <v>52</v>
      </c>
      <c r="J119" s="28">
        <v>1721571</v>
      </c>
      <c r="K119" s="28">
        <v>1249500</v>
      </c>
      <c r="L119" s="28">
        <v>5236000</v>
      </c>
      <c r="M119" s="28">
        <v>2337064.7999999998</v>
      </c>
      <c r="N119" s="32">
        <f t="shared" si="16"/>
        <v>2029317.9</v>
      </c>
      <c r="O119" s="28">
        <f t="shared" si="17"/>
        <v>1789592.5882007917</v>
      </c>
      <c r="P119" s="42">
        <f t="shared" si="11"/>
        <v>5236000</v>
      </c>
      <c r="Q119" s="43">
        <f t="shared" si="12"/>
        <v>0.45370370370370372</v>
      </c>
      <c r="R119" s="43">
        <f t="shared" si="13"/>
        <v>0.45370370370370372</v>
      </c>
      <c r="S119" s="43">
        <f t="shared" si="14"/>
        <v>0</v>
      </c>
      <c r="T119" s="43">
        <f t="shared" si="15"/>
        <v>0.4101615302112539</v>
      </c>
    </row>
    <row r="120" spans="2:20" x14ac:dyDescent="0.25">
      <c r="B120" s="21" t="s">
        <v>593</v>
      </c>
      <c r="C120" s="4" t="s">
        <v>530</v>
      </c>
      <c r="D120" s="14" t="s">
        <v>48</v>
      </c>
      <c r="E120" s="15" t="s">
        <v>73</v>
      </c>
      <c r="F120" s="14" t="s">
        <v>39</v>
      </c>
      <c r="G120" s="16" t="s">
        <v>62</v>
      </c>
      <c r="H120" s="16" t="s">
        <v>56</v>
      </c>
      <c r="I120" s="16" t="s">
        <v>50</v>
      </c>
      <c r="J120" s="28">
        <v>1623043</v>
      </c>
      <c r="K120" s="28">
        <v>1178100</v>
      </c>
      <c r="L120" s="28">
        <v>3534300</v>
      </c>
      <c r="M120" s="28">
        <v>2833866</v>
      </c>
      <c r="N120" s="32">
        <f t="shared" si="16"/>
        <v>2228454.5</v>
      </c>
      <c r="O120" s="28">
        <f t="shared" si="17"/>
        <v>1084005.5813870379</v>
      </c>
      <c r="P120" s="42">
        <f t="shared" si="11"/>
        <v>3534300</v>
      </c>
      <c r="Q120" s="43">
        <f t="shared" si="12"/>
        <v>0.45370370370370372</v>
      </c>
      <c r="R120" s="43">
        <f t="shared" si="13"/>
        <v>0.45370370370370372</v>
      </c>
      <c r="S120" s="43">
        <f t="shared" si="14"/>
        <v>0</v>
      </c>
      <c r="T120" s="43">
        <f t="shared" si="15"/>
        <v>0.24335918759148767</v>
      </c>
    </row>
    <row r="121" spans="2:20" x14ac:dyDescent="0.25">
      <c r="B121" s="21" t="s">
        <v>594</v>
      </c>
      <c r="C121" s="4" t="s">
        <v>530</v>
      </c>
      <c r="D121" s="14" t="s">
        <v>48</v>
      </c>
      <c r="E121" s="15" t="s">
        <v>73</v>
      </c>
      <c r="F121" s="14" t="s">
        <v>39</v>
      </c>
      <c r="G121" s="16" t="s">
        <v>62</v>
      </c>
      <c r="H121" s="16" t="s">
        <v>56</v>
      </c>
      <c r="I121" s="16" t="s">
        <v>52</v>
      </c>
      <c r="J121" s="28">
        <v>2063884</v>
      </c>
      <c r="K121" s="28">
        <v>1332800</v>
      </c>
      <c r="L121" s="28">
        <v>5497800</v>
      </c>
      <c r="M121" s="28">
        <v>3505597.1999999997</v>
      </c>
      <c r="N121" s="32">
        <f>MEDIAN(J121:M121)</f>
        <v>2784740.5999999996</v>
      </c>
      <c r="O121" s="28">
        <f t="shared" si="17"/>
        <v>1835800.1100751215</v>
      </c>
      <c r="P121" s="42">
        <f t="shared" si="11"/>
        <v>5497800</v>
      </c>
      <c r="Q121" s="43">
        <f t="shared" si="12"/>
        <v>0.45370370370370372</v>
      </c>
      <c r="R121" s="43">
        <f t="shared" si="13"/>
        <v>0.45370370370370372</v>
      </c>
      <c r="S121" s="43">
        <f t="shared" si="14"/>
        <v>0</v>
      </c>
      <c r="T121" s="43">
        <f t="shared" si="15"/>
        <v>0.33315517857400723</v>
      </c>
    </row>
    <row r="122" spans="2:20" ht="15.75" thickBot="1" x14ac:dyDescent="0.3"/>
    <row r="123" spans="2:20" ht="15.75" thickBot="1" x14ac:dyDescent="0.3">
      <c r="P123" s="36" t="s">
        <v>675</v>
      </c>
      <c r="Q123" s="34">
        <f>SUM(Q14:Q121)</f>
        <v>16.97772111233607</v>
      </c>
      <c r="R123" s="34">
        <f t="shared" ref="R123:T123" si="18">SUM(R14:R121)</f>
        <v>36.510371759619595</v>
      </c>
      <c r="S123" s="34">
        <f t="shared" si="18"/>
        <v>32.806909467454872</v>
      </c>
      <c r="T123" s="35">
        <f t="shared" si="18"/>
        <v>47.706355125019726</v>
      </c>
    </row>
  </sheetData>
  <mergeCells count="9">
    <mergeCell ref="B10:C10"/>
    <mergeCell ref="B11:C11"/>
    <mergeCell ref="C8:E8"/>
    <mergeCell ref="B1:I1"/>
    <mergeCell ref="C2:E2"/>
    <mergeCell ref="C4:E4"/>
    <mergeCell ref="C5:E5"/>
    <mergeCell ref="C6:E6"/>
    <mergeCell ref="C7:E7"/>
  </mergeCells>
  <phoneticPr fontId="8" type="noConversion"/>
  <pageMargins left="0.7" right="0.7" top="0.75" bottom="0.75" header="0.3" footer="0.3"/>
  <pageSetup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500DB1-2ABA-44E8-A2B8-4A8A60D6E04F}">
  <dimension ref="B1:Z121"/>
  <sheetViews>
    <sheetView zoomScale="80" zoomScaleNormal="80" workbookViewId="0">
      <selection activeCell="W92" sqref="W92"/>
    </sheetView>
  </sheetViews>
  <sheetFormatPr baseColWidth="10" defaultColWidth="11.42578125" defaultRowHeight="15" x14ac:dyDescent="0.25"/>
  <cols>
    <col min="1" max="1" width="4.85546875" style="3" customWidth="1"/>
    <col min="2" max="2" width="37.85546875" style="5" customWidth="1"/>
    <col min="3" max="3" width="97" style="3" bestFit="1" customWidth="1"/>
    <col min="4" max="4" width="12.28515625" style="5" bestFit="1" customWidth="1"/>
    <col min="5" max="5" width="76" style="5" bestFit="1" customWidth="1"/>
    <col min="6" max="6" width="17.85546875" style="5" bestFit="1" customWidth="1"/>
    <col min="7" max="7" width="9.140625" style="3" customWidth="1"/>
    <col min="8" max="8" width="18.85546875" style="3" customWidth="1"/>
    <col min="9" max="9" width="20.7109375" style="3" bestFit="1" customWidth="1"/>
    <col min="10" max="10" width="13.85546875" style="3" bestFit="1" customWidth="1"/>
    <col min="11" max="11" width="12.85546875" style="3" bestFit="1" customWidth="1"/>
    <col min="12" max="12" width="15" style="3" bestFit="1" customWidth="1"/>
    <col min="13" max="13" width="20.140625" style="3" bestFit="1" customWidth="1"/>
    <col min="14" max="14" width="13.85546875" style="3" bestFit="1" customWidth="1"/>
    <col min="15" max="15" width="12.85546875" style="3" bestFit="1" customWidth="1"/>
    <col min="16" max="16" width="13.85546875" style="3" bestFit="1" customWidth="1"/>
    <col min="17" max="17" width="12.85546875" style="3" bestFit="1" customWidth="1"/>
    <col min="18" max="19" width="13.85546875" style="3" bestFit="1" customWidth="1"/>
    <col min="20" max="16374" width="11.42578125" style="3" customWidth="1"/>
    <col min="16375" max="16384" width="11.42578125" style="3"/>
  </cols>
  <sheetData>
    <row r="1" spans="2:26" ht="15.75" x14ac:dyDescent="0.25">
      <c r="B1" s="75" t="s">
        <v>377</v>
      </c>
      <c r="C1" s="75"/>
      <c r="D1" s="75"/>
      <c r="E1" s="75"/>
      <c r="F1" s="75"/>
      <c r="G1" s="75"/>
      <c r="H1" s="75"/>
      <c r="I1" s="75"/>
    </row>
    <row r="2" spans="2:26" x14ac:dyDescent="0.25">
      <c r="C2" s="76" t="s">
        <v>24</v>
      </c>
      <c r="D2" s="76"/>
      <c r="E2" s="76"/>
    </row>
    <row r="3" spans="2:26" ht="15.75" thickBot="1" x14ac:dyDescent="0.3">
      <c r="C3" s="17"/>
      <c r="D3" s="17"/>
      <c r="E3" s="17"/>
    </row>
    <row r="4" spans="2:26" ht="30" x14ac:dyDescent="0.25">
      <c r="B4" s="22" t="s">
        <v>627</v>
      </c>
      <c r="C4" s="77"/>
      <c r="D4" s="77"/>
      <c r="E4" s="78"/>
    </row>
    <row r="5" spans="2:26" x14ac:dyDescent="0.25">
      <c r="B5" s="18" t="s">
        <v>630</v>
      </c>
      <c r="C5" s="79"/>
      <c r="D5" s="79"/>
      <c r="E5" s="80"/>
    </row>
    <row r="6" spans="2:26" x14ac:dyDescent="0.25">
      <c r="B6" s="18" t="s">
        <v>631</v>
      </c>
      <c r="C6" s="79"/>
      <c r="D6" s="79"/>
      <c r="E6" s="80"/>
    </row>
    <row r="7" spans="2:26" x14ac:dyDescent="0.25">
      <c r="B7" s="20" t="s">
        <v>632</v>
      </c>
      <c r="C7" s="79"/>
      <c r="D7" s="79"/>
      <c r="E7" s="80"/>
    </row>
    <row r="8" spans="2:26" ht="15.75" thickBot="1" x14ac:dyDescent="0.3">
      <c r="B8" s="19" t="s">
        <v>25</v>
      </c>
      <c r="C8" s="73"/>
      <c r="D8" s="73"/>
      <c r="E8" s="74"/>
    </row>
    <row r="9" spans="2:26" x14ac:dyDescent="0.25">
      <c r="B9" s="23"/>
      <c r="C9" s="17"/>
      <c r="D9" s="17"/>
      <c r="E9" s="17"/>
      <c r="H9" s="3" t="s">
        <v>661</v>
      </c>
      <c r="I9" s="3" t="s">
        <v>637</v>
      </c>
    </row>
    <row r="10" spans="2:26" x14ac:dyDescent="0.25">
      <c r="B10" s="71" t="s">
        <v>628</v>
      </c>
      <c r="C10" s="71"/>
      <c r="D10" s="17"/>
      <c r="E10" s="17"/>
    </row>
    <row r="11" spans="2:26" x14ac:dyDescent="0.25">
      <c r="B11" s="72" t="s">
        <v>629</v>
      </c>
      <c r="C11" s="72"/>
      <c r="D11" s="24"/>
      <c r="E11" s="24"/>
    </row>
    <row r="12" spans="2:26" x14ac:dyDescent="0.25">
      <c r="B12" s="25"/>
      <c r="C12" s="26"/>
      <c r="D12" s="26"/>
      <c r="E12" s="27"/>
    </row>
    <row r="13" spans="2:26" s="5" customFormat="1" ht="45" x14ac:dyDescent="0.25">
      <c r="B13" s="6" t="s">
        <v>26</v>
      </c>
      <c r="C13" s="6" t="s">
        <v>27</v>
      </c>
      <c r="D13" s="6" t="s">
        <v>28</v>
      </c>
      <c r="E13" s="6" t="s">
        <v>29</v>
      </c>
      <c r="F13" s="6" t="s">
        <v>30</v>
      </c>
      <c r="G13" s="6" t="s">
        <v>31</v>
      </c>
      <c r="H13" s="12" t="s">
        <v>32</v>
      </c>
      <c r="I13" s="6" t="s">
        <v>33</v>
      </c>
      <c r="J13" s="6" t="s">
        <v>634</v>
      </c>
      <c r="K13" s="6" t="s">
        <v>635</v>
      </c>
      <c r="L13" s="6" t="s">
        <v>636</v>
      </c>
      <c r="M13" s="6" t="s">
        <v>639</v>
      </c>
      <c r="N13" s="6" t="s">
        <v>644</v>
      </c>
      <c r="O13" s="6" t="s">
        <v>650</v>
      </c>
      <c r="P13" s="6" t="s">
        <v>656</v>
      </c>
      <c r="Q13" s="30" t="s">
        <v>659</v>
      </c>
      <c r="R13" s="30" t="s">
        <v>660</v>
      </c>
      <c r="S13" s="30" t="s">
        <v>699</v>
      </c>
      <c r="T13" s="33" t="s">
        <v>634</v>
      </c>
      <c r="U13" s="33" t="s">
        <v>635</v>
      </c>
      <c r="V13" s="33" t="s">
        <v>636</v>
      </c>
      <c r="W13" s="33" t="s">
        <v>639</v>
      </c>
      <c r="X13" s="33" t="s">
        <v>644</v>
      </c>
      <c r="Y13" s="33" t="s">
        <v>650</v>
      </c>
      <c r="Z13" s="33" t="s">
        <v>656</v>
      </c>
    </row>
    <row r="14" spans="2:26" x14ac:dyDescent="0.25">
      <c r="B14" s="14" t="s">
        <v>378</v>
      </c>
      <c r="C14" s="4" t="s">
        <v>20</v>
      </c>
      <c r="D14" s="14" t="s">
        <v>139</v>
      </c>
      <c r="E14" s="15" t="s">
        <v>516</v>
      </c>
      <c r="F14" s="14" t="s">
        <v>39</v>
      </c>
      <c r="G14" s="16" t="s">
        <v>37</v>
      </c>
      <c r="H14" s="16" t="s">
        <v>38</v>
      </c>
      <c r="I14" s="16" t="s">
        <v>39</v>
      </c>
      <c r="J14" s="31">
        <v>856800</v>
      </c>
      <c r="K14" s="31">
        <v>1037204.9999999999</v>
      </c>
      <c r="L14" s="31">
        <v>2160000</v>
      </c>
      <c r="M14" s="31">
        <v>32773109.243697483</v>
      </c>
      <c r="N14" s="31">
        <v>8400000</v>
      </c>
      <c r="O14" s="31">
        <v>577800</v>
      </c>
      <c r="P14" s="31">
        <v>2792000</v>
      </c>
      <c r="Q14" s="32">
        <f t="shared" ref="Q14:Q45" si="0">MEDIAN(J14:P14)</f>
        <v>2160000</v>
      </c>
      <c r="R14" s="28">
        <f t="shared" ref="R14:R45" si="1">_xlfn.STDEV.S(J14:P14)</f>
        <v>11703712.347076029</v>
      </c>
      <c r="S14" s="42">
        <f>MAX(J14:P14)</f>
        <v>32773109.243697483</v>
      </c>
      <c r="T14" s="43">
        <f t="shared" ref="T14:Z14" si="2">IF(J14&lt;$Q14,49/COUNT($J$14:$J$95),49/COUNT($J$14:$J$95)*(($S14-J14)/($S14-$Q14)))</f>
        <v>0.59756097560975607</v>
      </c>
      <c r="U14" s="43">
        <f t="shared" si="2"/>
        <v>0.59756097560975607</v>
      </c>
      <c r="V14" s="43">
        <f t="shared" si="2"/>
        <v>0.59756097560975607</v>
      </c>
      <c r="W14" s="43">
        <f t="shared" si="2"/>
        <v>0</v>
      </c>
      <c r="X14" s="43">
        <f t="shared" si="2"/>
        <v>0.47575758549600777</v>
      </c>
      <c r="Y14" s="43">
        <f t="shared" si="2"/>
        <v>0.59756097560975607</v>
      </c>
      <c r="Z14" s="43">
        <f t="shared" si="2"/>
        <v>0.58522447840592773</v>
      </c>
    </row>
    <row r="15" spans="2:26" x14ac:dyDescent="0.25">
      <c r="B15" s="14" t="s">
        <v>379</v>
      </c>
      <c r="C15" s="4" t="s">
        <v>20</v>
      </c>
      <c r="D15" s="14" t="s">
        <v>139</v>
      </c>
      <c r="E15" s="15" t="s">
        <v>517</v>
      </c>
      <c r="F15" s="14" t="s">
        <v>39</v>
      </c>
      <c r="G15" s="16" t="s">
        <v>37</v>
      </c>
      <c r="H15" s="16" t="s">
        <v>38</v>
      </c>
      <c r="I15" s="16" t="s">
        <v>39</v>
      </c>
      <c r="J15" s="31">
        <v>1542240</v>
      </c>
      <c r="K15" s="31">
        <v>2012177.6999999997</v>
      </c>
      <c r="L15" s="31">
        <v>2419200</v>
      </c>
      <c r="M15" s="31">
        <v>31134453.781512607</v>
      </c>
      <c r="N15" s="31">
        <v>15960000</v>
      </c>
      <c r="O15" s="31">
        <v>577800</v>
      </c>
      <c r="P15" s="31">
        <v>5194000</v>
      </c>
      <c r="Q15" s="32">
        <f t="shared" si="0"/>
        <v>2419200</v>
      </c>
      <c r="R15" s="28">
        <f t="shared" si="1"/>
        <v>11321639.49458959</v>
      </c>
      <c r="S15" s="42">
        <f t="shared" ref="S15:S78" si="3">MAX(J15:P15)</f>
        <v>31134453.781512607</v>
      </c>
      <c r="T15" s="43">
        <f t="shared" ref="T15:T78" si="4">IF(J15&lt;$Q15,49/COUNT($J$14:$J$95),49/COUNT($J$14:$J$95)*(($S15-J15)/($S15-$Q15)))</f>
        <v>0.59756097560975607</v>
      </c>
      <c r="U15" s="43">
        <f t="shared" ref="U15:U78" si="5">IF(K15&lt;$Q15,49/COUNT($J$14:$J$95),49/COUNT($J$14:$J$95)*(($S15-K15)/($S15-$Q15)))</f>
        <v>0.59756097560975607</v>
      </c>
      <c r="V15" s="43">
        <f t="shared" ref="V15:V78" si="6">IF(L15&lt;$Q15,49/COUNT($J$14:$J$95),49/COUNT($J$14:$J$95)*(($S15-L15)/($S15-$Q15)))</f>
        <v>0.59756097560975607</v>
      </c>
      <c r="W15" s="43">
        <f t="shared" ref="W15:W78" si="7">IF(M15&lt;$Q15,49/COUNT($J$14:$J$95),49/COUNT($J$14:$J$95)*(($S15-M15)/($S15-$Q15)))</f>
        <v>0</v>
      </c>
      <c r="X15" s="43">
        <f t="shared" ref="X15:X78" si="8">IF(N15&lt;$Q15,49/COUNT($J$14:$J$95),49/COUNT($J$14:$J$95)*(($S15-N15)/($S15-$Q15)))</f>
        <v>0.31577855710485653</v>
      </c>
      <c r="Y15" s="43">
        <f t="shared" ref="Y15:Y78" si="9">IF(O15&lt;$Q15,49/COUNT($J$14:$J$95),49/COUNT($J$14:$J$95)*(($S15-O15)/($S15-$Q15)))</f>
        <v>0.59756097560975607</v>
      </c>
      <c r="Z15" s="43">
        <f t="shared" ref="Z15:Z78" si="10">IF(P15&lt;$Q15,49/COUNT($J$14:$J$95),49/COUNT($J$14:$J$95)*(($S15-P15)/($S15-$Q15)))</f>
        <v>0.53981772152821028</v>
      </c>
    </row>
    <row r="16" spans="2:26" x14ac:dyDescent="0.25">
      <c r="B16" s="14" t="s">
        <v>380</v>
      </c>
      <c r="C16" s="4" t="s">
        <v>20</v>
      </c>
      <c r="D16" s="14" t="s">
        <v>139</v>
      </c>
      <c r="E16" s="15" t="s">
        <v>518</v>
      </c>
      <c r="F16" s="14" t="s">
        <v>39</v>
      </c>
      <c r="G16" s="16" t="s">
        <v>37</v>
      </c>
      <c r="H16" s="16" t="s">
        <v>38</v>
      </c>
      <c r="I16" s="16" t="s">
        <v>39</v>
      </c>
      <c r="J16" s="31">
        <v>2056320</v>
      </c>
      <c r="K16" s="31">
        <v>2956034.2499999995</v>
      </c>
      <c r="L16" s="31">
        <v>2678400</v>
      </c>
      <c r="M16" s="31">
        <v>29577731.092436977</v>
      </c>
      <c r="N16" s="31">
        <v>23940000</v>
      </c>
      <c r="O16" s="31">
        <v>577800</v>
      </c>
      <c r="P16" s="31">
        <v>7400000</v>
      </c>
      <c r="Q16" s="32">
        <f t="shared" si="0"/>
        <v>2956034.2499999995</v>
      </c>
      <c r="R16" s="28">
        <f t="shared" si="1"/>
        <v>11827790.363777341</v>
      </c>
      <c r="S16" s="42">
        <f t="shared" si="3"/>
        <v>29577731.092436977</v>
      </c>
      <c r="T16" s="43">
        <f t="shared" si="4"/>
        <v>0.59756097560975607</v>
      </c>
      <c r="U16" s="43">
        <f t="shared" si="5"/>
        <v>0.59756097560975607</v>
      </c>
      <c r="V16" s="43">
        <f t="shared" si="6"/>
        <v>0.59756097560975607</v>
      </c>
      <c r="W16" s="43">
        <f t="shared" si="7"/>
        <v>0</v>
      </c>
      <c r="X16" s="43">
        <f t="shared" si="8"/>
        <v>0.12654670781359947</v>
      </c>
      <c r="Y16" s="43">
        <f t="shared" si="9"/>
        <v>0.59756097560975607</v>
      </c>
      <c r="Z16" s="43">
        <f t="shared" si="10"/>
        <v>0.4978099896052422</v>
      </c>
    </row>
    <row r="17" spans="2:26" x14ac:dyDescent="0.25">
      <c r="B17" s="14" t="s">
        <v>381</v>
      </c>
      <c r="C17" s="4" t="s">
        <v>382</v>
      </c>
      <c r="D17" s="14" t="s">
        <v>139</v>
      </c>
      <c r="E17" s="15" t="s">
        <v>208</v>
      </c>
      <c r="F17" s="14" t="s">
        <v>39</v>
      </c>
      <c r="G17" s="16" t="s">
        <v>37</v>
      </c>
      <c r="H17" s="16" t="s">
        <v>38</v>
      </c>
      <c r="I17" s="16" t="s">
        <v>39</v>
      </c>
      <c r="J17" s="31">
        <v>53550</v>
      </c>
      <c r="K17" s="31">
        <v>847200</v>
      </c>
      <c r="L17" s="31">
        <v>180000</v>
      </c>
      <c r="M17" s="31">
        <v>1054842.1000000001</v>
      </c>
      <c r="N17" s="31">
        <v>4000</v>
      </c>
      <c r="O17" s="31">
        <v>62916</v>
      </c>
      <c r="P17" s="31">
        <v>32000</v>
      </c>
      <c r="Q17" s="32">
        <f t="shared" si="0"/>
        <v>62916</v>
      </c>
      <c r="R17" s="28">
        <f t="shared" si="1"/>
        <v>439206.90431333863</v>
      </c>
      <c r="S17" s="42">
        <f t="shared" si="3"/>
        <v>1054842.1000000001</v>
      </c>
      <c r="T17" s="43">
        <f t="shared" si="4"/>
        <v>0.59756097560975607</v>
      </c>
      <c r="U17" s="43">
        <f t="shared" si="5"/>
        <v>0.12508877007436195</v>
      </c>
      <c r="V17" s="43">
        <f t="shared" si="6"/>
        <v>0.52702665932521364</v>
      </c>
      <c r="W17" s="43">
        <f t="shared" si="7"/>
        <v>0</v>
      </c>
      <c r="X17" s="43">
        <f t="shared" si="8"/>
        <v>0.59756097560975607</v>
      </c>
      <c r="Y17" s="43">
        <f t="shared" si="9"/>
        <v>0.59756097560975607</v>
      </c>
      <c r="Z17" s="43">
        <f t="shared" si="10"/>
        <v>0.59756097560975607</v>
      </c>
    </row>
    <row r="18" spans="2:26" x14ac:dyDescent="0.25">
      <c r="B18" s="14" t="s">
        <v>383</v>
      </c>
      <c r="C18" s="4" t="s">
        <v>382</v>
      </c>
      <c r="D18" s="14" t="s">
        <v>139</v>
      </c>
      <c r="E18" s="15" t="s">
        <v>210</v>
      </c>
      <c r="F18" s="14" t="s">
        <v>39</v>
      </c>
      <c r="G18" s="16" t="s">
        <v>37</v>
      </c>
      <c r="H18" s="16" t="s">
        <v>38</v>
      </c>
      <c r="I18" s="16" t="s">
        <v>39</v>
      </c>
      <c r="J18" s="31">
        <v>71400</v>
      </c>
      <c r="K18" s="31">
        <v>1643568</v>
      </c>
      <c r="L18" s="31">
        <v>324000</v>
      </c>
      <c r="M18" s="31">
        <v>1002099.995</v>
      </c>
      <c r="N18" s="31">
        <v>8000</v>
      </c>
      <c r="O18" s="31">
        <v>62916</v>
      </c>
      <c r="P18" s="31">
        <v>60000</v>
      </c>
      <c r="Q18" s="32">
        <f t="shared" si="0"/>
        <v>71400</v>
      </c>
      <c r="R18" s="28">
        <f t="shared" si="1"/>
        <v>630589.92431269202</v>
      </c>
      <c r="S18" s="42">
        <f t="shared" si="3"/>
        <v>1643568</v>
      </c>
      <c r="T18" s="43">
        <f t="shared" si="4"/>
        <v>0.59756097560975607</v>
      </c>
      <c r="U18" s="43">
        <f t="shared" si="5"/>
        <v>0</v>
      </c>
      <c r="V18" s="43">
        <f t="shared" si="6"/>
        <v>0.5015509420516221</v>
      </c>
      <c r="W18" s="43">
        <f t="shared" si="7"/>
        <v>0.2438137952752148</v>
      </c>
      <c r="X18" s="43">
        <f t="shared" si="8"/>
        <v>0.59756097560975607</v>
      </c>
      <c r="Y18" s="43">
        <f t="shared" si="9"/>
        <v>0.59756097560975607</v>
      </c>
      <c r="Z18" s="43">
        <f t="shared" si="10"/>
        <v>0.59756097560975607</v>
      </c>
    </row>
    <row r="19" spans="2:26" x14ac:dyDescent="0.25">
      <c r="B19" s="14" t="s">
        <v>384</v>
      </c>
      <c r="C19" s="4" t="s">
        <v>382</v>
      </c>
      <c r="D19" s="14" t="s">
        <v>139</v>
      </c>
      <c r="E19" s="15" t="s">
        <v>212</v>
      </c>
      <c r="F19" s="14" t="s">
        <v>39</v>
      </c>
      <c r="G19" s="16" t="s">
        <v>37</v>
      </c>
      <c r="H19" s="16" t="s">
        <v>38</v>
      </c>
      <c r="I19" s="16" t="s">
        <v>39</v>
      </c>
      <c r="J19" s="31">
        <v>95200</v>
      </c>
      <c r="K19" s="31">
        <v>2414520</v>
      </c>
      <c r="L19" s="31">
        <v>432000</v>
      </c>
      <c r="M19" s="31">
        <v>951994.99524999992</v>
      </c>
      <c r="N19" s="31">
        <v>12000</v>
      </c>
      <c r="O19" s="31">
        <v>62916</v>
      </c>
      <c r="P19" s="31">
        <v>90000</v>
      </c>
      <c r="Q19" s="32">
        <f t="shared" si="0"/>
        <v>95200</v>
      </c>
      <c r="R19" s="28">
        <f t="shared" si="1"/>
        <v>874726.48508051771</v>
      </c>
      <c r="S19" s="42">
        <f t="shared" si="3"/>
        <v>2414520</v>
      </c>
      <c r="T19" s="43">
        <f t="shared" si="4"/>
        <v>0.59756097560975607</v>
      </c>
      <c r="U19" s="43">
        <f t="shared" si="5"/>
        <v>0</v>
      </c>
      <c r="V19" s="43">
        <f t="shared" si="6"/>
        <v>0.51078617239788104</v>
      </c>
      <c r="W19" s="43">
        <f t="shared" si="7"/>
        <v>0.37681211246920354</v>
      </c>
      <c r="X19" s="43">
        <f t="shared" si="8"/>
        <v>0.59756097560975607</v>
      </c>
      <c r="Y19" s="43">
        <f t="shared" si="9"/>
        <v>0.59756097560975607</v>
      </c>
      <c r="Z19" s="43">
        <f t="shared" si="10"/>
        <v>0.59756097560975607</v>
      </c>
    </row>
    <row r="20" spans="2:26" s="11" customFormat="1" x14ac:dyDescent="0.25">
      <c r="B20" s="14" t="s">
        <v>385</v>
      </c>
      <c r="C20" s="4" t="s">
        <v>47</v>
      </c>
      <c r="D20" s="14" t="s">
        <v>48</v>
      </c>
      <c r="E20" s="15" t="s">
        <v>519</v>
      </c>
      <c r="F20" s="14" t="s">
        <v>39</v>
      </c>
      <c r="G20" s="16" t="s">
        <v>37</v>
      </c>
      <c r="H20" s="16" t="s">
        <v>49</v>
      </c>
      <c r="I20" s="16" t="s">
        <v>50</v>
      </c>
      <c r="J20" s="31">
        <v>5057500</v>
      </c>
      <c r="K20" s="31">
        <v>350000</v>
      </c>
      <c r="L20" s="31">
        <v>1792000</v>
      </c>
      <c r="M20" s="31">
        <v>6923087.5962555753</v>
      </c>
      <c r="N20" s="31">
        <v>15232000</v>
      </c>
      <c r="O20" s="31">
        <v>152796</v>
      </c>
      <c r="P20" s="31">
        <v>17850000</v>
      </c>
      <c r="Q20" s="32">
        <f t="shared" si="0"/>
        <v>5057500</v>
      </c>
      <c r="R20" s="28">
        <f t="shared" si="1"/>
        <v>7154393.2524482068</v>
      </c>
      <c r="S20" s="42">
        <f t="shared" si="3"/>
        <v>17850000</v>
      </c>
      <c r="T20" s="43">
        <f t="shared" si="4"/>
        <v>0.59756097560975607</v>
      </c>
      <c r="U20" s="43">
        <f t="shared" si="5"/>
        <v>0.59756097560975607</v>
      </c>
      <c r="V20" s="43">
        <f t="shared" si="6"/>
        <v>0.59756097560975607</v>
      </c>
      <c r="W20" s="43">
        <f t="shared" si="7"/>
        <v>0.51041598095633101</v>
      </c>
      <c r="X20" s="43">
        <f t="shared" si="8"/>
        <v>0.12229154849688031</v>
      </c>
      <c r="Y20" s="43">
        <f t="shared" si="9"/>
        <v>0.59756097560975607</v>
      </c>
      <c r="Z20" s="43">
        <f t="shared" si="10"/>
        <v>0</v>
      </c>
    </row>
    <row r="21" spans="2:26" s="11" customFormat="1" x14ac:dyDescent="0.25">
      <c r="B21" s="14" t="s">
        <v>386</v>
      </c>
      <c r="C21" s="4" t="s">
        <v>47</v>
      </c>
      <c r="D21" s="14" t="s">
        <v>48</v>
      </c>
      <c r="E21" s="15" t="s">
        <v>519</v>
      </c>
      <c r="F21" s="14" t="s">
        <v>39</v>
      </c>
      <c r="G21" s="16" t="s">
        <v>37</v>
      </c>
      <c r="H21" s="16" t="s">
        <v>49</v>
      </c>
      <c r="I21" s="16" t="s">
        <v>52</v>
      </c>
      <c r="J21" s="31">
        <v>7735000</v>
      </c>
      <c r="K21" s="31">
        <v>420000</v>
      </c>
      <c r="L21" s="31">
        <v>2240000</v>
      </c>
      <c r="M21" s="31">
        <v>12857162.678760357</v>
      </c>
      <c r="N21" s="31">
        <v>15232000</v>
      </c>
      <c r="O21" s="31">
        <v>229194</v>
      </c>
      <c r="P21" s="31">
        <v>17850000</v>
      </c>
      <c r="Q21" s="32">
        <f t="shared" si="0"/>
        <v>7735000</v>
      </c>
      <c r="R21" s="28">
        <f t="shared" si="1"/>
        <v>7348023.1525148274</v>
      </c>
      <c r="S21" s="42">
        <f t="shared" si="3"/>
        <v>17850000</v>
      </c>
      <c r="T21" s="43">
        <f t="shared" si="4"/>
        <v>0.59756097560975607</v>
      </c>
      <c r="U21" s="43">
        <f t="shared" si="5"/>
        <v>0.59756097560975607</v>
      </c>
      <c r="V21" s="43">
        <f t="shared" si="6"/>
        <v>0.59756097560975607</v>
      </c>
      <c r="W21" s="43">
        <f t="shared" si="7"/>
        <v>0.29496042913897796</v>
      </c>
      <c r="X21" s="43">
        <f t="shared" si="8"/>
        <v>0.15466284074605452</v>
      </c>
      <c r="Y21" s="43">
        <f t="shared" si="9"/>
        <v>0.59756097560975607</v>
      </c>
      <c r="Z21" s="43">
        <f t="shared" si="10"/>
        <v>0</v>
      </c>
    </row>
    <row r="22" spans="2:26" x14ac:dyDescent="0.25">
      <c r="B22" s="14" t="s">
        <v>387</v>
      </c>
      <c r="C22" s="4" t="s">
        <v>54</v>
      </c>
      <c r="D22" s="14" t="s">
        <v>48</v>
      </c>
      <c r="E22" s="15" t="s">
        <v>519</v>
      </c>
      <c r="F22" s="14" t="s">
        <v>39</v>
      </c>
      <c r="G22" s="16" t="s">
        <v>55</v>
      </c>
      <c r="H22" s="16" t="s">
        <v>56</v>
      </c>
      <c r="I22" s="16" t="s">
        <v>50</v>
      </c>
      <c r="J22" s="31">
        <v>5057500</v>
      </c>
      <c r="K22" s="31">
        <v>821516</v>
      </c>
      <c r="L22" s="31">
        <v>2558976</v>
      </c>
      <c r="M22" s="31">
        <v>8307705.1155066909</v>
      </c>
      <c r="N22" s="31">
        <v>15232000</v>
      </c>
      <c r="O22" s="31">
        <v>152796</v>
      </c>
      <c r="P22" s="31">
        <v>29750000</v>
      </c>
      <c r="Q22" s="32">
        <f t="shared" si="0"/>
        <v>5057500</v>
      </c>
      <c r="R22" s="28">
        <f t="shared" si="1"/>
        <v>10582149.037756681</v>
      </c>
      <c r="S22" s="42">
        <f t="shared" si="3"/>
        <v>29750000</v>
      </c>
      <c r="T22" s="43">
        <f t="shared" si="4"/>
        <v>0.59756097560975607</v>
      </c>
      <c r="U22" s="43">
        <f t="shared" si="5"/>
        <v>0.59756097560975607</v>
      </c>
      <c r="V22" s="43">
        <f t="shared" si="6"/>
        <v>0.59756097560975607</v>
      </c>
      <c r="W22" s="43">
        <f t="shared" si="7"/>
        <v>0.51890568595686559</v>
      </c>
      <c r="X22" s="43">
        <f t="shared" si="8"/>
        <v>0.35133705553923011</v>
      </c>
      <c r="Y22" s="43">
        <f t="shared" si="9"/>
        <v>0.59756097560975607</v>
      </c>
      <c r="Z22" s="43">
        <f t="shared" si="10"/>
        <v>0</v>
      </c>
    </row>
    <row r="23" spans="2:26" x14ac:dyDescent="0.25">
      <c r="B23" s="14" t="s">
        <v>388</v>
      </c>
      <c r="C23" s="4" t="str">
        <f>+C22</f>
        <v>Entrega, instalación y/o puesta en marcha de licencia o suscripción, en sitio.</v>
      </c>
      <c r="D23" s="14" t="s">
        <v>48</v>
      </c>
      <c r="E23" s="15" t="s">
        <v>519</v>
      </c>
      <c r="F23" s="14" t="s">
        <v>39</v>
      </c>
      <c r="G23" s="16" t="s">
        <v>55</v>
      </c>
      <c r="H23" s="16" t="s">
        <v>56</v>
      </c>
      <c r="I23" s="16" t="s">
        <v>52</v>
      </c>
      <c r="J23" s="31">
        <v>7735000</v>
      </c>
      <c r="K23" s="31">
        <v>1031419</v>
      </c>
      <c r="L23" s="31">
        <v>3198720</v>
      </c>
      <c r="M23" s="31">
        <v>15428595.214512428</v>
      </c>
      <c r="N23" s="31">
        <v>15232000</v>
      </c>
      <c r="O23" s="31">
        <v>229194</v>
      </c>
      <c r="P23" s="31">
        <v>34510000</v>
      </c>
      <c r="Q23" s="32">
        <f t="shared" si="0"/>
        <v>7735000</v>
      </c>
      <c r="R23" s="28">
        <f t="shared" si="1"/>
        <v>12090812.066732096</v>
      </c>
      <c r="S23" s="42">
        <f t="shared" si="3"/>
        <v>34510000</v>
      </c>
      <c r="T23" s="43">
        <f t="shared" si="4"/>
        <v>0.59756097560975607</v>
      </c>
      <c r="U23" s="43">
        <f t="shared" si="5"/>
        <v>0.59756097560975607</v>
      </c>
      <c r="V23" s="43">
        <f t="shared" si="6"/>
        <v>0.59756097560975607</v>
      </c>
      <c r="W23" s="43">
        <f t="shared" si="7"/>
        <v>0.42585631595221735</v>
      </c>
      <c r="X23" s="43">
        <f t="shared" si="8"/>
        <v>0.43024390243902438</v>
      </c>
      <c r="Y23" s="43">
        <f t="shared" si="9"/>
        <v>0.59756097560975607</v>
      </c>
      <c r="Z23" s="43">
        <f t="shared" si="10"/>
        <v>0</v>
      </c>
    </row>
    <row r="24" spans="2:26" x14ac:dyDescent="0.25">
      <c r="B24" s="14" t="s">
        <v>389</v>
      </c>
      <c r="C24" s="4" t="str">
        <f>+C22</f>
        <v>Entrega, instalación y/o puesta en marcha de licencia o suscripción, en sitio.</v>
      </c>
      <c r="D24" s="14" t="s">
        <v>48</v>
      </c>
      <c r="E24" s="15" t="s">
        <v>519</v>
      </c>
      <c r="F24" s="14" t="s">
        <v>39</v>
      </c>
      <c r="G24" s="16" t="s">
        <v>59</v>
      </c>
      <c r="H24" s="16" t="s">
        <v>56</v>
      </c>
      <c r="I24" s="16" t="s">
        <v>50</v>
      </c>
      <c r="J24" s="31">
        <v>6247500</v>
      </c>
      <c r="K24" s="31">
        <v>821516</v>
      </c>
      <c r="L24" s="31">
        <v>2985472</v>
      </c>
      <c r="M24" s="31">
        <v>9969246.1386080291</v>
      </c>
      <c r="N24" s="31">
        <v>19040000</v>
      </c>
      <c r="O24" s="31">
        <v>152796</v>
      </c>
      <c r="P24" s="31">
        <v>32130000</v>
      </c>
      <c r="Q24" s="32">
        <f t="shared" si="0"/>
        <v>6247500</v>
      </c>
      <c r="R24" s="28">
        <f t="shared" si="1"/>
        <v>11659740.418643592</v>
      </c>
      <c r="S24" s="42">
        <f t="shared" si="3"/>
        <v>32130000</v>
      </c>
      <c r="T24" s="43">
        <f t="shared" si="4"/>
        <v>0.59756097560975607</v>
      </c>
      <c r="U24" s="43">
        <f t="shared" si="5"/>
        <v>0.59756097560975607</v>
      </c>
      <c r="V24" s="43">
        <f t="shared" si="6"/>
        <v>0.59756097560975607</v>
      </c>
      <c r="W24" s="43">
        <f t="shared" si="7"/>
        <v>0.51163534039065217</v>
      </c>
      <c r="X24" s="43">
        <f t="shared" si="8"/>
        <v>0.30221474628539391</v>
      </c>
      <c r="Y24" s="43">
        <f t="shared" si="9"/>
        <v>0.59756097560975607</v>
      </c>
      <c r="Z24" s="43">
        <f t="shared" si="10"/>
        <v>0</v>
      </c>
    </row>
    <row r="25" spans="2:26" x14ac:dyDescent="0.25">
      <c r="B25" s="14" t="s">
        <v>390</v>
      </c>
      <c r="C25" s="4" t="str">
        <f>+C22</f>
        <v>Entrega, instalación y/o puesta en marcha de licencia o suscripción, en sitio.</v>
      </c>
      <c r="D25" s="14" t="s">
        <v>48</v>
      </c>
      <c r="E25" s="15" t="s">
        <v>519</v>
      </c>
      <c r="F25" s="14" t="s">
        <v>39</v>
      </c>
      <c r="G25" s="16" t="s">
        <v>59</v>
      </c>
      <c r="H25" s="16" t="s">
        <v>56</v>
      </c>
      <c r="I25" s="16" t="s">
        <v>52</v>
      </c>
      <c r="J25" s="31">
        <v>8925000</v>
      </c>
      <c r="K25" s="31">
        <v>1031419</v>
      </c>
      <c r="L25" s="31">
        <v>3731840</v>
      </c>
      <c r="M25" s="31">
        <v>18514314.257414915</v>
      </c>
      <c r="N25" s="31">
        <v>19040000</v>
      </c>
      <c r="O25" s="31">
        <v>229194</v>
      </c>
      <c r="P25" s="31">
        <v>36890000</v>
      </c>
      <c r="Q25" s="32">
        <f t="shared" si="0"/>
        <v>8925000</v>
      </c>
      <c r="R25" s="28">
        <f t="shared" si="1"/>
        <v>13200201.191562194</v>
      </c>
      <c r="S25" s="42">
        <f t="shared" si="3"/>
        <v>36890000</v>
      </c>
      <c r="T25" s="43">
        <f t="shared" si="4"/>
        <v>0.59756097560975607</v>
      </c>
      <c r="U25" s="43">
        <f t="shared" si="5"/>
        <v>0.59756097560975607</v>
      </c>
      <c r="V25" s="43">
        <f t="shared" si="6"/>
        <v>0.59756097560975607</v>
      </c>
      <c r="W25" s="43">
        <f t="shared" si="7"/>
        <v>0.39265484354862967</v>
      </c>
      <c r="X25" s="43">
        <f t="shared" si="8"/>
        <v>0.38142189932537623</v>
      </c>
      <c r="Y25" s="43">
        <f t="shared" si="9"/>
        <v>0.59756097560975607</v>
      </c>
      <c r="Z25" s="43">
        <f t="shared" si="10"/>
        <v>0</v>
      </c>
    </row>
    <row r="26" spans="2:26" x14ac:dyDescent="0.25">
      <c r="B26" s="14" t="s">
        <v>391</v>
      </c>
      <c r="C26" s="4" t="str">
        <f>+C22</f>
        <v>Entrega, instalación y/o puesta en marcha de licencia o suscripción, en sitio.</v>
      </c>
      <c r="D26" s="14" t="s">
        <v>48</v>
      </c>
      <c r="E26" s="15" t="s">
        <v>519</v>
      </c>
      <c r="F26" s="14" t="s">
        <v>39</v>
      </c>
      <c r="G26" s="16" t="s">
        <v>62</v>
      </c>
      <c r="H26" s="16" t="s">
        <v>56</v>
      </c>
      <c r="I26" s="16" t="s">
        <v>50</v>
      </c>
      <c r="J26" s="31">
        <v>8330000</v>
      </c>
      <c r="K26" s="31">
        <v>821516</v>
      </c>
      <c r="L26" s="31">
        <v>3838464</v>
      </c>
      <c r="M26" s="31">
        <v>11963095.366329633</v>
      </c>
      <c r="N26" s="31">
        <v>19040000</v>
      </c>
      <c r="O26" s="31">
        <v>152796</v>
      </c>
      <c r="P26" s="31">
        <v>34510000</v>
      </c>
      <c r="Q26" s="32">
        <f t="shared" si="0"/>
        <v>8330000</v>
      </c>
      <c r="R26" s="28">
        <f t="shared" si="1"/>
        <v>12230954.039470494</v>
      </c>
      <c r="S26" s="42">
        <f t="shared" si="3"/>
        <v>34510000</v>
      </c>
      <c r="T26" s="43">
        <f t="shared" si="4"/>
        <v>0.59756097560975607</v>
      </c>
      <c r="U26" s="43">
        <f t="shared" si="5"/>
        <v>0.59756097560975607</v>
      </c>
      <c r="V26" s="43">
        <f t="shared" si="6"/>
        <v>0.59756097560975607</v>
      </c>
      <c r="W26" s="43">
        <f t="shared" si="7"/>
        <v>0.51463523032376601</v>
      </c>
      <c r="X26" s="43">
        <f t="shared" si="8"/>
        <v>0.35310421286031041</v>
      </c>
      <c r="Y26" s="43">
        <f t="shared" si="9"/>
        <v>0.59756097560975607</v>
      </c>
      <c r="Z26" s="43">
        <f t="shared" si="10"/>
        <v>0</v>
      </c>
    </row>
    <row r="27" spans="2:26" x14ac:dyDescent="0.25">
      <c r="B27" s="14" t="s">
        <v>392</v>
      </c>
      <c r="C27" s="4" t="str">
        <f>+C22</f>
        <v>Entrega, instalación y/o puesta en marcha de licencia o suscripción, en sitio.</v>
      </c>
      <c r="D27" s="14" t="s">
        <v>48</v>
      </c>
      <c r="E27" s="15" t="s">
        <v>519</v>
      </c>
      <c r="F27" s="14" t="s">
        <v>39</v>
      </c>
      <c r="G27" s="16" t="s">
        <v>62</v>
      </c>
      <c r="H27" s="16" t="s">
        <v>56</v>
      </c>
      <c r="I27" s="16" t="s">
        <v>52</v>
      </c>
      <c r="J27" s="31">
        <v>11602500</v>
      </c>
      <c r="K27" s="31">
        <v>1031419</v>
      </c>
      <c r="L27" s="31">
        <v>4798080</v>
      </c>
      <c r="M27" s="31">
        <v>22217177.108897895</v>
      </c>
      <c r="N27" s="31">
        <v>19040000</v>
      </c>
      <c r="O27" s="31">
        <v>229194</v>
      </c>
      <c r="P27" s="31">
        <v>39270000</v>
      </c>
      <c r="Q27" s="32">
        <f t="shared" si="0"/>
        <v>11602500</v>
      </c>
      <c r="R27" s="28">
        <f t="shared" si="1"/>
        <v>14022208.335209018</v>
      </c>
      <c r="S27" s="42">
        <f t="shared" si="3"/>
        <v>39270000</v>
      </c>
      <c r="T27" s="43">
        <f t="shared" si="4"/>
        <v>0.59756097560975607</v>
      </c>
      <c r="U27" s="43">
        <f t="shared" si="5"/>
        <v>0.59756097560975607</v>
      </c>
      <c r="V27" s="43">
        <f t="shared" si="6"/>
        <v>0.59756097560975607</v>
      </c>
      <c r="W27" s="43">
        <f t="shared" si="7"/>
        <v>0.36830582754883368</v>
      </c>
      <c r="X27" s="43">
        <f t="shared" si="8"/>
        <v>0.4369263047469184</v>
      </c>
      <c r="Y27" s="43">
        <f t="shared" si="9"/>
        <v>0.59756097560975607</v>
      </c>
      <c r="Z27" s="43">
        <f t="shared" si="10"/>
        <v>0</v>
      </c>
    </row>
    <row r="28" spans="2:26" x14ac:dyDescent="0.25">
      <c r="B28" s="14" t="s">
        <v>393</v>
      </c>
      <c r="C28" s="4" t="s">
        <v>65</v>
      </c>
      <c r="D28" s="14" t="s">
        <v>48</v>
      </c>
      <c r="E28" s="15" t="s">
        <v>66</v>
      </c>
      <c r="F28" s="14" t="s">
        <v>39</v>
      </c>
      <c r="G28" s="16" t="s">
        <v>55</v>
      </c>
      <c r="H28" s="16" t="s">
        <v>56</v>
      </c>
      <c r="I28" s="16" t="s">
        <v>50</v>
      </c>
      <c r="J28" s="31">
        <v>101150</v>
      </c>
      <c r="K28" s="31">
        <v>120000</v>
      </c>
      <c r="L28" s="31">
        <v>114240</v>
      </c>
      <c r="M28" s="31">
        <v>53550</v>
      </c>
      <c r="N28" s="31">
        <v>166600</v>
      </c>
      <c r="O28" s="31">
        <v>152796</v>
      </c>
      <c r="P28" s="31">
        <v>139230</v>
      </c>
      <c r="Q28" s="32">
        <f t="shared" si="0"/>
        <v>120000</v>
      </c>
      <c r="R28" s="28">
        <f t="shared" si="1"/>
        <v>37445.194063807321</v>
      </c>
      <c r="S28" s="42">
        <f t="shared" si="3"/>
        <v>166600</v>
      </c>
      <c r="T28" s="43">
        <f t="shared" si="4"/>
        <v>0.59756097560975607</v>
      </c>
      <c r="U28" s="43">
        <f t="shared" si="5"/>
        <v>0.59756097560975607</v>
      </c>
      <c r="V28" s="43">
        <f t="shared" si="6"/>
        <v>0.59756097560975607</v>
      </c>
      <c r="W28" s="43">
        <f t="shared" si="7"/>
        <v>0.59756097560975607</v>
      </c>
      <c r="X28" s="43">
        <f t="shared" si="8"/>
        <v>0</v>
      </c>
      <c r="Y28" s="43">
        <f t="shared" si="9"/>
        <v>0.17701141002826334</v>
      </c>
      <c r="Z28" s="43">
        <f t="shared" si="10"/>
        <v>0.35097089919397045</v>
      </c>
    </row>
    <row r="29" spans="2:26" x14ac:dyDescent="0.25">
      <c r="B29" s="14" t="s">
        <v>394</v>
      </c>
      <c r="C29" s="4" t="str">
        <f>+C28</f>
        <v>Soporte técnico en sitio</v>
      </c>
      <c r="D29" s="14" t="s">
        <v>48</v>
      </c>
      <c r="E29" s="15" t="s">
        <v>66</v>
      </c>
      <c r="F29" s="14" t="s">
        <v>39</v>
      </c>
      <c r="G29" s="16" t="s">
        <v>55</v>
      </c>
      <c r="H29" s="16" t="s">
        <v>56</v>
      </c>
      <c r="I29" s="16" t="s">
        <v>52</v>
      </c>
      <c r="J29" s="31">
        <v>154700</v>
      </c>
      <c r="K29" s="31">
        <v>144000</v>
      </c>
      <c r="L29" s="31">
        <v>142800</v>
      </c>
      <c r="M29" s="31">
        <v>77350</v>
      </c>
      <c r="N29" s="31">
        <v>190400</v>
      </c>
      <c r="O29" s="31">
        <v>229194</v>
      </c>
      <c r="P29" s="31">
        <v>176120</v>
      </c>
      <c r="Q29" s="32">
        <f t="shared" si="0"/>
        <v>154700</v>
      </c>
      <c r="R29" s="28">
        <f t="shared" si="1"/>
        <v>47220.325944297714</v>
      </c>
      <c r="S29" s="42">
        <f t="shared" si="3"/>
        <v>229194</v>
      </c>
      <c r="T29" s="43">
        <f t="shared" si="4"/>
        <v>0.59756097560975607</v>
      </c>
      <c r="U29" s="43">
        <f t="shared" si="5"/>
        <v>0.59756097560975607</v>
      </c>
      <c r="V29" s="43">
        <f t="shared" si="6"/>
        <v>0.59756097560975607</v>
      </c>
      <c r="W29" s="43">
        <f t="shared" si="7"/>
        <v>0.59756097560975607</v>
      </c>
      <c r="X29" s="43">
        <f t="shared" si="8"/>
        <v>0.31118990103639055</v>
      </c>
      <c r="Y29" s="43">
        <f t="shared" si="9"/>
        <v>0</v>
      </c>
      <c r="Z29" s="43">
        <f t="shared" si="10"/>
        <v>0.42573833086573676</v>
      </c>
    </row>
    <row r="30" spans="2:26" x14ac:dyDescent="0.25">
      <c r="B30" s="14" t="s">
        <v>395</v>
      </c>
      <c r="C30" s="4" t="str">
        <f>+C28</f>
        <v>Soporte técnico en sitio</v>
      </c>
      <c r="D30" s="14" t="s">
        <v>48</v>
      </c>
      <c r="E30" s="15" t="s">
        <v>66</v>
      </c>
      <c r="F30" s="14" t="s">
        <v>39</v>
      </c>
      <c r="G30" s="16" t="s">
        <v>59</v>
      </c>
      <c r="H30" s="16" t="s">
        <v>56</v>
      </c>
      <c r="I30" s="16" t="s">
        <v>50</v>
      </c>
      <c r="J30" s="31">
        <v>124950</v>
      </c>
      <c r="K30" s="31">
        <v>120000</v>
      </c>
      <c r="L30" s="31">
        <v>137088</v>
      </c>
      <c r="M30" s="31">
        <v>64260</v>
      </c>
      <c r="N30" s="31">
        <v>208250</v>
      </c>
      <c r="O30" s="31">
        <v>152796</v>
      </c>
      <c r="P30" s="31">
        <v>142800</v>
      </c>
      <c r="Q30" s="32">
        <f t="shared" si="0"/>
        <v>137088</v>
      </c>
      <c r="R30" s="28">
        <f t="shared" si="1"/>
        <v>42960.892788009631</v>
      </c>
      <c r="S30" s="42">
        <f t="shared" si="3"/>
        <v>208250</v>
      </c>
      <c r="T30" s="43">
        <f t="shared" si="4"/>
        <v>0.59756097560975607</v>
      </c>
      <c r="U30" s="43">
        <f t="shared" si="5"/>
        <v>0.59756097560975607</v>
      </c>
      <c r="V30" s="43">
        <f t="shared" si="6"/>
        <v>0.59756097560975607</v>
      </c>
      <c r="W30" s="43">
        <f t="shared" si="7"/>
        <v>0.59756097560975607</v>
      </c>
      <c r="X30" s="43">
        <f t="shared" si="8"/>
        <v>0</v>
      </c>
      <c r="Y30" s="43">
        <f t="shared" si="9"/>
        <v>0.46565788400358921</v>
      </c>
      <c r="Z30" s="43">
        <f t="shared" si="10"/>
        <v>0.54959621502569544</v>
      </c>
    </row>
    <row r="31" spans="2:26" x14ac:dyDescent="0.25">
      <c r="B31" s="14" t="s">
        <v>396</v>
      </c>
      <c r="C31" s="4" t="str">
        <f>+C28</f>
        <v>Soporte técnico en sitio</v>
      </c>
      <c r="D31" s="14" t="s">
        <v>48</v>
      </c>
      <c r="E31" s="15" t="s">
        <v>66</v>
      </c>
      <c r="F31" s="14" t="s">
        <v>39</v>
      </c>
      <c r="G31" s="16" t="s">
        <v>59</v>
      </c>
      <c r="H31" s="16" t="s">
        <v>56</v>
      </c>
      <c r="I31" s="16" t="s">
        <v>52</v>
      </c>
      <c r="J31" s="31">
        <v>178500</v>
      </c>
      <c r="K31" s="31">
        <v>144000</v>
      </c>
      <c r="L31" s="31">
        <v>171360</v>
      </c>
      <c r="M31" s="31">
        <v>92820</v>
      </c>
      <c r="N31" s="31">
        <v>238000</v>
      </c>
      <c r="O31" s="31">
        <v>229194</v>
      </c>
      <c r="P31" s="31">
        <v>178500</v>
      </c>
      <c r="Q31" s="32">
        <f t="shared" si="0"/>
        <v>178500</v>
      </c>
      <c r="R31" s="28">
        <f t="shared" si="1"/>
        <v>49414.106713424611</v>
      </c>
      <c r="S31" s="42">
        <f t="shared" si="3"/>
        <v>238000</v>
      </c>
      <c r="T31" s="43">
        <f t="shared" si="4"/>
        <v>0.59756097560975607</v>
      </c>
      <c r="U31" s="43">
        <f t="shared" si="5"/>
        <v>0.59756097560975607</v>
      </c>
      <c r="V31" s="43">
        <f t="shared" si="6"/>
        <v>0.59756097560975607</v>
      </c>
      <c r="W31" s="43">
        <f t="shared" si="7"/>
        <v>0.59756097560975607</v>
      </c>
      <c r="X31" s="43">
        <f t="shared" si="8"/>
        <v>0</v>
      </c>
      <c r="Y31" s="43">
        <f t="shared" si="9"/>
        <v>8.8439024390243898E-2</v>
      </c>
      <c r="Z31" s="43">
        <f t="shared" si="10"/>
        <v>0.59756097560975607</v>
      </c>
    </row>
    <row r="32" spans="2:26" x14ac:dyDescent="0.25">
      <c r="B32" s="14" t="s">
        <v>397</v>
      </c>
      <c r="C32" s="4" t="str">
        <f>+C28</f>
        <v>Soporte técnico en sitio</v>
      </c>
      <c r="D32" s="14" t="s">
        <v>48</v>
      </c>
      <c r="E32" s="15" t="s">
        <v>66</v>
      </c>
      <c r="F32" s="14" t="s">
        <v>39</v>
      </c>
      <c r="G32" s="16" t="s">
        <v>62</v>
      </c>
      <c r="H32" s="16" t="s">
        <v>56</v>
      </c>
      <c r="I32" s="16" t="s">
        <v>50</v>
      </c>
      <c r="J32" s="31">
        <v>166600</v>
      </c>
      <c r="K32" s="31">
        <v>120000</v>
      </c>
      <c r="L32" s="31">
        <v>182784</v>
      </c>
      <c r="M32" s="31">
        <v>77112</v>
      </c>
      <c r="N32" s="31">
        <v>208250</v>
      </c>
      <c r="O32" s="31">
        <v>152796</v>
      </c>
      <c r="P32" s="31">
        <v>214200</v>
      </c>
      <c r="Q32" s="32">
        <f t="shared" si="0"/>
        <v>166600</v>
      </c>
      <c r="R32" s="28">
        <f t="shared" si="1"/>
        <v>48905.108470140323</v>
      </c>
      <c r="S32" s="42">
        <f t="shared" si="3"/>
        <v>214200</v>
      </c>
      <c r="T32" s="43">
        <f t="shared" si="4"/>
        <v>0.59756097560975607</v>
      </c>
      <c r="U32" s="43">
        <f t="shared" si="5"/>
        <v>0.59756097560975607</v>
      </c>
      <c r="V32" s="43">
        <f t="shared" si="6"/>
        <v>0.39439024390243904</v>
      </c>
      <c r="W32" s="43">
        <f t="shared" si="7"/>
        <v>0.59756097560975607</v>
      </c>
      <c r="X32" s="43">
        <f t="shared" si="8"/>
        <v>7.4695121951219509E-2</v>
      </c>
      <c r="Y32" s="43">
        <f t="shared" si="9"/>
        <v>0.59756097560975607</v>
      </c>
      <c r="Z32" s="43">
        <f t="shared" si="10"/>
        <v>0</v>
      </c>
    </row>
    <row r="33" spans="2:26" x14ac:dyDescent="0.25">
      <c r="B33" s="14" t="s">
        <v>398</v>
      </c>
      <c r="C33" s="4" t="str">
        <f>+C28</f>
        <v>Soporte técnico en sitio</v>
      </c>
      <c r="D33" s="14" t="s">
        <v>48</v>
      </c>
      <c r="E33" s="15" t="s">
        <v>66</v>
      </c>
      <c r="F33" s="14" t="s">
        <v>39</v>
      </c>
      <c r="G33" s="16" t="s">
        <v>62</v>
      </c>
      <c r="H33" s="16" t="s">
        <v>56</v>
      </c>
      <c r="I33" s="16" t="s">
        <v>52</v>
      </c>
      <c r="J33" s="31">
        <v>232050</v>
      </c>
      <c r="K33" s="31">
        <v>144000</v>
      </c>
      <c r="L33" s="31">
        <v>228480</v>
      </c>
      <c r="M33" s="31">
        <v>111384</v>
      </c>
      <c r="N33" s="31">
        <v>238000</v>
      </c>
      <c r="O33" s="31">
        <v>229194</v>
      </c>
      <c r="P33" s="31">
        <v>238000</v>
      </c>
      <c r="Q33" s="32">
        <f t="shared" si="0"/>
        <v>229194</v>
      </c>
      <c r="R33" s="28">
        <f t="shared" si="1"/>
        <v>52446.398550828853</v>
      </c>
      <c r="S33" s="42">
        <f t="shared" si="3"/>
        <v>238000</v>
      </c>
      <c r="T33" s="43">
        <f t="shared" si="4"/>
        <v>0.40375741595253789</v>
      </c>
      <c r="U33" s="43">
        <f t="shared" si="5"/>
        <v>0.59756097560975607</v>
      </c>
      <c r="V33" s="43">
        <f t="shared" si="6"/>
        <v>0.59756097560975607</v>
      </c>
      <c r="W33" s="43">
        <f t="shared" si="7"/>
        <v>0.59756097560975607</v>
      </c>
      <c r="X33" s="43">
        <f t="shared" si="8"/>
        <v>0</v>
      </c>
      <c r="Y33" s="43">
        <f t="shared" si="9"/>
        <v>0.59756097560975607</v>
      </c>
      <c r="Z33" s="43">
        <f t="shared" si="10"/>
        <v>0</v>
      </c>
    </row>
    <row r="34" spans="2:26" x14ac:dyDescent="0.25">
      <c r="B34" s="14" t="s">
        <v>399</v>
      </c>
      <c r="C34" s="4" t="str">
        <f>+C28</f>
        <v>Soporte técnico en sitio</v>
      </c>
      <c r="D34" s="14" t="s">
        <v>48</v>
      </c>
      <c r="E34" s="15" t="s">
        <v>73</v>
      </c>
      <c r="F34" s="14" t="s">
        <v>39</v>
      </c>
      <c r="G34" s="16" t="s">
        <v>55</v>
      </c>
      <c r="H34" s="16" t="s">
        <v>56</v>
      </c>
      <c r="I34" s="16" t="s">
        <v>50</v>
      </c>
      <c r="J34" s="31">
        <v>809200</v>
      </c>
      <c r="K34" s="31">
        <v>864000</v>
      </c>
      <c r="L34" s="31">
        <v>799680</v>
      </c>
      <c r="M34" s="31">
        <v>428400</v>
      </c>
      <c r="N34" s="31">
        <v>1266160</v>
      </c>
      <c r="O34" s="31">
        <v>1222368</v>
      </c>
      <c r="P34" s="31">
        <v>1111460</v>
      </c>
      <c r="Q34" s="32">
        <f t="shared" si="0"/>
        <v>864000</v>
      </c>
      <c r="R34" s="28">
        <f t="shared" si="1"/>
        <v>294090.10367507942</v>
      </c>
      <c r="S34" s="42">
        <f t="shared" si="3"/>
        <v>1266160</v>
      </c>
      <c r="T34" s="43">
        <f t="shared" si="4"/>
        <v>0.59756097560975607</v>
      </c>
      <c r="U34" s="43">
        <f t="shared" si="5"/>
        <v>0.59756097560975607</v>
      </c>
      <c r="V34" s="43">
        <f t="shared" si="6"/>
        <v>0.59756097560975607</v>
      </c>
      <c r="W34" s="43">
        <f t="shared" si="7"/>
        <v>0.59756097560975607</v>
      </c>
      <c r="X34" s="43">
        <f t="shared" si="8"/>
        <v>0</v>
      </c>
      <c r="Y34" s="43">
        <f t="shared" si="9"/>
        <v>6.5069599770992734E-2</v>
      </c>
      <c r="Z34" s="43">
        <f t="shared" si="10"/>
        <v>0.22986543397361561</v>
      </c>
    </row>
    <row r="35" spans="2:26" x14ac:dyDescent="0.25">
      <c r="B35" s="14" t="s">
        <v>400</v>
      </c>
      <c r="C35" s="4" t="str">
        <f>+C28</f>
        <v>Soporte técnico en sitio</v>
      </c>
      <c r="D35" s="14" t="s">
        <v>48</v>
      </c>
      <c r="E35" s="15" t="s">
        <v>73</v>
      </c>
      <c r="F35" s="14" t="s">
        <v>39</v>
      </c>
      <c r="G35" s="16" t="s">
        <v>55</v>
      </c>
      <c r="H35" s="16" t="s">
        <v>56</v>
      </c>
      <c r="I35" s="16" t="s">
        <v>52</v>
      </c>
      <c r="J35" s="31">
        <v>1237600</v>
      </c>
      <c r="K35" s="31">
        <v>1036800</v>
      </c>
      <c r="L35" s="31">
        <v>999600</v>
      </c>
      <c r="M35" s="31">
        <v>618800</v>
      </c>
      <c r="N35" s="31">
        <v>1447040</v>
      </c>
      <c r="O35" s="31">
        <v>1833552</v>
      </c>
      <c r="P35" s="31">
        <v>1404200</v>
      </c>
      <c r="Q35" s="32">
        <f t="shared" si="0"/>
        <v>1237600</v>
      </c>
      <c r="R35" s="28">
        <f t="shared" si="1"/>
        <v>388503.66332966706</v>
      </c>
      <c r="S35" s="42">
        <f t="shared" si="3"/>
        <v>1833552</v>
      </c>
      <c r="T35" s="43">
        <f t="shared" si="4"/>
        <v>0.59756097560975607</v>
      </c>
      <c r="U35" s="43">
        <f t="shared" si="5"/>
        <v>0.59756097560975607</v>
      </c>
      <c r="V35" s="43">
        <f t="shared" si="6"/>
        <v>0.59756097560975607</v>
      </c>
      <c r="W35" s="43">
        <f t="shared" si="7"/>
        <v>0.59756097560975607</v>
      </c>
      <c r="X35" s="43">
        <f t="shared" si="8"/>
        <v>0.38755552092262135</v>
      </c>
      <c r="Y35" s="43">
        <f t="shared" si="9"/>
        <v>0</v>
      </c>
      <c r="Z35" s="43">
        <f t="shared" si="10"/>
        <v>0.43051118210862616</v>
      </c>
    </row>
    <row r="36" spans="2:26" x14ac:dyDescent="0.25">
      <c r="B36" s="14" t="s">
        <v>401</v>
      </c>
      <c r="C36" s="4" t="str">
        <f>+C28</f>
        <v>Soporte técnico en sitio</v>
      </c>
      <c r="D36" s="14" t="s">
        <v>48</v>
      </c>
      <c r="E36" s="15" t="s">
        <v>73</v>
      </c>
      <c r="F36" s="14" t="s">
        <v>39</v>
      </c>
      <c r="G36" s="16" t="s">
        <v>59</v>
      </c>
      <c r="H36" s="16" t="s">
        <v>56</v>
      </c>
      <c r="I36" s="16" t="s">
        <v>50</v>
      </c>
      <c r="J36" s="31">
        <v>999600</v>
      </c>
      <c r="K36" s="31">
        <v>864000</v>
      </c>
      <c r="L36" s="31">
        <v>959616</v>
      </c>
      <c r="M36" s="31">
        <v>514080</v>
      </c>
      <c r="N36" s="31">
        <v>1582700</v>
      </c>
      <c r="O36" s="31">
        <v>1222368</v>
      </c>
      <c r="P36" s="31">
        <v>1118600</v>
      </c>
      <c r="Q36" s="32">
        <f t="shared" si="0"/>
        <v>999600</v>
      </c>
      <c r="R36" s="28">
        <f t="shared" si="1"/>
        <v>329031.19513649814</v>
      </c>
      <c r="S36" s="42">
        <f t="shared" si="3"/>
        <v>1582700</v>
      </c>
      <c r="T36" s="43">
        <f t="shared" si="4"/>
        <v>0.59756097560975607</v>
      </c>
      <c r="U36" s="43">
        <f t="shared" si="5"/>
        <v>0.59756097560975607</v>
      </c>
      <c r="V36" s="43">
        <f t="shared" si="6"/>
        <v>0.59756097560975607</v>
      </c>
      <c r="W36" s="43">
        <f t="shared" si="7"/>
        <v>0.59756097560975607</v>
      </c>
      <c r="X36" s="43">
        <f t="shared" si="8"/>
        <v>0</v>
      </c>
      <c r="Y36" s="43">
        <f t="shared" si="9"/>
        <v>0.36926829268292682</v>
      </c>
      <c r="Z36" s="43">
        <f t="shared" si="10"/>
        <v>0.47560975609756095</v>
      </c>
    </row>
    <row r="37" spans="2:26" x14ac:dyDescent="0.25">
      <c r="B37" s="14" t="s">
        <v>402</v>
      </c>
      <c r="C37" s="4" t="str">
        <f>+C28</f>
        <v>Soporte técnico en sitio</v>
      </c>
      <c r="D37" s="14" t="s">
        <v>48</v>
      </c>
      <c r="E37" s="15" t="s">
        <v>73</v>
      </c>
      <c r="F37" s="14" t="s">
        <v>39</v>
      </c>
      <c r="G37" s="16" t="s">
        <v>59</v>
      </c>
      <c r="H37" s="16" t="s">
        <v>56</v>
      </c>
      <c r="I37" s="16" t="s">
        <v>52</v>
      </c>
      <c r="J37" s="31">
        <v>1428000</v>
      </c>
      <c r="K37" s="31">
        <v>1036800</v>
      </c>
      <c r="L37" s="31">
        <v>1199520</v>
      </c>
      <c r="M37" s="31">
        <v>742560</v>
      </c>
      <c r="N37" s="31">
        <v>1808800</v>
      </c>
      <c r="O37" s="31">
        <v>1833552</v>
      </c>
      <c r="P37" s="31">
        <v>1404200</v>
      </c>
      <c r="Q37" s="32">
        <f t="shared" si="0"/>
        <v>1404200</v>
      </c>
      <c r="R37" s="28">
        <f t="shared" si="1"/>
        <v>396455.49519953009</v>
      </c>
      <c r="S37" s="42">
        <f t="shared" si="3"/>
        <v>1833552</v>
      </c>
      <c r="T37" s="43">
        <f t="shared" si="4"/>
        <v>0.5644367530149802</v>
      </c>
      <c r="U37" s="43">
        <f t="shared" si="5"/>
        <v>0.59756097560975607</v>
      </c>
      <c r="V37" s="43">
        <f t="shared" si="6"/>
        <v>0.59756097560975607</v>
      </c>
      <c r="W37" s="43">
        <f t="shared" si="7"/>
        <v>0.59756097560975607</v>
      </c>
      <c r="X37" s="43">
        <f t="shared" si="8"/>
        <v>3.4449191498566865E-2</v>
      </c>
      <c r="Y37" s="43">
        <f t="shared" si="9"/>
        <v>0</v>
      </c>
      <c r="Z37" s="43">
        <f t="shared" si="10"/>
        <v>0.59756097560975607</v>
      </c>
    </row>
    <row r="38" spans="2:26" x14ac:dyDescent="0.25">
      <c r="B38" s="14" t="s">
        <v>403</v>
      </c>
      <c r="C38" s="4" t="str">
        <f>+C28</f>
        <v>Soporte técnico en sitio</v>
      </c>
      <c r="D38" s="14" t="s">
        <v>48</v>
      </c>
      <c r="E38" s="15" t="s">
        <v>73</v>
      </c>
      <c r="F38" s="14" t="s">
        <v>39</v>
      </c>
      <c r="G38" s="16" t="s">
        <v>62</v>
      </c>
      <c r="H38" s="16" t="s">
        <v>56</v>
      </c>
      <c r="I38" s="16" t="s">
        <v>50</v>
      </c>
      <c r="J38" s="31">
        <v>1332800</v>
      </c>
      <c r="K38" s="31">
        <v>864000</v>
      </c>
      <c r="L38" s="31">
        <v>1279488</v>
      </c>
      <c r="M38" s="31">
        <v>616896</v>
      </c>
      <c r="N38" s="31">
        <v>1582700</v>
      </c>
      <c r="O38" s="31">
        <v>1222368</v>
      </c>
      <c r="P38" s="31">
        <v>1190000</v>
      </c>
      <c r="Q38" s="32">
        <f t="shared" si="0"/>
        <v>1222368</v>
      </c>
      <c r="R38" s="28">
        <f t="shared" si="1"/>
        <v>318861.58010379021</v>
      </c>
      <c r="S38" s="42">
        <f t="shared" si="3"/>
        <v>1582700</v>
      </c>
      <c r="T38" s="43">
        <f t="shared" si="4"/>
        <v>0.41442471888391275</v>
      </c>
      <c r="U38" s="43">
        <f t="shared" si="5"/>
        <v>0.59756097560975607</v>
      </c>
      <c r="V38" s="43">
        <f t="shared" si="6"/>
        <v>0.50283532557914745</v>
      </c>
      <c r="W38" s="43">
        <f t="shared" si="7"/>
        <v>0.59756097560975607</v>
      </c>
      <c r="X38" s="43">
        <f t="shared" si="8"/>
        <v>0</v>
      </c>
      <c r="Y38" s="43">
        <f t="shared" si="9"/>
        <v>0.59756097560975607</v>
      </c>
      <c r="Z38" s="43">
        <f t="shared" si="10"/>
        <v>0.59756097560975607</v>
      </c>
    </row>
    <row r="39" spans="2:26" x14ac:dyDescent="0.25">
      <c r="B39" s="14" t="s">
        <v>404</v>
      </c>
      <c r="C39" s="4" t="str">
        <f>+C28</f>
        <v>Soporte técnico en sitio</v>
      </c>
      <c r="D39" s="14" t="s">
        <v>48</v>
      </c>
      <c r="E39" s="15" t="s">
        <v>73</v>
      </c>
      <c r="F39" s="14" t="s">
        <v>39</v>
      </c>
      <c r="G39" s="16" t="s">
        <v>62</v>
      </c>
      <c r="H39" s="16" t="s">
        <v>56</v>
      </c>
      <c r="I39" s="16" t="s">
        <v>52</v>
      </c>
      <c r="J39" s="31">
        <v>1856400</v>
      </c>
      <c r="K39" s="31">
        <v>1036800</v>
      </c>
      <c r="L39" s="31">
        <v>1599360</v>
      </c>
      <c r="M39" s="31">
        <v>891072</v>
      </c>
      <c r="N39" s="31">
        <v>1808800</v>
      </c>
      <c r="O39" s="31">
        <v>1833552</v>
      </c>
      <c r="P39" s="31">
        <v>1428000</v>
      </c>
      <c r="Q39" s="32">
        <f t="shared" si="0"/>
        <v>1599360</v>
      </c>
      <c r="R39" s="28">
        <f t="shared" si="1"/>
        <v>394490.5574390486</v>
      </c>
      <c r="S39" s="42">
        <f t="shared" si="3"/>
        <v>1856400</v>
      </c>
      <c r="T39" s="43">
        <f t="shared" si="4"/>
        <v>0</v>
      </c>
      <c r="U39" s="43">
        <f t="shared" si="5"/>
        <v>0.59756097560975607</v>
      </c>
      <c r="V39" s="43">
        <f t="shared" si="6"/>
        <v>0.59756097560975607</v>
      </c>
      <c r="W39" s="43">
        <f t="shared" si="7"/>
        <v>0.59756097560975607</v>
      </c>
      <c r="X39" s="43">
        <f t="shared" si="8"/>
        <v>0.1106594399277326</v>
      </c>
      <c r="Y39" s="43">
        <f t="shared" si="9"/>
        <v>5.3116531165311655E-2</v>
      </c>
      <c r="Z39" s="43">
        <f t="shared" si="10"/>
        <v>0.59756097560975607</v>
      </c>
    </row>
    <row r="40" spans="2:26" x14ac:dyDescent="0.25">
      <c r="B40" s="14" t="s">
        <v>405</v>
      </c>
      <c r="C40" s="4" t="s">
        <v>80</v>
      </c>
      <c r="D40" s="14" t="s">
        <v>48</v>
      </c>
      <c r="E40" s="15" t="s">
        <v>66</v>
      </c>
      <c r="F40" s="14" t="s">
        <v>39</v>
      </c>
      <c r="G40" s="16" t="s">
        <v>37</v>
      </c>
      <c r="H40" s="16" t="s">
        <v>49</v>
      </c>
      <c r="I40" s="16" t="s">
        <v>50</v>
      </c>
      <c r="J40" s="31">
        <v>101150</v>
      </c>
      <c r="K40" s="31">
        <v>150000</v>
      </c>
      <c r="L40" s="31">
        <v>96000</v>
      </c>
      <c r="M40" s="31">
        <v>32130</v>
      </c>
      <c r="N40" s="31">
        <v>166600</v>
      </c>
      <c r="O40" s="31">
        <v>152796</v>
      </c>
      <c r="P40" s="31">
        <v>107100</v>
      </c>
      <c r="Q40" s="32">
        <f t="shared" si="0"/>
        <v>107100</v>
      </c>
      <c r="R40" s="28">
        <f t="shared" si="1"/>
        <v>46185.641691722667</v>
      </c>
      <c r="S40" s="42">
        <f t="shared" si="3"/>
        <v>166600</v>
      </c>
      <c r="T40" s="43">
        <f t="shared" si="4"/>
        <v>0.59756097560975607</v>
      </c>
      <c r="U40" s="43">
        <f t="shared" si="5"/>
        <v>0.16671449067431851</v>
      </c>
      <c r="V40" s="43">
        <f t="shared" si="6"/>
        <v>0.59756097560975607</v>
      </c>
      <c r="W40" s="43">
        <f t="shared" si="7"/>
        <v>0.59756097560975607</v>
      </c>
      <c r="X40" s="43">
        <f t="shared" si="8"/>
        <v>0</v>
      </c>
      <c r="Y40" s="43">
        <f t="shared" si="9"/>
        <v>0.13863414634146343</v>
      </c>
      <c r="Z40" s="43">
        <f t="shared" si="10"/>
        <v>0.59756097560975607</v>
      </c>
    </row>
    <row r="41" spans="2:26" x14ac:dyDescent="0.25">
      <c r="B41" s="14" t="s">
        <v>406</v>
      </c>
      <c r="C41" s="4" t="str">
        <f>+C40</f>
        <v>Soporte técnico proactivo</v>
      </c>
      <c r="D41" s="14" t="s">
        <v>48</v>
      </c>
      <c r="E41" s="15" t="s">
        <v>66</v>
      </c>
      <c r="F41" s="14" t="s">
        <v>39</v>
      </c>
      <c r="G41" s="16" t="s">
        <v>37</v>
      </c>
      <c r="H41" s="16" t="s">
        <v>49</v>
      </c>
      <c r="I41" s="16" t="s">
        <v>52</v>
      </c>
      <c r="J41" s="31">
        <v>154700</v>
      </c>
      <c r="K41" s="31">
        <v>180000</v>
      </c>
      <c r="L41" s="31">
        <v>120000</v>
      </c>
      <c r="M41" s="31">
        <v>46410</v>
      </c>
      <c r="N41" s="31">
        <v>190400</v>
      </c>
      <c r="O41" s="31">
        <v>229194</v>
      </c>
      <c r="P41" s="31">
        <v>154700</v>
      </c>
      <c r="Q41" s="32">
        <f t="shared" si="0"/>
        <v>154700</v>
      </c>
      <c r="R41" s="28">
        <f t="shared" si="1"/>
        <v>58290.540957713354</v>
      </c>
      <c r="S41" s="42">
        <f t="shared" si="3"/>
        <v>229194</v>
      </c>
      <c r="T41" s="43">
        <f t="shared" si="4"/>
        <v>0.59756097560975607</v>
      </c>
      <c r="U41" s="43">
        <f t="shared" si="5"/>
        <v>0.39461452780286116</v>
      </c>
      <c r="V41" s="43">
        <f t="shared" si="6"/>
        <v>0.59756097560975607</v>
      </c>
      <c r="W41" s="43">
        <f t="shared" si="7"/>
        <v>0.59756097560975607</v>
      </c>
      <c r="X41" s="43">
        <f t="shared" si="8"/>
        <v>0.31118990103639055</v>
      </c>
      <c r="Y41" s="43">
        <f t="shared" si="9"/>
        <v>0</v>
      </c>
      <c r="Z41" s="43">
        <f t="shared" si="10"/>
        <v>0.59756097560975607</v>
      </c>
    </row>
    <row r="42" spans="2:26" x14ac:dyDescent="0.25">
      <c r="B42" s="14" t="s">
        <v>407</v>
      </c>
      <c r="C42" s="4" t="str">
        <f>+C40</f>
        <v>Soporte técnico proactivo</v>
      </c>
      <c r="D42" s="14" t="s">
        <v>48</v>
      </c>
      <c r="E42" s="15" t="s">
        <v>66</v>
      </c>
      <c r="F42" s="14" t="s">
        <v>39</v>
      </c>
      <c r="G42" s="16" t="s">
        <v>55</v>
      </c>
      <c r="H42" s="16" t="s">
        <v>56</v>
      </c>
      <c r="I42" s="16" t="s">
        <v>50</v>
      </c>
      <c r="J42" s="31">
        <v>101150</v>
      </c>
      <c r="K42" s="31">
        <v>195000</v>
      </c>
      <c r="L42" s="31">
        <v>109670</v>
      </c>
      <c r="M42" s="31">
        <v>53550</v>
      </c>
      <c r="N42" s="31">
        <v>166600</v>
      </c>
      <c r="O42" s="31">
        <v>152796</v>
      </c>
      <c r="P42" s="31">
        <v>146191.5</v>
      </c>
      <c r="Q42" s="32">
        <f t="shared" si="0"/>
        <v>146191.5</v>
      </c>
      <c r="R42" s="28">
        <f t="shared" si="1"/>
        <v>47266.364390068782</v>
      </c>
      <c r="S42" s="42">
        <f t="shared" si="3"/>
        <v>195000</v>
      </c>
      <c r="T42" s="43">
        <f t="shared" si="4"/>
        <v>0.59756097560975607</v>
      </c>
      <c r="U42" s="43">
        <f t="shared" si="5"/>
        <v>0</v>
      </c>
      <c r="V42" s="43">
        <f t="shared" si="6"/>
        <v>0.59756097560975607</v>
      </c>
      <c r="W42" s="43">
        <f t="shared" si="7"/>
        <v>0.59756097560975607</v>
      </c>
      <c r="X42" s="43">
        <f t="shared" si="8"/>
        <v>0.34770033308372666</v>
      </c>
      <c r="Y42" s="43">
        <f t="shared" si="9"/>
        <v>0.5167022837135774</v>
      </c>
      <c r="Z42" s="43">
        <f t="shared" si="10"/>
        <v>0.59756097560975607</v>
      </c>
    </row>
    <row r="43" spans="2:26" x14ac:dyDescent="0.25">
      <c r="B43" s="14" t="s">
        <v>408</v>
      </c>
      <c r="C43" s="4" t="str">
        <f>+C40</f>
        <v>Soporte técnico proactivo</v>
      </c>
      <c r="D43" s="14" t="s">
        <v>48</v>
      </c>
      <c r="E43" s="15" t="s">
        <v>66</v>
      </c>
      <c r="F43" s="14" t="s">
        <v>39</v>
      </c>
      <c r="G43" s="16" t="s">
        <v>55</v>
      </c>
      <c r="H43" s="16" t="s">
        <v>56</v>
      </c>
      <c r="I43" s="16" t="s">
        <v>52</v>
      </c>
      <c r="J43" s="31">
        <v>154700</v>
      </c>
      <c r="K43" s="31">
        <v>234000</v>
      </c>
      <c r="L43" s="31">
        <v>137088</v>
      </c>
      <c r="M43" s="31">
        <v>77350</v>
      </c>
      <c r="N43" s="31">
        <v>190400</v>
      </c>
      <c r="O43" s="31">
        <v>229194</v>
      </c>
      <c r="P43" s="31">
        <v>184926</v>
      </c>
      <c r="Q43" s="32">
        <f t="shared" si="0"/>
        <v>184926</v>
      </c>
      <c r="R43" s="28">
        <f t="shared" si="1"/>
        <v>54917.580351095668</v>
      </c>
      <c r="S43" s="42">
        <f t="shared" si="3"/>
        <v>234000</v>
      </c>
      <c r="T43" s="43">
        <f t="shared" si="4"/>
        <v>0.59756097560975607</v>
      </c>
      <c r="U43" s="43">
        <f t="shared" si="5"/>
        <v>0</v>
      </c>
      <c r="V43" s="43">
        <f t="shared" si="6"/>
        <v>0.59756097560975607</v>
      </c>
      <c r="W43" s="43">
        <f t="shared" si="7"/>
        <v>0.59756097560975607</v>
      </c>
      <c r="X43" s="43">
        <f t="shared" si="8"/>
        <v>0.530905541357651</v>
      </c>
      <c r="Y43" s="43">
        <f t="shared" si="9"/>
        <v>5.852137687534107E-2</v>
      </c>
      <c r="Z43" s="43">
        <f t="shared" si="10"/>
        <v>0.59756097560975607</v>
      </c>
    </row>
    <row r="44" spans="2:26" x14ac:dyDescent="0.25">
      <c r="B44" s="14" t="s">
        <v>409</v>
      </c>
      <c r="C44" s="4" t="str">
        <f>+C40</f>
        <v>Soporte técnico proactivo</v>
      </c>
      <c r="D44" s="14" t="s">
        <v>48</v>
      </c>
      <c r="E44" s="15" t="s">
        <v>66</v>
      </c>
      <c r="F44" s="14" t="s">
        <v>39</v>
      </c>
      <c r="G44" s="16" t="s">
        <v>59</v>
      </c>
      <c r="H44" s="16" t="s">
        <v>56</v>
      </c>
      <c r="I44" s="16" t="s">
        <v>50</v>
      </c>
      <c r="J44" s="31">
        <v>124950</v>
      </c>
      <c r="K44" s="31">
        <v>195000</v>
      </c>
      <c r="L44" s="31">
        <v>146227</v>
      </c>
      <c r="M44" s="31">
        <v>64260</v>
      </c>
      <c r="N44" s="31">
        <v>208250</v>
      </c>
      <c r="O44" s="31">
        <v>152796</v>
      </c>
      <c r="P44" s="31">
        <v>149940</v>
      </c>
      <c r="Q44" s="32">
        <f t="shared" si="0"/>
        <v>149940</v>
      </c>
      <c r="R44" s="28">
        <f t="shared" si="1"/>
        <v>47273.072090829468</v>
      </c>
      <c r="S44" s="42">
        <f t="shared" si="3"/>
        <v>208250</v>
      </c>
      <c r="T44" s="43">
        <f t="shared" si="4"/>
        <v>0.59756097560975607</v>
      </c>
      <c r="U44" s="43">
        <f t="shared" si="5"/>
        <v>0.13578602172576346</v>
      </c>
      <c r="V44" s="43">
        <f t="shared" si="6"/>
        <v>0.59756097560975607</v>
      </c>
      <c r="W44" s="43">
        <f t="shared" si="7"/>
        <v>0.59756097560975607</v>
      </c>
      <c r="X44" s="43">
        <f t="shared" si="8"/>
        <v>0</v>
      </c>
      <c r="Y44" s="43">
        <f t="shared" si="9"/>
        <v>0.56829268292682922</v>
      </c>
      <c r="Z44" s="43">
        <f t="shared" si="10"/>
        <v>0.59756097560975607</v>
      </c>
    </row>
    <row r="45" spans="2:26" x14ac:dyDescent="0.25">
      <c r="B45" s="14" t="s">
        <v>410</v>
      </c>
      <c r="C45" s="4" t="str">
        <f>+C40</f>
        <v>Soporte técnico proactivo</v>
      </c>
      <c r="D45" s="14" t="s">
        <v>48</v>
      </c>
      <c r="E45" s="15" t="s">
        <v>66</v>
      </c>
      <c r="F45" s="14" t="s">
        <v>39</v>
      </c>
      <c r="G45" s="16" t="s">
        <v>59</v>
      </c>
      <c r="H45" s="16" t="s">
        <v>56</v>
      </c>
      <c r="I45" s="16" t="s">
        <v>52</v>
      </c>
      <c r="J45" s="31">
        <v>178500</v>
      </c>
      <c r="K45" s="31">
        <v>234000</v>
      </c>
      <c r="L45" s="31">
        <v>182784</v>
      </c>
      <c r="M45" s="31">
        <v>92820</v>
      </c>
      <c r="N45" s="31">
        <v>238000</v>
      </c>
      <c r="O45" s="31">
        <v>229194</v>
      </c>
      <c r="P45" s="31">
        <v>187425</v>
      </c>
      <c r="Q45" s="32">
        <f t="shared" si="0"/>
        <v>187425</v>
      </c>
      <c r="R45" s="28">
        <f t="shared" si="1"/>
        <v>50642.453132581519</v>
      </c>
      <c r="S45" s="42">
        <f t="shared" si="3"/>
        <v>238000</v>
      </c>
      <c r="T45" s="43">
        <f t="shared" si="4"/>
        <v>0.59756097560975607</v>
      </c>
      <c r="U45" s="43">
        <f t="shared" si="5"/>
        <v>4.7261372267701919E-2</v>
      </c>
      <c r="V45" s="43">
        <f t="shared" si="6"/>
        <v>0.59756097560975607</v>
      </c>
      <c r="W45" s="43">
        <f t="shared" si="7"/>
        <v>0.59756097560975607</v>
      </c>
      <c r="X45" s="43">
        <f t="shared" si="8"/>
        <v>0</v>
      </c>
      <c r="Y45" s="43">
        <f t="shared" si="9"/>
        <v>0.10404591104734576</v>
      </c>
      <c r="Z45" s="43">
        <f t="shared" si="10"/>
        <v>0.59756097560975607</v>
      </c>
    </row>
    <row r="46" spans="2:26" x14ac:dyDescent="0.25">
      <c r="B46" s="14" t="s">
        <v>411</v>
      </c>
      <c r="C46" s="4" t="str">
        <f>+C40</f>
        <v>Soporte técnico proactivo</v>
      </c>
      <c r="D46" s="14" t="s">
        <v>48</v>
      </c>
      <c r="E46" s="15" t="s">
        <v>66</v>
      </c>
      <c r="F46" s="14" t="s">
        <v>39</v>
      </c>
      <c r="G46" s="16" t="s">
        <v>62</v>
      </c>
      <c r="H46" s="16" t="s">
        <v>56</v>
      </c>
      <c r="I46" s="16" t="s">
        <v>50</v>
      </c>
      <c r="J46" s="31">
        <v>166600</v>
      </c>
      <c r="K46" s="31">
        <v>195000</v>
      </c>
      <c r="L46" s="31">
        <v>639744</v>
      </c>
      <c r="M46" s="31">
        <v>77112</v>
      </c>
      <c r="N46" s="31">
        <v>208250</v>
      </c>
      <c r="O46" s="31">
        <v>152796</v>
      </c>
      <c r="P46" s="31">
        <v>224910</v>
      </c>
      <c r="Q46" s="32">
        <f t="shared" ref="Q46:Q77" si="11">MEDIAN(J46:P46)</f>
        <v>195000</v>
      </c>
      <c r="R46" s="28">
        <f t="shared" ref="R46:R78" si="12">_xlfn.STDEV.S(J46:P46)</f>
        <v>183732.56019137215</v>
      </c>
      <c r="S46" s="42">
        <f t="shared" si="3"/>
        <v>639744</v>
      </c>
      <c r="T46" s="43">
        <f t="shared" si="4"/>
        <v>0.59756097560975607</v>
      </c>
      <c r="U46" s="43">
        <f t="shared" si="5"/>
        <v>0.59756097560975607</v>
      </c>
      <c r="V46" s="43">
        <f t="shared" si="6"/>
        <v>0</v>
      </c>
      <c r="W46" s="43">
        <f t="shared" si="7"/>
        <v>0.59756097560975607</v>
      </c>
      <c r="X46" s="43">
        <f t="shared" si="8"/>
        <v>0.5797581881031697</v>
      </c>
      <c r="Y46" s="43">
        <f t="shared" si="9"/>
        <v>0.59756097560975607</v>
      </c>
      <c r="Z46" s="43">
        <f t="shared" si="10"/>
        <v>0.55737370207602022</v>
      </c>
    </row>
    <row r="47" spans="2:26" x14ac:dyDescent="0.25">
      <c r="B47" s="14" t="s">
        <v>412</v>
      </c>
      <c r="C47" s="4" t="str">
        <f>+C40</f>
        <v>Soporte técnico proactivo</v>
      </c>
      <c r="D47" s="14" t="s">
        <v>48</v>
      </c>
      <c r="E47" s="15" t="s">
        <v>66</v>
      </c>
      <c r="F47" s="14" t="s">
        <v>39</v>
      </c>
      <c r="G47" s="16" t="s">
        <v>62</v>
      </c>
      <c r="H47" s="16" t="s">
        <v>56</v>
      </c>
      <c r="I47" s="16" t="s">
        <v>52</v>
      </c>
      <c r="J47" s="31">
        <v>232050</v>
      </c>
      <c r="K47" s="31">
        <v>234000</v>
      </c>
      <c r="L47" s="31">
        <v>799680</v>
      </c>
      <c r="M47" s="31">
        <v>111384</v>
      </c>
      <c r="N47" s="31">
        <v>238000</v>
      </c>
      <c r="O47" s="31">
        <v>229194</v>
      </c>
      <c r="P47" s="31">
        <v>249900</v>
      </c>
      <c r="Q47" s="32">
        <f t="shared" si="11"/>
        <v>234000</v>
      </c>
      <c r="R47" s="28">
        <f t="shared" si="12"/>
        <v>225681.19384274291</v>
      </c>
      <c r="S47" s="42">
        <f t="shared" si="3"/>
        <v>799680</v>
      </c>
      <c r="T47" s="43">
        <f t="shared" si="4"/>
        <v>0.59756097560975607</v>
      </c>
      <c r="U47" s="43">
        <f t="shared" si="5"/>
        <v>0.59756097560975607</v>
      </c>
      <c r="V47" s="43">
        <f t="shared" si="6"/>
        <v>0</v>
      </c>
      <c r="W47" s="43">
        <f t="shared" si="7"/>
        <v>0.59756097560975607</v>
      </c>
      <c r="X47" s="43">
        <f t="shared" si="8"/>
        <v>0.59333554090738183</v>
      </c>
      <c r="Y47" s="43">
        <f t="shared" si="9"/>
        <v>0.59756097560975607</v>
      </c>
      <c r="Z47" s="43">
        <f t="shared" si="10"/>
        <v>0.58076487266781873</v>
      </c>
    </row>
    <row r="48" spans="2:26" x14ac:dyDescent="0.25">
      <c r="B48" s="14" t="s">
        <v>413</v>
      </c>
      <c r="C48" s="4" t="s">
        <v>89</v>
      </c>
      <c r="D48" s="14" t="s">
        <v>48</v>
      </c>
      <c r="E48" s="15" t="s">
        <v>73</v>
      </c>
      <c r="F48" s="14" t="s">
        <v>39</v>
      </c>
      <c r="G48" s="16" t="s">
        <v>37</v>
      </c>
      <c r="H48" s="16" t="s">
        <v>49</v>
      </c>
      <c r="I48" s="16" t="s">
        <v>50</v>
      </c>
      <c r="J48" s="31">
        <v>809200</v>
      </c>
      <c r="K48" s="31">
        <v>1080000</v>
      </c>
      <c r="L48" s="31">
        <v>672000</v>
      </c>
      <c r="M48" s="31">
        <v>257040</v>
      </c>
      <c r="N48" s="31">
        <v>1266160</v>
      </c>
      <c r="O48" s="31">
        <v>1222368</v>
      </c>
      <c r="P48" s="31">
        <v>962115</v>
      </c>
      <c r="Q48" s="32">
        <f t="shared" si="11"/>
        <v>962115</v>
      </c>
      <c r="R48" s="28">
        <f t="shared" si="12"/>
        <v>353020.40165157325</v>
      </c>
      <c r="S48" s="42">
        <f t="shared" si="3"/>
        <v>1266160</v>
      </c>
      <c r="T48" s="43">
        <f t="shared" si="4"/>
        <v>0.59756097560975607</v>
      </c>
      <c r="U48" s="43">
        <f t="shared" si="5"/>
        <v>0.36587331223836012</v>
      </c>
      <c r="V48" s="43">
        <f t="shared" si="6"/>
        <v>0.59756097560975607</v>
      </c>
      <c r="W48" s="43">
        <f t="shared" si="7"/>
        <v>0.59756097560975607</v>
      </c>
      <c r="X48" s="43">
        <f t="shared" si="8"/>
        <v>0</v>
      </c>
      <c r="Y48" s="43">
        <f t="shared" si="9"/>
        <v>8.6067490811894423E-2</v>
      </c>
      <c r="Z48" s="43">
        <f t="shared" si="10"/>
        <v>0.59756097560975607</v>
      </c>
    </row>
    <row r="49" spans="2:26" x14ac:dyDescent="0.25">
      <c r="B49" s="14" t="s">
        <v>414</v>
      </c>
      <c r="C49" s="4" t="s">
        <v>89</v>
      </c>
      <c r="D49" s="14" t="s">
        <v>48</v>
      </c>
      <c r="E49" s="15" t="s">
        <v>73</v>
      </c>
      <c r="F49" s="14" t="s">
        <v>39</v>
      </c>
      <c r="G49" s="16" t="s">
        <v>37</v>
      </c>
      <c r="H49" s="16" t="s">
        <v>49</v>
      </c>
      <c r="I49" s="16" t="s">
        <v>52</v>
      </c>
      <c r="J49" s="31">
        <v>1237600</v>
      </c>
      <c r="K49" s="31">
        <v>1296000</v>
      </c>
      <c r="L49" s="31">
        <v>840000</v>
      </c>
      <c r="M49" s="31">
        <v>371280</v>
      </c>
      <c r="N49" s="31">
        <v>1447040</v>
      </c>
      <c r="O49" s="31">
        <v>1833552</v>
      </c>
      <c r="P49" s="31">
        <v>1299480</v>
      </c>
      <c r="Q49" s="32">
        <f t="shared" si="11"/>
        <v>1296000</v>
      </c>
      <c r="R49" s="28">
        <f t="shared" si="12"/>
        <v>465208.76438699674</v>
      </c>
      <c r="S49" s="42">
        <f t="shared" si="3"/>
        <v>1833552</v>
      </c>
      <c r="T49" s="43">
        <f t="shared" si="4"/>
        <v>0.59756097560975607</v>
      </c>
      <c r="U49" s="43">
        <f t="shared" si="5"/>
        <v>0.59756097560975607</v>
      </c>
      <c r="V49" s="43">
        <f t="shared" si="6"/>
        <v>0.59756097560975607</v>
      </c>
      <c r="W49" s="43">
        <f t="shared" si="7"/>
        <v>0.59756097560975607</v>
      </c>
      <c r="X49" s="43">
        <f t="shared" si="8"/>
        <v>0.42965980557207123</v>
      </c>
      <c r="Y49" s="43">
        <f t="shared" si="9"/>
        <v>0</v>
      </c>
      <c r="Z49" s="43">
        <f t="shared" si="10"/>
        <v>0.59369248996534973</v>
      </c>
    </row>
    <row r="50" spans="2:26" x14ac:dyDescent="0.25">
      <c r="B50" s="14" t="s">
        <v>415</v>
      </c>
      <c r="C50" s="4" t="s">
        <v>89</v>
      </c>
      <c r="D50" s="14" t="s">
        <v>48</v>
      </c>
      <c r="E50" s="15" t="s">
        <v>73</v>
      </c>
      <c r="F50" s="14" t="s">
        <v>39</v>
      </c>
      <c r="G50" s="16" t="s">
        <v>55</v>
      </c>
      <c r="H50" s="16" t="s">
        <v>56</v>
      </c>
      <c r="I50" s="16" t="s">
        <v>50</v>
      </c>
      <c r="J50" s="31">
        <v>809200</v>
      </c>
      <c r="K50" s="31">
        <v>1404000</v>
      </c>
      <c r="L50" s="31">
        <v>1023590</v>
      </c>
      <c r="M50" s="31">
        <v>428400</v>
      </c>
      <c r="N50" s="31">
        <v>1266160</v>
      </c>
      <c r="O50" s="31">
        <v>1222368</v>
      </c>
      <c r="P50" s="31">
        <v>1167033</v>
      </c>
      <c r="Q50" s="32">
        <f t="shared" si="11"/>
        <v>1167033</v>
      </c>
      <c r="R50" s="28">
        <f t="shared" si="12"/>
        <v>331761.72909577587</v>
      </c>
      <c r="S50" s="42">
        <f t="shared" si="3"/>
        <v>1404000</v>
      </c>
      <c r="T50" s="43">
        <f t="shared" si="4"/>
        <v>0.59756097560975607</v>
      </c>
      <c r="U50" s="43">
        <f t="shared" si="5"/>
        <v>0</v>
      </c>
      <c r="V50" s="43">
        <f t="shared" si="6"/>
        <v>0.59756097560975607</v>
      </c>
      <c r="W50" s="43">
        <f t="shared" si="7"/>
        <v>0.59756097560975607</v>
      </c>
      <c r="X50" s="43">
        <f t="shared" si="8"/>
        <v>0.34759187936737507</v>
      </c>
      <c r="Y50" s="43">
        <f t="shared" si="9"/>
        <v>0.45802240447805481</v>
      </c>
      <c r="Z50" s="43">
        <f t="shared" si="10"/>
        <v>0.59756097560975607</v>
      </c>
    </row>
    <row r="51" spans="2:26" x14ac:dyDescent="0.25">
      <c r="B51" s="14" t="s">
        <v>416</v>
      </c>
      <c r="C51" s="4" t="s">
        <v>89</v>
      </c>
      <c r="D51" s="14" t="s">
        <v>48</v>
      </c>
      <c r="E51" s="15" t="s">
        <v>73</v>
      </c>
      <c r="F51" s="14" t="s">
        <v>39</v>
      </c>
      <c r="G51" s="16" t="s">
        <v>55</v>
      </c>
      <c r="H51" s="16" t="s">
        <v>56</v>
      </c>
      <c r="I51" s="16" t="s">
        <v>52</v>
      </c>
      <c r="J51" s="31">
        <v>1237600</v>
      </c>
      <c r="K51" s="31">
        <v>1684800</v>
      </c>
      <c r="L51" s="31">
        <v>1279488</v>
      </c>
      <c r="M51" s="31">
        <v>618800</v>
      </c>
      <c r="N51" s="31">
        <v>1447040</v>
      </c>
      <c r="O51" s="31">
        <v>1833552</v>
      </c>
      <c r="P51" s="31">
        <v>1474410</v>
      </c>
      <c r="Q51" s="32">
        <f t="shared" si="11"/>
        <v>1447040</v>
      </c>
      <c r="R51" s="28">
        <f t="shared" si="12"/>
        <v>391750.44667479914</v>
      </c>
      <c r="S51" s="42">
        <f t="shared" si="3"/>
        <v>1833552</v>
      </c>
      <c r="T51" s="43">
        <f t="shared" si="4"/>
        <v>0.59756097560975607</v>
      </c>
      <c r="U51" s="43">
        <f t="shared" si="5"/>
        <v>0.22997575817543164</v>
      </c>
      <c r="V51" s="43">
        <f t="shared" si="6"/>
        <v>0.59756097560975607</v>
      </c>
      <c r="W51" s="43">
        <f t="shared" si="7"/>
        <v>0.59756097560975607</v>
      </c>
      <c r="X51" s="43">
        <f t="shared" si="8"/>
        <v>0.59756097560975607</v>
      </c>
      <c r="Y51" s="43">
        <f t="shared" si="9"/>
        <v>0</v>
      </c>
      <c r="Z51" s="43">
        <f t="shared" si="10"/>
        <v>0.55524600504625732</v>
      </c>
    </row>
    <row r="52" spans="2:26" x14ac:dyDescent="0.25">
      <c r="B52" s="14" t="s">
        <v>417</v>
      </c>
      <c r="C52" s="4" t="s">
        <v>89</v>
      </c>
      <c r="D52" s="14" t="s">
        <v>48</v>
      </c>
      <c r="E52" s="15" t="s">
        <v>73</v>
      </c>
      <c r="F52" s="14" t="s">
        <v>39</v>
      </c>
      <c r="G52" s="16" t="s">
        <v>59</v>
      </c>
      <c r="H52" s="16" t="s">
        <v>56</v>
      </c>
      <c r="I52" s="16" t="s">
        <v>50</v>
      </c>
      <c r="J52" s="31">
        <v>999600</v>
      </c>
      <c r="K52" s="31">
        <v>1404000</v>
      </c>
      <c r="L52" s="31">
        <v>73114</v>
      </c>
      <c r="M52" s="31">
        <v>514080</v>
      </c>
      <c r="N52" s="31">
        <v>1582700</v>
      </c>
      <c r="O52" s="31">
        <v>1222368</v>
      </c>
      <c r="P52" s="31">
        <v>1174530</v>
      </c>
      <c r="Q52" s="32">
        <f t="shared" si="11"/>
        <v>1174530</v>
      </c>
      <c r="R52" s="28">
        <f t="shared" si="12"/>
        <v>528799.64201000065</v>
      </c>
      <c r="S52" s="42">
        <f t="shared" si="3"/>
        <v>1582700</v>
      </c>
      <c r="T52" s="43">
        <f t="shared" si="4"/>
        <v>0.59756097560975607</v>
      </c>
      <c r="U52" s="43">
        <f t="shared" si="5"/>
        <v>0.26161684185869466</v>
      </c>
      <c r="V52" s="43">
        <f t="shared" si="6"/>
        <v>0.59756097560975607</v>
      </c>
      <c r="W52" s="43">
        <f t="shared" si="7"/>
        <v>0.59756097560975607</v>
      </c>
      <c r="X52" s="43">
        <f t="shared" si="8"/>
        <v>0</v>
      </c>
      <c r="Y52" s="43">
        <f t="shared" si="9"/>
        <v>0.52752613240418111</v>
      </c>
      <c r="Z52" s="43">
        <f t="shared" si="10"/>
        <v>0.59756097560975607</v>
      </c>
    </row>
    <row r="53" spans="2:26" x14ac:dyDescent="0.25">
      <c r="B53" s="14" t="s">
        <v>418</v>
      </c>
      <c r="C53" s="4" t="s">
        <v>89</v>
      </c>
      <c r="D53" s="14" t="s">
        <v>48</v>
      </c>
      <c r="E53" s="15" t="s">
        <v>73</v>
      </c>
      <c r="F53" s="14" t="s">
        <v>39</v>
      </c>
      <c r="G53" s="16" t="s">
        <v>59</v>
      </c>
      <c r="H53" s="16" t="s">
        <v>56</v>
      </c>
      <c r="I53" s="16" t="s">
        <v>52</v>
      </c>
      <c r="J53" s="31">
        <v>1428000</v>
      </c>
      <c r="K53" s="31">
        <v>1684800</v>
      </c>
      <c r="L53" s="31">
        <v>91392</v>
      </c>
      <c r="M53" s="31">
        <v>742560</v>
      </c>
      <c r="N53" s="31">
        <v>1808800</v>
      </c>
      <c r="O53" s="31">
        <v>1833552</v>
      </c>
      <c r="P53" s="31">
        <v>1474410</v>
      </c>
      <c r="Q53" s="32">
        <f t="shared" si="11"/>
        <v>1474410</v>
      </c>
      <c r="R53" s="28">
        <f t="shared" si="12"/>
        <v>646749.76364013564</v>
      </c>
      <c r="S53" s="42">
        <f t="shared" si="3"/>
        <v>1833552</v>
      </c>
      <c r="T53" s="43">
        <f t="shared" si="4"/>
        <v>0.59756097560975607</v>
      </c>
      <c r="U53" s="43">
        <f t="shared" si="5"/>
        <v>0.24750207506752883</v>
      </c>
      <c r="V53" s="43">
        <f t="shared" si="6"/>
        <v>0.59756097560975607</v>
      </c>
      <c r="W53" s="43">
        <f t="shared" si="7"/>
        <v>0.59756097560975607</v>
      </c>
      <c r="X53" s="43">
        <f t="shared" si="8"/>
        <v>4.1183791559585577E-2</v>
      </c>
      <c r="Y53" s="43">
        <f t="shared" si="9"/>
        <v>0</v>
      </c>
      <c r="Z53" s="43">
        <f t="shared" si="10"/>
        <v>0.59756097560975607</v>
      </c>
    </row>
    <row r="54" spans="2:26" x14ac:dyDescent="0.25">
      <c r="B54" s="14" t="s">
        <v>419</v>
      </c>
      <c r="C54" s="4" t="s">
        <v>89</v>
      </c>
      <c r="D54" s="14" t="s">
        <v>48</v>
      </c>
      <c r="E54" s="15" t="s">
        <v>73</v>
      </c>
      <c r="F54" s="14" t="s">
        <v>39</v>
      </c>
      <c r="G54" s="16" t="s">
        <v>62</v>
      </c>
      <c r="H54" s="16" t="s">
        <v>56</v>
      </c>
      <c r="I54" s="16" t="s">
        <v>50</v>
      </c>
      <c r="J54" s="31">
        <v>1332800</v>
      </c>
      <c r="K54" s="31">
        <v>1404000</v>
      </c>
      <c r="L54" s="31">
        <v>87736</v>
      </c>
      <c r="M54" s="31">
        <v>616896</v>
      </c>
      <c r="N54" s="31">
        <v>1582700</v>
      </c>
      <c r="O54" s="31">
        <v>1222368</v>
      </c>
      <c r="P54" s="31">
        <v>1249500</v>
      </c>
      <c r="Q54" s="32">
        <f t="shared" si="11"/>
        <v>1249500</v>
      </c>
      <c r="R54" s="28">
        <f t="shared" si="12"/>
        <v>527424.25128778093</v>
      </c>
      <c r="S54" s="42">
        <f t="shared" si="3"/>
        <v>1582700</v>
      </c>
      <c r="T54" s="43">
        <f t="shared" si="4"/>
        <v>0.44817073170731703</v>
      </c>
      <c r="U54" s="43">
        <f t="shared" si="5"/>
        <v>0.32048063127690096</v>
      </c>
      <c r="V54" s="43">
        <f t="shared" si="6"/>
        <v>0.59756097560975607</v>
      </c>
      <c r="W54" s="43">
        <f t="shared" si="7"/>
        <v>0.59756097560975607</v>
      </c>
      <c r="X54" s="43">
        <f t="shared" si="8"/>
        <v>0</v>
      </c>
      <c r="Y54" s="43">
        <f t="shared" si="9"/>
        <v>0.59756097560975607</v>
      </c>
      <c r="Z54" s="43">
        <f t="shared" si="10"/>
        <v>0.59756097560975607</v>
      </c>
    </row>
    <row r="55" spans="2:26" x14ac:dyDescent="0.25">
      <c r="B55" s="14" t="s">
        <v>420</v>
      </c>
      <c r="C55" s="4" t="s">
        <v>89</v>
      </c>
      <c r="D55" s="14" t="s">
        <v>48</v>
      </c>
      <c r="E55" s="15" t="s">
        <v>73</v>
      </c>
      <c r="F55" s="14" t="s">
        <v>39</v>
      </c>
      <c r="G55" s="16" t="s">
        <v>62</v>
      </c>
      <c r="H55" s="16" t="s">
        <v>56</v>
      </c>
      <c r="I55" s="16" t="s">
        <v>52</v>
      </c>
      <c r="J55" s="31">
        <v>1856400</v>
      </c>
      <c r="K55" s="31">
        <v>1684800</v>
      </c>
      <c r="L55" s="31">
        <v>109670</v>
      </c>
      <c r="M55" s="31">
        <v>891072</v>
      </c>
      <c r="N55" s="31">
        <v>1808800</v>
      </c>
      <c r="O55" s="31">
        <v>1833552</v>
      </c>
      <c r="P55" s="31">
        <v>1499400</v>
      </c>
      <c r="Q55" s="32">
        <f t="shared" si="11"/>
        <v>1684800</v>
      </c>
      <c r="R55" s="28">
        <f t="shared" si="12"/>
        <v>655286.69476075599</v>
      </c>
      <c r="S55" s="42">
        <f t="shared" si="3"/>
        <v>1856400</v>
      </c>
      <c r="T55" s="43">
        <f t="shared" si="4"/>
        <v>0</v>
      </c>
      <c r="U55" s="43">
        <f t="shared" si="5"/>
        <v>0.59756097560975607</v>
      </c>
      <c r="V55" s="43">
        <f t="shared" si="6"/>
        <v>0.59756097560975607</v>
      </c>
      <c r="W55" s="43">
        <f t="shared" si="7"/>
        <v>0.59756097560975607</v>
      </c>
      <c r="X55" s="43">
        <f t="shared" si="8"/>
        <v>0.16575700722042183</v>
      </c>
      <c r="Y55" s="43">
        <f t="shared" si="9"/>
        <v>7.9563363465802492E-2</v>
      </c>
      <c r="Z55" s="43">
        <f t="shared" si="10"/>
        <v>0.59756097560975607</v>
      </c>
    </row>
    <row r="56" spans="2:26" x14ac:dyDescent="0.25">
      <c r="B56" s="14" t="s">
        <v>421</v>
      </c>
      <c r="C56" s="4" t="s">
        <v>98</v>
      </c>
      <c r="D56" s="14" t="s">
        <v>48</v>
      </c>
      <c r="E56" s="15" t="s">
        <v>99</v>
      </c>
      <c r="F56" s="14" t="s">
        <v>39</v>
      </c>
      <c r="G56" s="16" t="s">
        <v>37</v>
      </c>
      <c r="H56" s="16" t="s">
        <v>49</v>
      </c>
      <c r="I56" s="16" t="s">
        <v>39</v>
      </c>
      <c r="J56" s="31">
        <v>714000</v>
      </c>
      <c r="K56" s="31">
        <v>1200000</v>
      </c>
      <c r="L56" s="31">
        <v>630000</v>
      </c>
      <c r="M56" s="31">
        <v>2475200</v>
      </c>
      <c r="N56" s="31">
        <v>761600</v>
      </c>
      <c r="O56" s="31">
        <v>611184</v>
      </c>
      <c r="P56" s="31">
        <v>2380000</v>
      </c>
      <c r="Q56" s="32">
        <f t="shared" si="11"/>
        <v>761600</v>
      </c>
      <c r="R56" s="28">
        <f t="shared" si="12"/>
        <v>826515.01695711445</v>
      </c>
      <c r="S56" s="42">
        <f t="shared" si="3"/>
        <v>2475200</v>
      </c>
      <c r="T56" s="43">
        <f t="shared" si="4"/>
        <v>0.59756097560975607</v>
      </c>
      <c r="U56" s="43">
        <f t="shared" si="5"/>
        <v>0.44468356448270363</v>
      </c>
      <c r="V56" s="43">
        <f t="shared" si="6"/>
        <v>0.59756097560975607</v>
      </c>
      <c r="W56" s="43">
        <f t="shared" si="7"/>
        <v>0</v>
      </c>
      <c r="X56" s="43">
        <f t="shared" si="8"/>
        <v>0.59756097560975607</v>
      </c>
      <c r="Y56" s="43">
        <f t="shared" si="9"/>
        <v>0.59756097560975607</v>
      </c>
      <c r="Z56" s="43">
        <f t="shared" si="10"/>
        <v>3.3197831978319783E-2</v>
      </c>
    </row>
    <row r="57" spans="2:26" x14ac:dyDescent="0.25">
      <c r="B57" s="14" t="s">
        <v>422</v>
      </c>
      <c r="C57" s="4" t="s">
        <v>101</v>
      </c>
      <c r="D57" s="14" t="s">
        <v>48</v>
      </c>
      <c r="E57" s="15" t="s">
        <v>102</v>
      </c>
      <c r="F57" s="14" t="s">
        <v>39</v>
      </c>
      <c r="G57" s="16" t="s">
        <v>37</v>
      </c>
      <c r="H57" s="16" t="s">
        <v>49</v>
      </c>
      <c r="I57" s="16" t="s">
        <v>39</v>
      </c>
      <c r="J57" s="31">
        <v>856800</v>
      </c>
      <c r="K57" s="31">
        <v>2160000</v>
      </c>
      <c r="L57" s="31">
        <v>1140300</v>
      </c>
      <c r="M57" s="31">
        <v>2598960</v>
      </c>
      <c r="N57" s="31">
        <v>761600</v>
      </c>
      <c r="O57" s="31">
        <v>611184</v>
      </c>
      <c r="P57" s="31">
        <v>2618000</v>
      </c>
      <c r="Q57" s="32">
        <f t="shared" si="11"/>
        <v>1140300</v>
      </c>
      <c r="R57" s="28">
        <f t="shared" si="12"/>
        <v>890959.34135568305</v>
      </c>
      <c r="S57" s="42">
        <f t="shared" si="3"/>
        <v>2618000</v>
      </c>
      <c r="T57" s="43">
        <f t="shared" si="4"/>
        <v>0.59756097560975607</v>
      </c>
      <c r="U57" s="43">
        <f t="shared" si="5"/>
        <v>0.18520872086977619</v>
      </c>
      <c r="V57" s="43">
        <f t="shared" si="6"/>
        <v>0.59756097560975607</v>
      </c>
      <c r="W57" s="43">
        <f t="shared" si="7"/>
        <v>7.6995066492588178E-3</v>
      </c>
      <c r="X57" s="43">
        <f t="shared" si="8"/>
        <v>0.59756097560975607</v>
      </c>
      <c r="Y57" s="43">
        <f t="shared" si="9"/>
        <v>0.59756097560975607</v>
      </c>
      <c r="Z57" s="43">
        <f t="shared" si="10"/>
        <v>0</v>
      </c>
    </row>
    <row r="58" spans="2:26" x14ac:dyDescent="0.25">
      <c r="B58" s="14" t="s">
        <v>423</v>
      </c>
      <c r="C58" s="4" t="s">
        <v>104</v>
      </c>
      <c r="D58" s="14" t="s">
        <v>48</v>
      </c>
      <c r="E58" s="15" t="s">
        <v>105</v>
      </c>
      <c r="F58" s="14" t="s">
        <v>39</v>
      </c>
      <c r="G58" s="16" t="s">
        <v>37</v>
      </c>
      <c r="H58" s="16" t="s">
        <v>49</v>
      </c>
      <c r="I58" s="16" t="s">
        <v>39</v>
      </c>
      <c r="J58" s="31">
        <v>952000</v>
      </c>
      <c r="K58" s="31">
        <v>4080000</v>
      </c>
      <c r="L58" s="31">
        <v>2016000</v>
      </c>
      <c r="M58" s="31">
        <v>2728908</v>
      </c>
      <c r="N58" s="31">
        <v>761600</v>
      </c>
      <c r="O58" s="31">
        <v>611184</v>
      </c>
      <c r="P58" s="31">
        <v>2975000</v>
      </c>
      <c r="Q58" s="32">
        <f t="shared" si="11"/>
        <v>2016000</v>
      </c>
      <c r="R58" s="28">
        <f t="shared" si="12"/>
        <v>1314478.0433002582</v>
      </c>
      <c r="S58" s="42">
        <f t="shared" si="3"/>
        <v>4080000</v>
      </c>
      <c r="T58" s="43">
        <f t="shared" si="4"/>
        <v>0.59756097560975607</v>
      </c>
      <c r="U58" s="43">
        <f t="shared" si="5"/>
        <v>0</v>
      </c>
      <c r="V58" s="43">
        <f t="shared" si="6"/>
        <v>0.59756097560975607</v>
      </c>
      <c r="W58" s="43">
        <f t="shared" si="7"/>
        <v>0.39116271979580258</v>
      </c>
      <c r="X58" s="43">
        <f t="shared" si="8"/>
        <v>0.59756097560975607</v>
      </c>
      <c r="Y58" s="43">
        <f t="shared" si="9"/>
        <v>0.59756097560975607</v>
      </c>
      <c r="Z58" s="43">
        <f t="shared" si="10"/>
        <v>0.31991515409340138</v>
      </c>
    </row>
    <row r="59" spans="2:26" x14ac:dyDescent="0.25">
      <c r="B59" s="14" t="s">
        <v>424</v>
      </c>
      <c r="C59" s="4" t="s">
        <v>98</v>
      </c>
      <c r="D59" s="14" t="s">
        <v>48</v>
      </c>
      <c r="E59" s="15" t="s">
        <v>99</v>
      </c>
      <c r="F59" s="14" t="s">
        <v>39</v>
      </c>
      <c r="G59" s="16" t="s">
        <v>55</v>
      </c>
      <c r="H59" s="16" t="s">
        <v>107</v>
      </c>
      <c r="I59" s="16" t="s">
        <v>39</v>
      </c>
      <c r="J59" s="31">
        <v>856800</v>
      </c>
      <c r="K59" s="31">
        <v>2000000</v>
      </c>
      <c r="L59" s="31">
        <v>899640</v>
      </c>
      <c r="M59" s="31">
        <v>2722720</v>
      </c>
      <c r="N59" s="31">
        <v>761600</v>
      </c>
      <c r="O59" s="31">
        <v>611184</v>
      </c>
      <c r="P59" s="31">
        <v>4075750</v>
      </c>
      <c r="Q59" s="32">
        <f t="shared" si="11"/>
        <v>899640</v>
      </c>
      <c r="R59" s="28">
        <f t="shared" si="12"/>
        <v>1303694.2322351658</v>
      </c>
      <c r="S59" s="42">
        <f t="shared" si="3"/>
        <v>4075750</v>
      </c>
      <c r="T59" s="43">
        <f t="shared" si="4"/>
        <v>0.59756097560975607</v>
      </c>
      <c r="U59" s="43">
        <f t="shared" si="5"/>
        <v>0.39053659826704717</v>
      </c>
      <c r="V59" s="43">
        <f t="shared" si="6"/>
        <v>0.59756097560975607</v>
      </c>
      <c r="W59" s="43">
        <f t="shared" si="7"/>
        <v>0.25456231894653153</v>
      </c>
      <c r="X59" s="43">
        <f t="shared" si="8"/>
        <v>0.59756097560975607</v>
      </c>
      <c r="Y59" s="43">
        <f t="shared" si="9"/>
        <v>0.59756097560975607</v>
      </c>
      <c r="Z59" s="43">
        <f t="shared" si="10"/>
        <v>0</v>
      </c>
    </row>
    <row r="60" spans="2:26" x14ac:dyDescent="0.25">
      <c r="B60" s="14" t="s">
        <v>425</v>
      </c>
      <c r="C60" s="4" t="s">
        <v>101</v>
      </c>
      <c r="D60" s="14" t="s">
        <v>48</v>
      </c>
      <c r="E60" s="15" t="s">
        <v>102</v>
      </c>
      <c r="F60" s="14" t="s">
        <v>39</v>
      </c>
      <c r="G60" s="16" t="s">
        <v>55</v>
      </c>
      <c r="H60" s="16" t="s">
        <v>107</v>
      </c>
      <c r="I60" s="16" t="s">
        <v>39</v>
      </c>
      <c r="J60" s="31">
        <v>1028160</v>
      </c>
      <c r="K60" s="31">
        <v>3600000</v>
      </c>
      <c r="L60" s="31">
        <v>1628348</v>
      </c>
      <c r="M60" s="31">
        <v>2858856</v>
      </c>
      <c r="N60" s="31">
        <v>761600</v>
      </c>
      <c r="O60" s="31">
        <v>611184</v>
      </c>
      <c r="P60" s="31">
        <v>4313750</v>
      </c>
      <c r="Q60" s="32">
        <f t="shared" si="11"/>
        <v>1628348</v>
      </c>
      <c r="R60" s="28">
        <f t="shared" si="12"/>
        <v>1477850.4893463149</v>
      </c>
      <c r="S60" s="42">
        <f t="shared" si="3"/>
        <v>4313750</v>
      </c>
      <c r="T60" s="43">
        <f t="shared" si="4"/>
        <v>0.59756097560975607</v>
      </c>
      <c r="U60" s="43">
        <f t="shared" si="5"/>
        <v>0.15882506467987415</v>
      </c>
      <c r="V60" s="43">
        <f t="shared" si="6"/>
        <v>0.59756097560975607</v>
      </c>
      <c r="W60" s="43">
        <f t="shared" si="7"/>
        <v>0.3237458965357069</v>
      </c>
      <c r="X60" s="43">
        <f t="shared" si="8"/>
        <v>0.59756097560975607</v>
      </c>
      <c r="Y60" s="43">
        <f t="shared" si="9"/>
        <v>0.59756097560975607</v>
      </c>
      <c r="Z60" s="43">
        <f t="shared" si="10"/>
        <v>0</v>
      </c>
    </row>
    <row r="61" spans="2:26" x14ac:dyDescent="0.25">
      <c r="B61" s="14" t="s">
        <v>426</v>
      </c>
      <c r="C61" s="4" t="s">
        <v>104</v>
      </c>
      <c r="D61" s="14" t="s">
        <v>48</v>
      </c>
      <c r="E61" s="15" t="s">
        <v>105</v>
      </c>
      <c r="F61" s="14" t="s">
        <v>39</v>
      </c>
      <c r="G61" s="16" t="s">
        <v>55</v>
      </c>
      <c r="H61" s="16" t="s">
        <v>107</v>
      </c>
      <c r="I61" s="16" t="s">
        <v>39</v>
      </c>
      <c r="J61" s="31">
        <v>1142400</v>
      </c>
      <c r="K61" s="31">
        <v>6800000</v>
      </c>
      <c r="L61" s="31">
        <v>2878848</v>
      </c>
      <c r="M61" s="31">
        <v>3001798.8</v>
      </c>
      <c r="N61" s="31">
        <v>761600</v>
      </c>
      <c r="O61" s="31">
        <v>611184</v>
      </c>
      <c r="P61" s="31">
        <v>4670750</v>
      </c>
      <c r="Q61" s="32">
        <f t="shared" si="11"/>
        <v>2878848</v>
      </c>
      <c r="R61" s="28">
        <f t="shared" si="12"/>
        <v>2281451.3267564145</v>
      </c>
      <c r="S61" s="42">
        <f t="shared" si="3"/>
        <v>6800000</v>
      </c>
      <c r="T61" s="43">
        <f t="shared" si="4"/>
        <v>0.59756097560975607</v>
      </c>
      <c r="U61" s="43">
        <f t="shared" si="5"/>
        <v>0</v>
      </c>
      <c r="V61" s="43">
        <f t="shared" si="6"/>
        <v>0.59756097560975607</v>
      </c>
      <c r="W61" s="43">
        <f t="shared" si="7"/>
        <v>0.57882398199155416</v>
      </c>
      <c r="X61" s="43">
        <f t="shared" si="8"/>
        <v>0.59756097560975607</v>
      </c>
      <c r="Y61" s="43">
        <f t="shared" si="9"/>
        <v>0.59756097560975607</v>
      </c>
      <c r="Z61" s="43">
        <f t="shared" si="10"/>
        <v>0.32448543369832977</v>
      </c>
    </row>
    <row r="62" spans="2:26" x14ac:dyDescent="0.25">
      <c r="B62" s="14" t="s">
        <v>427</v>
      </c>
      <c r="C62" s="4" t="s">
        <v>98</v>
      </c>
      <c r="D62" s="14" t="s">
        <v>48</v>
      </c>
      <c r="E62" s="15" t="s">
        <v>99</v>
      </c>
      <c r="F62" s="14" t="s">
        <v>39</v>
      </c>
      <c r="G62" s="16" t="s">
        <v>59</v>
      </c>
      <c r="H62" s="16" t="s">
        <v>107</v>
      </c>
      <c r="I62" s="16" t="s">
        <v>39</v>
      </c>
      <c r="J62" s="31">
        <v>1028160</v>
      </c>
      <c r="K62" s="31">
        <v>2000000</v>
      </c>
      <c r="L62" s="31">
        <v>1049580</v>
      </c>
      <c r="M62" s="31">
        <v>3267264</v>
      </c>
      <c r="N62" s="31">
        <v>952000</v>
      </c>
      <c r="O62" s="31">
        <v>611184</v>
      </c>
      <c r="P62" s="31">
        <v>4030530</v>
      </c>
      <c r="Q62" s="32">
        <f t="shared" si="11"/>
        <v>1049580</v>
      </c>
      <c r="R62" s="28">
        <f t="shared" si="12"/>
        <v>1319279.6258496169</v>
      </c>
      <c r="S62" s="42">
        <f t="shared" si="3"/>
        <v>4030530</v>
      </c>
      <c r="T62" s="43">
        <f t="shared" si="4"/>
        <v>0.59756097560975607</v>
      </c>
      <c r="U62" s="43">
        <f t="shared" si="5"/>
        <v>0.40703986574913303</v>
      </c>
      <c r="V62" s="43">
        <f t="shared" si="6"/>
        <v>0.59756097560975607</v>
      </c>
      <c r="W62" s="43">
        <f t="shared" si="7"/>
        <v>0.15300423543157587</v>
      </c>
      <c r="X62" s="43">
        <f t="shared" si="8"/>
        <v>0.59756097560975607</v>
      </c>
      <c r="Y62" s="43">
        <f t="shared" si="9"/>
        <v>0.59756097560975607</v>
      </c>
      <c r="Z62" s="43">
        <f t="shared" si="10"/>
        <v>0</v>
      </c>
    </row>
    <row r="63" spans="2:26" x14ac:dyDescent="0.25">
      <c r="B63" s="14" t="s">
        <v>428</v>
      </c>
      <c r="C63" s="4" t="s">
        <v>101</v>
      </c>
      <c r="D63" s="14" t="s">
        <v>48</v>
      </c>
      <c r="E63" s="15" t="s">
        <v>102</v>
      </c>
      <c r="F63" s="14" t="s">
        <v>39</v>
      </c>
      <c r="G63" s="16" t="s">
        <v>59</v>
      </c>
      <c r="H63" s="16" t="s">
        <v>107</v>
      </c>
      <c r="I63" s="16" t="s">
        <v>39</v>
      </c>
      <c r="J63" s="31">
        <v>1233792</v>
      </c>
      <c r="K63" s="31">
        <v>3600000</v>
      </c>
      <c r="L63" s="31">
        <v>1899740</v>
      </c>
      <c r="M63" s="31">
        <v>3430627.1999999997</v>
      </c>
      <c r="N63" s="31">
        <v>952000</v>
      </c>
      <c r="O63" s="31">
        <v>611184</v>
      </c>
      <c r="P63" s="31">
        <v>4268530</v>
      </c>
      <c r="Q63" s="32">
        <f t="shared" si="11"/>
        <v>1899740</v>
      </c>
      <c r="R63" s="28">
        <f t="shared" si="12"/>
        <v>1461055.0047867452</v>
      </c>
      <c r="S63" s="42">
        <f t="shared" si="3"/>
        <v>4268530</v>
      </c>
      <c r="T63" s="43">
        <f t="shared" si="4"/>
        <v>0.59756097560975607</v>
      </c>
      <c r="U63" s="43">
        <f t="shared" si="5"/>
        <v>0.16864620292402038</v>
      </c>
      <c r="V63" s="43">
        <f t="shared" si="6"/>
        <v>0.59756097560975607</v>
      </c>
      <c r="W63" s="43">
        <f t="shared" si="7"/>
        <v>0.21137290120025265</v>
      </c>
      <c r="X63" s="43">
        <f t="shared" si="8"/>
        <v>0.59756097560975607</v>
      </c>
      <c r="Y63" s="43">
        <f t="shared" si="9"/>
        <v>0.59756097560975607</v>
      </c>
      <c r="Z63" s="43">
        <f t="shared" si="10"/>
        <v>0</v>
      </c>
    </row>
    <row r="64" spans="2:26" x14ac:dyDescent="0.25">
      <c r="B64" s="14" t="s">
        <v>429</v>
      </c>
      <c r="C64" s="4" t="s">
        <v>104</v>
      </c>
      <c r="D64" s="14" t="s">
        <v>48</v>
      </c>
      <c r="E64" s="15" t="s">
        <v>105</v>
      </c>
      <c r="F64" s="14" t="s">
        <v>39</v>
      </c>
      <c r="G64" s="16" t="s">
        <v>59</v>
      </c>
      <c r="H64" s="16" t="s">
        <v>107</v>
      </c>
      <c r="I64" s="16" t="s">
        <v>39</v>
      </c>
      <c r="J64" s="31">
        <v>1370880</v>
      </c>
      <c r="K64" s="31">
        <v>6800000</v>
      </c>
      <c r="L64" s="31">
        <v>3358656</v>
      </c>
      <c r="M64" s="31">
        <v>3602158.56</v>
      </c>
      <c r="N64" s="31">
        <v>952000</v>
      </c>
      <c r="O64" s="31">
        <v>611184</v>
      </c>
      <c r="P64" s="31">
        <v>4625530</v>
      </c>
      <c r="Q64" s="32">
        <f t="shared" si="11"/>
        <v>3358656</v>
      </c>
      <c r="R64" s="28">
        <f t="shared" si="12"/>
        <v>2240300.9003830138</v>
      </c>
      <c r="S64" s="42">
        <f t="shared" si="3"/>
        <v>6800000</v>
      </c>
      <c r="T64" s="43">
        <f t="shared" si="4"/>
        <v>0.59756097560975607</v>
      </c>
      <c r="U64" s="43">
        <f t="shared" si="5"/>
        <v>0</v>
      </c>
      <c r="V64" s="43">
        <f t="shared" si="6"/>
        <v>0.59756097560975607</v>
      </c>
      <c r="W64" s="43">
        <f t="shared" si="7"/>
        <v>0.55527876629936068</v>
      </c>
      <c r="X64" s="43">
        <f t="shared" si="8"/>
        <v>0.59756097560975607</v>
      </c>
      <c r="Y64" s="43">
        <f t="shared" si="9"/>
        <v>0.59756097560975607</v>
      </c>
      <c r="Z64" s="43">
        <f t="shared" si="10"/>
        <v>0.3775787641788052</v>
      </c>
    </row>
    <row r="65" spans="2:26" x14ac:dyDescent="0.25">
      <c r="B65" s="14" t="s">
        <v>430</v>
      </c>
      <c r="C65" s="4" t="s">
        <v>98</v>
      </c>
      <c r="D65" s="14" t="s">
        <v>48</v>
      </c>
      <c r="E65" s="15" t="s">
        <v>99</v>
      </c>
      <c r="F65" s="14" t="s">
        <v>39</v>
      </c>
      <c r="G65" s="16" t="s">
        <v>62</v>
      </c>
      <c r="H65" s="16" t="s">
        <v>107</v>
      </c>
      <c r="I65" s="16" t="s">
        <v>39</v>
      </c>
      <c r="J65" s="31">
        <v>1233792</v>
      </c>
      <c r="K65" s="31">
        <v>2000000</v>
      </c>
      <c r="L65" s="31">
        <v>1619352</v>
      </c>
      <c r="M65" s="31">
        <v>3920716.8</v>
      </c>
      <c r="N65" s="31">
        <v>952000</v>
      </c>
      <c r="O65" s="31">
        <v>611184</v>
      </c>
      <c r="P65" s="31">
        <v>4165000</v>
      </c>
      <c r="Q65" s="32">
        <f t="shared" si="11"/>
        <v>1619352</v>
      </c>
      <c r="R65" s="28">
        <f t="shared" si="12"/>
        <v>1420061.7656467706</v>
      </c>
      <c r="S65" s="42">
        <f t="shared" si="3"/>
        <v>4165000</v>
      </c>
      <c r="T65" s="43">
        <f t="shared" si="4"/>
        <v>0.59756097560975607</v>
      </c>
      <c r="U65" s="43">
        <f t="shared" si="5"/>
        <v>0.5082083273866308</v>
      </c>
      <c r="V65" s="43">
        <f t="shared" si="6"/>
        <v>0.59756097560975607</v>
      </c>
      <c r="W65" s="43">
        <f t="shared" si="7"/>
        <v>5.7342612693142683E-2</v>
      </c>
      <c r="X65" s="43">
        <f t="shared" si="8"/>
        <v>0.59756097560975607</v>
      </c>
      <c r="Y65" s="43">
        <f t="shared" si="9"/>
        <v>0.59756097560975607</v>
      </c>
      <c r="Z65" s="43">
        <f t="shared" si="10"/>
        <v>0</v>
      </c>
    </row>
    <row r="66" spans="2:26" x14ac:dyDescent="0.25">
      <c r="B66" s="14" t="s">
        <v>431</v>
      </c>
      <c r="C66" s="4" t="s">
        <v>101</v>
      </c>
      <c r="D66" s="14" t="s">
        <v>48</v>
      </c>
      <c r="E66" s="15" t="s">
        <v>102</v>
      </c>
      <c r="F66" s="14" t="s">
        <v>39</v>
      </c>
      <c r="G66" s="16" t="s">
        <v>62</v>
      </c>
      <c r="H66" s="16" t="s">
        <v>107</v>
      </c>
      <c r="I66" s="16" t="s">
        <v>39</v>
      </c>
      <c r="J66" s="31">
        <v>1480550.3999999999</v>
      </c>
      <c r="K66" s="31">
        <v>3600000</v>
      </c>
      <c r="L66" s="31">
        <v>2931027</v>
      </c>
      <c r="M66" s="31">
        <v>4116752.6399999997</v>
      </c>
      <c r="N66" s="31">
        <v>952000</v>
      </c>
      <c r="O66" s="31">
        <v>611184</v>
      </c>
      <c r="P66" s="31">
        <v>4403000</v>
      </c>
      <c r="Q66" s="32">
        <f t="shared" si="11"/>
        <v>2931027</v>
      </c>
      <c r="R66" s="28">
        <f t="shared" si="12"/>
        <v>1559048.7121925449</v>
      </c>
      <c r="S66" s="42">
        <f t="shared" si="3"/>
        <v>4403000</v>
      </c>
      <c r="T66" s="43">
        <f t="shared" si="4"/>
        <v>0.59756097560975607</v>
      </c>
      <c r="U66" s="43">
        <f t="shared" si="5"/>
        <v>0.32598523438584409</v>
      </c>
      <c r="V66" s="43">
        <f t="shared" si="6"/>
        <v>0.59756097560975607</v>
      </c>
      <c r="W66" s="43">
        <f t="shared" si="7"/>
        <v>0.11620474812195418</v>
      </c>
      <c r="X66" s="43">
        <f t="shared" si="8"/>
        <v>0.59756097560975607</v>
      </c>
      <c r="Y66" s="43">
        <f t="shared" si="9"/>
        <v>0.59756097560975607</v>
      </c>
      <c r="Z66" s="43">
        <f t="shared" si="10"/>
        <v>0</v>
      </c>
    </row>
    <row r="67" spans="2:26" x14ac:dyDescent="0.25">
      <c r="B67" s="14" t="s">
        <v>432</v>
      </c>
      <c r="C67" s="4" t="s">
        <v>104</v>
      </c>
      <c r="D67" s="14" t="s">
        <v>48</v>
      </c>
      <c r="E67" s="15" t="s">
        <v>105</v>
      </c>
      <c r="F67" s="14" t="s">
        <v>39</v>
      </c>
      <c r="G67" s="16" t="s">
        <v>62</v>
      </c>
      <c r="H67" s="16" t="s">
        <v>107</v>
      </c>
      <c r="I67" s="16" t="s">
        <v>39</v>
      </c>
      <c r="J67" s="31">
        <v>1645056</v>
      </c>
      <c r="K67" s="31">
        <v>6800000</v>
      </c>
      <c r="L67" s="31">
        <v>5181926</v>
      </c>
      <c r="M67" s="31">
        <v>4322590.2719999999</v>
      </c>
      <c r="N67" s="31">
        <v>952000</v>
      </c>
      <c r="O67" s="31">
        <v>611184</v>
      </c>
      <c r="P67" s="31">
        <v>4760000</v>
      </c>
      <c r="Q67" s="32">
        <f t="shared" si="11"/>
        <v>4322590.2719999999</v>
      </c>
      <c r="R67" s="28">
        <f t="shared" si="12"/>
        <v>2389355.9748864975</v>
      </c>
      <c r="S67" s="42">
        <f t="shared" si="3"/>
        <v>6800000</v>
      </c>
      <c r="T67" s="43">
        <f t="shared" si="4"/>
        <v>0.59756097560975607</v>
      </c>
      <c r="U67" s="43">
        <f t="shared" si="5"/>
        <v>0</v>
      </c>
      <c r="V67" s="43">
        <f t="shared" si="6"/>
        <v>0.39028581631886622</v>
      </c>
      <c r="W67" s="43">
        <f t="shared" si="7"/>
        <v>0.59756097560975607</v>
      </c>
      <c r="X67" s="43">
        <f t="shared" si="8"/>
        <v>0.59756097560975607</v>
      </c>
      <c r="Y67" s="43">
        <f t="shared" si="9"/>
        <v>0.59756097560975607</v>
      </c>
      <c r="Z67" s="43">
        <f t="shared" si="10"/>
        <v>0.49205602790137359</v>
      </c>
    </row>
    <row r="68" spans="2:26" x14ac:dyDescent="0.25">
      <c r="B68" s="14" t="s">
        <v>433</v>
      </c>
      <c r="C68" s="4" t="s">
        <v>117</v>
      </c>
      <c r="D68" s="14" t="s">
        <v>48</v>
      </c>
      <c r="E68" s="15" t="s">
        <v>99</v>
      </c>
      <c r="F68" s="14" t="s">
        <v>39</v>
      </c>
      <c r="G68" s="16" t="s">
        <v>37</v>
      </c>
      <c r="H68" s="16" t="s">
        <v>49</v>
      </c>
      <c r="I68" s="16" t="s">
        <v>39</v>
      </c>
      <c r="J68" s="31">
        <v>535500</v>
      </c>
      <c r="K68" s="31">
        <v>1200000</v>
      </c>
      <c r="L68" s="31">
        <v>350000</v>
      </c>
      <c r="M68" s="31">
        <v>2475200</v>
      </c>
      <c r="N68" s="31">
        <v>761600</v>
      </c>
      <c r="O68" s="31">
        <v>611184</v>
      </c>
      <c r="P68" s="31">
        <v>2142000</v>
      </c>
      <c r="Q68" s="32">
        <f t="shared" si="11"/>
        <v>761600</v>
      </c>
      <c r="R68" s="28">
        <f t="shared" si="12"/>
        <v>836800.8281080306</v>
      </c>
      <c r="S68" s="42">
        <f t="shared" si="3"/>
        <v>2475200</v>
      </c>
      <c r="T68" s="43">
        <f t="shared" si="4"/>
        <v>0.59756097560975607</v>
      </c>
      <c r="U68" s="43">
        <f t="shared" si="5"/>
        <v>0.44468356448270363</v>
      </c>
      <c r="V68" s="43">
        <f t="shared" si="6"/>
        <v>0.59756097560975607</v>
      </c>
      <c r="W68" s="43">
        <f t="shared" si="7"/>
        <v>0</v>
      </c>
      <c r="X68" s="43">
        <f t="shared" si="8"/>
        <v>0.59756097560975607</v>
      </c>
      <c r="Y68" s="43">
        <f t="shared" si="9"/>
        <v>0.59756097560975607</v>
      </c>
      <c r="Z68" s="43">
        <f t="shared" si="10"/>
        <v>0.11619241192411923</v>
      </c>
    </row>
    <row r="69" spans="2:26" x14ac:dyDescent="0.25">
      <c r="B69" s="14" t="s">
        <v>434</v>
      </c>
      <c r="C69" s="4" t="s">
        <v>119</v>
      </c>
      <c r="D69" s="14" t="s">
        <v>48</v>
      </c>
      <c r="E69" s="15" t="s">
        <v>102</v>
      </c>
      <c r="F69" s="14" t="s">
        <v>39</v>
      </c>
      <c r="G69" s="16" t="s">
        <v>37</v>
      </c>
      <c r="H69" s="16" t="s">
        <v>49</v>
      </c>
      <c r="I69" s="16" t="s">
        <v>39</v>
      </c>
      <c r="J69" s="31">
        <v>642600</v>
      </c>
      <c r="K69" s="31">
        <v>2160000</v>
      </c>
      <c r="L69" s="31">
        <v>630000</v>
      </c>
      <c r="M69" s="31">
        <v>2598960</v>
      </c>
      <c r="N69" s="31">
        <v>761600</v>
      </c>
      <c r="O69" s="31">
        <v>611184</v>
      </c>
      <c r="P69" s="31">
        <v>2380000</v>
      </c>
      <c r="Q69" s="32">
        <f t="shared" si="11"/>
        <v>761600</v>
      </c>
      <c r="R69" s="28">
        <f t="shared" si="12"/>
        <v>928422.50329018803</v>
      </c>
      <c r="S69" s="42">
        <f t="shared" si="3"/>
        <v>2598960</v>
      </c>
      <c r="T69" s="43">
        <f t="shared" si="4"/>
        <v>0.59756097560975607</v>
      </c>
      <c r="U69" s="43">
        <f t="shared" si="5"/>
        <v>0.14276209662431888</v>
      </c>
      <c r="V69" s="43">
        <f t="shared" si="6"/>
        <v>0.59756097560975607</v>
      </c>
      <c r="W69" s="43">
        <f t="shared" si="7"/>
        <v>0</v>
      </c>
      <c r="X69" s="43">
        <f t="shared" si="8"/>
        <v>0.59756097560975607</v>
      </c>
      <c r="Y69" s="43">
        <f t="shared" si="9"/>
        <v>0.59756097560975607</v>
      </c>
      <c r="Z69" s="43">
        <f t="shared" si="10"/>
        <v>7.1211929735877658E-2</v>
      </c>
    </row>
    <row r="70" spans="2:26" x14ac:dyDescent="0.25">
      <c r="B70" s="14" t="s">
        <v>435</v>
      </c>
      <c r="C70" s="4" t="s">
        <v>121</v>
      </c>
      <c r="D70" s="14" t="s">
        <v>48</v>
      </c>
      <c r="E70" s="15" t="s">
        <v>105</v>
      </c>
      <c r="F70" s="14" t="s">
        <v>39</v>
      </c>
      <c r="G70" s="16" t="s">
        <v>37</v>
      </c>
      <c r="H70" s="16" t="s">
        <v>49</v>
      </c>
      <c r="I70" s="16" t="s">
        <v>39</v>
      </c>
      <c r="J70" s="31">
        <v>714000</v>
      </c>
      <c r="K70" s="31">
        <v>4080000</v>
      </c>
      <c r="L70" s="31">
        <v>1120000</v>
      </c>
      <c r="M70" s="31">
        <v>2728908</v>
      </c>
      <c r="N70" s="31">
        <v>761600</v>
      </c>
      <c r="O70" s="31">
        <v>611184</v>
      </c>
      <c r="P70" s="31">
        <v>2856000</v>
      </c>
      <c r="Q70" s="32">
        <f t="shared" si="11"/>
        <v>1120000</v>
      </c>
      <c r="R70" s="28">
        <f t="shared" si="12"/>
        <v>1372298.2483113778</v>
      </c>
      <c r="S70" s="42">
        <f t="shared" si="3"/>
        <v>4080000</v>
      </c>
      <c r="T70" s="43">
        <f t="shared" si="4"/>
        <v>0.59756097560975607</v>
      </c>
      <c r="U70" s="43">
        <f t="shared" si="5"/>
        <v>0</v>
      </c>
      <c r="V70" s="43">
        <f t="shared" si="6"/>
        <v>0.59756097560975607</v>
      </c>
      <c r="W70" s="43">
        <f t="shared" si="7"/>
        <v>0.27275670731707319</v>
      </c>
      <c r="X70" s="43">
        <f t="shared" si="8"/>
        <v>0.59756097560975607</v>
      </c>
      <c r="Y70" s="43">
        <f t="shared" si="9"/>
        <v>0.59756097560975607</v>
      </c>
      <c r="Z70" s="43">
        <f t="shared" si="10"/>
        <v>0.24709953856295319</v>
      </c>
    </row>
    <row r="71" spans="2:26" x14ac:dyDescent="0.25">
      <c r="B71" s="14" t="s">
        <v>436</v>
      </c>
      <c r="C71" s="4" t="s">
        <v>117</v>
      </c>
      <c r="D71" s="14" t="s">
        <v>48</v>
      </c>
      <c r="E71" s="15" t="s">
        <v>99</v>
      </c>
      <c r="F71" s="14" t="s">
        <v>39</v>
      </c>
      <c r="G71" s="16" t="s">
        <v>55</v>
      </c>
      <c r="H71" s="16" t="s">
        <v>107</v>
      </c>
      <c r="I71" s="16" t="s">
        <v>39</v>
      </c>
      <c r="J71" s="28">
        <v>642600</v>
      </c>
      <c r="K71" s="28">
        <v>2000000</v>
      </c>
      <c r="L71" s="28">
        <v>719712</v>
      </c>
      <c r="M71" s="28">
        <v>2722720</v>
      </c>
      <c r="N71" s="28">
        <v>761600</v>
      </c>
      <c r="O71" s="28">
        <v>611184</v>
      </c>
      <c r="P71" s="28">
        <v>3837750</v>
      </c>
      <c r="Q71" s="32">
        <f t="shared" si="11"/>
        <v>761600</v>
      </c>
      <c r="R71" s="28">
        <f t="shared" si="12"/>
        <v>1277948.4817057005</v>
      </c>
      <c r="S71" s="42">
        <f t="shared" si="3"/>
        <v>3837750</v>
      </c>
      <c r="T71" s="43">
        <f t="shared" si="4"/>
        <v>0.59756097560975607</v>
      </c>
      <c r="U71" s="43">
        <f t="shared" si="5"/>
        <v>0.35699419174189462</v>
      </c>
      <c r="V71" s="43">
        <f t="shared" si="6"/>
        <v>0.59756097560975607</v>
      </c>
      <c r="W71" s="43">
        <f t="shared" si="7"/>
        <v>0.2166014058593197</v>
      </c>
      <c r="X71" s="43">
        <f t="shared" si="8"/>
        <v>0.59756097560975607</v>
      </c>
      <c r="Y71" s="43">
        <f t="shared" si="9"/>
        <v>0.59756097560975607</v>
      </c>
      <c r="Z71" s="43">
        <f t="shared" si="10"/>
        <v>0</v>
      </c>
    </row>
    <row r="72" spans="2:26" x14ac:dyDescent="0.25">
      <c r="B72" s="14" t="s">
        <v>437</v>
      </c>
      <c r="C72" s="4" t="s">
        <v>119</v>
      </c>
      <c r="D72" s="14" t="s">
        <v>48</v>
      </c>
      <c r="E72" s="15" t="s">
        <v>102</v>
      </c>
      <c r="F72" s="14" t="s">
        <v>39</v>
      </c>
      <c r="G72" s="16" t="s">
        <v>55</v>
      </c>
      <c r="H72" s="16" t="s">
        <v>107</v>
      </c>
      <c r="I72" s="16" t="s">
        <v>39</v>
      </c>
      <c r="J72" s="28">
        <v>771120</v>
      </c>
      <c r="K72" s="28">
        <v>3600000</v>
      </c>
      <c r="L72" s="28">
        <v>1302679</v>
      </c>
      <c r="M72" s="28">
        <v>2858856</v>
      </c>
      <c r="N72" s="28">
        <v>761600</v>
      </c>
      <c r="O72" s="28">
        <v>611184</v>
      </c>
      <c r="P72" s="28">
        <v>4075750</v>
      </c>
      <c r="Q72" s="32">
        <f t="shared" si="11"/>
        <v>1302679</v>
      </c>
      <c r="R72" s="28">
        <f t="shared" si="12"/>
        <v>1475644.9558301296</v>
      </c>
      <c r="S72" s="42">
        <f t="shared" si="3"/>
        <v>4075750</v>
      </c>
      <c r="T72" s="43">
        <f t="shared" si="4"/>
        <v>0.59756097560975607</v>
      </c>
      <c r="U72" s="43">
        <f t="shared" si="5"/>
        <v>0.10251797885677699</v>
      </c>
      <c r="V72" s="43">
        <f t="shared" si="6"/>
        <v>0.59756097560975607</v>
      </c>
      <c r="W72" s="43">
        <f t="shared" si="7"/>
        <v>0.26222493612808995</v>
      </c>
      <c r="X72" s="43">
        <f t="shared" si="8"/>
        <v>0.59756097560975607</v>
      </c>
      <c r="Y72" s="43">
        <f t="shared" si="9"/>
        <v>0.59756097560975607</v>
      </c>
      <c r="Z72" s="43">
        <f t="shared" si="10"/>
        <v>0</v>
      </c>
    </row>
    <row r="73" spans="2:26" x14ac:dyDescent="0.25">
      <c r="B73" s="14" t="s">
        <v>438</v>
      </c>
      <c r="C73" s="4" t="s">
        <v>121</v>
      </c>
      <c r="D73" s="14" t="s">
        <v>48</v>
      </c>
      <c r="E73" s="15" t="s">
        <v>105</v>
      </c>
      <c r="F73" s="14" t="s">
        <v>39</v>
      </c>
      <c r="G73" s="16" t="s">
        <v>55</v>
      </c>
      <c r="H73" s="16" t="s">
        <v>107</v>
      </c>
      <c r="I73" s="16" t="s">
        <v>39</v>
      </c>
      <c r="J73" s="28">
        <v>856800</v>
      </c>
      <c r="K73" s="28">
        <v>6800000</v>
      </c>
      <c r="L73" s="28">
        <v>2303078</v>
      </c>
      <c r="M73" s="28">
        <v>3001798.8</v>
      </c>
      <c r="N73" s="28">
        <v>761600</v>
      </c>
      <c r="O73" s="28">
        <v>611184</v>
      </c>
      <c r="P73" s="28">
        <v>4551750</v>
      </c>
      <c r="Q73" s="32">
        <f t="shared" si="11"/>
        <v>2303078</v>
      </c>
      <c r="R73" s="28">
        <f t="shared" si="12"/>
        <v>2309600.0220447024</v>
      </c>
      <c r="S73" s="42">
        <f t="shared" si="3"/>
        <v>6800000</v>
      </c>
      <c r="T73" s="43">
        <f t="shared" si="4"/>
        <v>0.59756097560975607</v>
      </c>
      <c r="U73" s="43">
        <f t="shared" si="5"/>
        <v>0</v>
      </c>
      <c r="V73" s="43">
        <f t="shared" si="6"/>
        <v>0.59756097560975607</v>
      </c>
      <c r="W73" s="43">
        <f t="shared" si="7"/>
        <v>0.50471340499882955</v>
      </c>
      <c r="X73" s="43">
        <f t="shared" si="8"/>
        <v>0.59756097560975607</v>
      </c>
      <c r="Y73" s="43">
        <f t="shared" si="9"/>
        <v>0.59756097560975607</v>
      </c>
      <c r="Z73" s="43">
        <f t="shared" si="10"/>
        <v>0.29875244965659492</v>
      </c>
    </row>
    <row r="74" spans="2:26" x14ac:dyDescent="0.25">
      <c r="B74" s="14" t="s">
        <v>439</v>
      </c>
      <c r="C74" s="4" t="s">
        <v>117</v>
      </c>
      <c r="D74" s="14" t="s">
        <v>48</v>
      </c>
      <c r="E74" s="15" t="s">
        <v>99</v>
      </c>
      <c r="F74" s="14" t="s">
        <v>39</v>
      </c>
      <c r="G74" s="16" t="s">
        <v>59</v>
      </c>
      <c r="H74" s="16" t="s">
        <v>107</v>
      </c>
      <c r="I74" s="16" t="s">
        <v>39</v>
      </c>
      <c r="J74" s="28">
        <v>771120</v>
      </c>
      <c r="K74" s="28">
        <v>2000000</v>
      </c>
      <c r="L74" s="28">
        <v>839664</v>
      </c>
      <c r="M74" s="28">
        <v>3267264</v>
      </c>
      <c r="N74" s="28">
        <v>952000</v>
      </c>
      <c r="O74" s="28">
        <v>611184</v>
      </c>
      <c r="P74" s="28">
        <v>3792530</v>
      </c>
      <c r="Q74" s="32">
        <f t="shared" si="11"/>
        <v>952000</v>
      </c>
      <c r="R74" s="28">
        <f t="shared" si="12"/>
        <v>1307485.1655135155</v>
      </c>
      <c r="S74" s="42">
        <f t="shared" si="3"/>
        <v>3792530</v>
      </c>
      <c r="T74" s="43">
        <f t="shared" si="4"/>
        <v>0.59756097560975607</v>
      </c>
      <c r="U74" s="43">
        <f t="shared" si="5"/>
        <v>0.37709370279833554</v>
      </c>
      <c r="V74" s="43">
        <f t="shared" si="6"/>
        <v>0.59756097560975607</v>
      </c>
      <c r="W74" s="43">
        <f t="shared" si="7"/>
        <v>0.11049996423717902</v>
      </c>
      <c r="X74" s="43">
        <f t="shared" si="8"/>
        <v>0.59756097560975607</v>
      </c>
      <c r="Y74" s="43">
        <f t="shared" si="9"/>
        <v>0.59756097560975607</v>
      </c>
      <c r="Z74" s="43">
        <f t="shared" si="10"/>
        <v>0</v>
      </c>
    </row>
    <row r="75" spans="2:26" x14ac:dyDescent="0.25">
      <c r="B75" s="14" t="s">
        <v>440</v>
      </c>
      <c r="C75" s="4" t="s">
        <v>119</v>
      </c>
      <c r="D75" s="14" t="s">
        <v>48</v>
      </c>
      <c r="E75" s="15" t="s">
        <v>102</v>
      </c>
      <c r="F75" s="14" t="s">
        <v>39</v>
      </c>
      <c r="G75" s="16" t="s">
        <v>59</v>
      </c>
      <c r="H75" s="16" t="s">
        <v>107</v>
      </c>
      <c r="I75" s="16" t="s">
        <v>39</v>
      </c>
      <c r="J75" s="28">
        <v>925344</v>
      </c>
      <c r="K75" s="28">
        <v>3600000</v>
      </c>
      <c r="L75" s="28">
        <v>1519792</v>
      </c>
      <c r="M75" s="28">
        <v>3430627.1999999997</v>
      </c>
      <c r="N75" s="28">
        <v>952000</v>
      </c>
      <c r="O75" s="28">
        <v>611184</v>
      </c>
      <c r="P75" s="28">
        <v>4030530</v>
      </c>
      <c r="Q75" s="32">
        <f t="shared" si="11"/>
        <v>1519792</v>
      </c>
      <c r="R75" s="28">
        <f t="shared" si="12"/>
        <v>1470767.8286789283</v>
      </c>
      <c r="S75" s="42">
        <f t="shared" si="3"/>
        <v>4030530</v>
      </c>
      <c r="T75" s="43">
        <f t="shared" si="4"/>
        <v>0.59756097560975607</v>
      </c>
      <c r="U75" s="43">
        <f t="shared" si="5"/>
        <v>0.10246705424033423</v>
      </c>
      <c r="V75" s="43">
        <f t="shared" si="6"/>
        <v>0.59756097560975607</v>
      </c>
      <c r="W75" s="43">
        <f t="shared" si="7"/>
        <v>0.14277814030736163</v>
      </c>
      <c r="X75" s="43">
        <f t="shared" si="8"/>
        <v>0.59756097560975607</v>
      </c>
      <c r="Y75" s="43">
        <f t="shared" si="9"/>
        <v>0.59756097560975607</v>
      </c>
      <c r="Z75" s="43">
        <f t="shared" si="10"/>
        <v>0</v>
      </c>
    </row>
    <row r="76" spans="2:26" x14ac:dyDescent="0.25">
      <c r="B76" s="14" t="s">
        <v>441</v>
      </c>
      <c r="C76" s="4" t="s">
        <v>121</v>
      </c>
      <c r="D76" s="14" t="s">
        <v>48</v>
      </c>
      <c r="E76" s="15" t="s">
        <v>105</v>
      </c>
      <c r="F76" s="14" t="s">
        <v>39</v>
      </c>
      <c r="G76" s="16" t="s">
        <v>59</v>
      </c>
      <c r="H76" s="16" t="s">
        <v>107</v>
      </c>
      <c r="I76" s="16" t="s">
        <v>39</v>
      </c>
      <c r="J76" s="28">
        <v>1028160</v>
      </c>
      <c r="K76" s="28">
        <v>6800000</v>
      </c>
      <c r="L76" s="28">
        <v>2686925</v>
      </c>
      <c r="M76" s="28">
        <v>3602158.56</v>
      </c>
      <c r="N76" s="28">
        <v>952000</v>
      </c>
      <c r="O76" s="28">
        <v>611184</v>
      </c>
      <c r="P76" s="28">
        <v>4506530</v>
      </c>
      <c r="Q76" s="32">
        <f t="shared" si="11"/>
        <v>2686925</v>
      </c>
      <c r="R76" s="28">
        <f t="shared" si="12"/>
        <v>2268064.8283666153</v>
      </c>
      <c r="S76" s="42">
        <f t="shared" si="3"/>
        <v>6800000</v>
      </c>
      <c r="T76" s="43">
        <f t="shared" si="4"/>
        <v>0.59756097560975607</v>
      </c>
      <c r="U76" s="43">
        <f t="shared" si="5"/>
        <v>0</v>
      </c>
      <c r="V76" s="43">
        <f t="shared" si="6"/>
        <v>0.59756097560975607</v>
      </c>
      <c r="W76" s="43">
        <f t="shared" si="7"/>
        <v>0.46459285345677076</v>
      </c>
      <c r="X76" s="43">
        <f t="shared" si="8"/>
        <v>0.59756097560975607</v>
      </c>
      <c r="Y76" s="43">
        <f t="shared" si="9"/>
        <v>0.59756097560975607</v>
      </c>
      <c r="Z76" s="43">
        <f t="shared" si="10"/>
        <v>0.33320281558972475</v>
      </c>
    </row>
    <row r="77" spans="2:26" x14ac:dyDescent="0.25">
      <c r="B77" s="14" t="s">
        <v>442</v>
      </c>
      <c r="C77" s="4" t="s">
        <v>117</v>
      </c>
      <c r="D77" s="14" t="s">
        <v>48</v>
      </c>
      <c r="E77" s="15" t="s">
        <v>99</v>
      </c>
      <c r="F77" s="14" t="s">
        <v>39</v>
      </c>
      <c r="G77" s="16" t="s">
        <v>62</v>
      </c>
      <c r="H77" s="16" t="s">
        <v>107</v>
      </c>
      <c r="I77" s="16" t="s">
        <v>39</v>
      </c>
      <c r="J77" s="28">
        <v>925344</v>
      </c>
      <c r="K77" s="28">
        <v>2000000</v>
      </c>
      <c r="L77" s="28">
        <v>1295482</v>
      </c>
      <c r="M77" s="28">
        <v>3920716.8</v>
      </c>
      <c r="N77" s="28">
        <v>952000</v>
      </c>
      <c r="O77" s="28">
        <v>611184</v>
      </c>
      <c r="P77" s="28">
        <v>3927000</v>
      </c>
      <c r="Q77" s="32">
        <f t="shared" si="11"/>
        <v>1295482</v>
      </c>
      <c r="R77" s="28">
        <f t="shared" si="12"/>
        <v>1417830.0331206117</v>
      </c>
      <c r="S77" s="42">
        <f t="shared" si="3"/>
        <v>3927000</v>
      </c>
      <c r="T77" s="43">
        <f t="shared" si="4"/>
        <v>0.59756097560975607</v>
      </c>
      <c r="U77" s="43">
        <f t="shared" si="5"/>
        <v>0.43758013435591164</v>
      </c>
      <c r="V77" s="43">
        <f t="shared" si="6"/>
        <v>0.59756097560975607</v>
      </c>
      <c r="W77" s="43">
        <f t="shared" si="7"/>
        <v>1.4267791905475588E-3</v>
      </c>
      <c r="X77" s="43">
        <f t="shared" si="8"/>
        <v>0.59756097560975607</v>
      </c>
      <c r="Y77" s="43">
        <f t="shared" si="9"/>
        <v>0.59756097560975607</v>
      </c>
      <c r="Z77" s="43">
        <f t="shared" si="10"/>
        <v>0</v>
      </c>
    </row>
    <row r="78" spans="2:26" x14ac:dyDescent="0.25">
      <c r="B78" s="14" t="s">
        <v>443</v>
      </c>
      <c r="C78" s="4" t="s">
        <v>119</v>
      </c>
      <c r="D78" s="14" t="s">
        <v>48</v>
      </c>
      <c r="E78" s="15" t="s">
        <v>102</v>
      </c>
      <c r="F78" s="14" t="s">
        <v>39</v>
      </c>
      <c r="G78" s="16" t="s">
        <v>62</v>
      </c>
      <c r="H78" s="16" t="s">
        <v>107</v>
      </c>
      <c r="I78" s="16" t="s">
        <v>39</v>
      </c>
      <c r="J78" s="28">
        <v>1110412.8</v>
      </c>
      <c r="K78" s="28">
        <v>3600000</v>
      </c>
      <c r="L78" s="28">
        <v>2344822</v>
      </c>
      <c r="M78" s="28">
        <v>4116752.6399999997</v>
      </c>
      <c r="N78" s="28">
        <v>952000</v>
      </c>
      <c r="O78" s="28">
        <v>611184</v>
      </c>
      <c r="P78" s="28">
        <v>4165000</v>
      </c>
      <c r="Q78" s="32">
        <f t="shared" ref="Q78:Q95" si="13">MEDIAN(J78:P78)</f>
        <v>2344822</v>
      </c>
      <c r="R78" s="28">
        <f t="shared" si="12"/>
        <v>1552614.8692328548</v>
      </c>
      <c r="S78" s="42">
        <f t="shared" si="3"/>
        <v>4165000</v>
      </c>
      <c r="T78" s="43">
        <f t="shared" si="4"/>
        <v>0.59756097560975607</v>
      </c>
      <c r="U78" s="43">
        <f t="shared" si="5"/>
        <v>0.18548842542845378</v>
      </c>
      <c r="V78" s="43">
        <f t="shared" si="6"/>
        <v>0.59756097560975607</v>
      </c>
      <c r="W78" s="43">
        <f t="shared" si="7"/>
        <v>1.583951652651297E-2</v>
      </c>
      <c r="X78" s="43">
        <f t="shared" si="8"/>
        <v>0.59756097560975607</v>
      </c>
      <c r="Y78" s="43">
        <f t="shared" si="9"/>
        <v>0.59756097560975607</v>
      </c>
      <c r="Z78" s="43">
        <f t="shared" si="10"/>
        <v>0</v>
      </c>
    </row>
    <row r="79" spans="2:26" x14ac:dyDescent="0.25">
      <c r="B79" s="14" t="s">
        <v>444</v>
      </c>
      <c r="C79" s="4" t="s">
        <v>121</v>
      </c>
      <c r="D79" s="14" t="s">
        <v>48</v>
      </c>
      <c r="E79" s="15" t="s">
        <v>105</v>
      </c>
      <c r="F79" s="14" t="s">
        <v>39</v>
      </c>
      <c r="G79" s="16" t="s">
        <v>62</v>
      </c>
      <c r="H79" s="16" t="s">
        <v>107</v>
      </c>
      <c r="I79" s="16" t="s">
        <v>39</v>
      </c>
      <c r="J79" s="28">
        <v>1233792</v>
      </c>
      <c r="K79" s="28">
        <v>6800000</v>
      </c>
      <c r="L79" s="28">
        <v>4145541</v>
      </c>
      <c r="M79" s="28">
        <v>4322590.2719999999</v>
      </c>
      <c r="N79" s="28">
        <v>952000</v>
      </c>
      <c r="O79" s="28">
        <v>611184</v>
      </c>
      <c r="P79" s="28">
        <v>4641000</v>
      </c>
      <c r="Q79" s="32">
        <f t="shared" si="13"/>
        <v>4145541</v>
      </c>
      <c r="R79" s="28">
        <f t="shared" ref="R79:R95" si="14">_xlfn.STDEV.S(J79:P79)</f>
        <v>2338047.5448145424</v>
      </c>
      <c r="S79" s="42">
        <f t="shared" ref="S79:S95" si="15">MAX(J79:P79)</f>
        <v>6800000</v>
      </c>
      <c r="T79" s="43">
        <f t="shared" ref="T79:T95" si="16">IF(J79&lt;$Q79,49/COUNT($J$14:$J$95),49/COUNT($J$14:$J$95)*(($S79-J79)/($S79-$Q79)))</f>
        <v>0.59756097560975607</v>
      </c>
      <c r="U79" s="43">
        <f t="shared" ref="U79:U95" si="17">IF(K79&lt;$Q79,49/COUNT($J$14:$J$95),49/COUNT($J$14:$J$95)*(($S79-K79)/($S79-$Q79)))</f>
        <v>0</v>
      </c>
      <c r="V79" s="43">
        <f t="shared" ref="V79:V95" si="18">IF(L79&lt;$Q79,49/COUNT($J$14:$J$95),49/COUNT($J$14:$J$95)*(($S79-L79)/($S79-$Q79)))</f>
        <v>0.59756097560975607</v>
      </c>
      <c r="W79" s="43">
        <f t="shared" ref="W79:W95" si="19">IF(M79&lt;$Q79,49/COUNT($J$14:$J$95),49/COUNT($J$14:$J$95)*(($S79-M79)/($S79-$Q79)))</f>
        <v>0.55770436614345165</v>
      </c>
      <c r="X79" s="43">
        <f t="shared" ref="X79:X95" si="20">IF(N79&lt;$Q79,49/COUNT($J$14:$J$95),49/COUNT($J$14:$J$95)*(($S79-N79)/($S79-$Q79)))</f>
        <v>0.59756097560975607</v>
      </c>
      <c r="Y79" s="43">
        <f t="shared" ref="Y79:Y95" si="21">IF(O79&lt;$Q79,49/COUNT($J$14:$J$95),49/COUNT($J$14:$J$95)*(($S79-O79)/($S79-$Q79)))</f>
        <v>0.59756097560975607</v>
      </c>
      <c r="Z79" s="43">
        <f t="shared" ref="Z79:Z95" si="22">IF(P79&lt;$Q79,49/COUNT($J$14:$J$95),49/COUNT($J$14:$J$95)*(($S79-P79)/($S79-$Q79)))</f>
        <v>0.48602526780088268</v>
      </c>
    </row>
    <row r="80" spans="2:26" x14ac:dyDescent="0.25">
      <c r="B80" s="21" t="s">
        <v>563</v>
      </c>
      <c r="C80" s="4" t="s">
        <v>530</v>
      </c>
      <c r="D80" s="14" t="s">
        <v>48</v>
      </c>
      <c r="E80" s="15" t="s">
        <v>66</v>
      </c>
      <c r="F80" s="14" t="s">
        <v>39</v>
      </c>
      <c r="G80" s="16" t="s">
        <v>37</v>
      </c>
      <c r="H80" s="16" t="s">
        <v>49</v>
      </c>
      <c r="I80" s="16" t="s">
        <v>50</v>
      </c>
      <c r="J80" s="28">
        <v>101150</v>
      </c>
      <c r="K80" s="28">
        <v>140000</v>
      </c>
      <c r="L80" s="28">
        <v>96000</v>
      </c>
      <c r="M80" s="28">
        <v>32130</v>
      </c>
      <c r="N80" s="28">
        <v>166600</v>
      </c>
      <c r="O80" s="28">
        <v>152796</v>
      </c>
      <c r="P80" s="28">
        <v>139230</v>
      </c>
      <c r="Q80" s="32">
        <f t="shared" si="13"/>
        <v>139230</v>
      </c>
      <c r="R80" s="28">
        <f t="shared" si="14"/>
        <v>45913.859453380326</v>
      </c>
      <c r="S80" s="42">
        <f t="shared" si="15"/>
        <v>166600</v>
      </c>
      <c r="T80" s="43">
        <f t="shared" si="16"/>
        <v>0.59756097560975607</v>
      </c>
      <c r="U80" s="43">
        <f t="shared" si="17"/>
        <v>0.58074979726779363</v>
      </c>
      <c r="V80" s="43">
        <f t="shared" si="18"/>
        <v>0.59756097560975607</v>
      </c>
      <c r="W80" s="43">
        <f t="shared" si="19"/>
        <v>0.59756097560975607</v>
      </c>
      <c r="X80" s="43">
        <f t="shared" si="20"/>
        <v>0</v>
      </c>
      <c r="Y80" s="43">
        <f t="shared" si="21"/>
        <v>0.30137857900318132</v>
      </c>
      <c r="Z80" s="43">
        <f t="shared" si="22"/>
        <v>0.59756097560975607</v>
      </c>
    </row>
    <row r="81" spans="2:26" x14ac:dyDescent="0.25">
      <c r="B81" s="21" t="s">
        <v>564</v>
      </c>
      <c r="C81" s="4" t="s">
        <v>530</v>
      </c>
      <c r="D81" s="14" t="s">
        <v>48</v>
      </c>
      <c r="E81" s="15" t="s">
        <v>66</v>
      </c>
      <c r="F81" s="14" t="s">
        <v>39</v>
      </c>
      <c r="G81" s="16" t="s">
        <v>37</v>
      </c>
      <c r="H81" s="16" t="s">
        <v>49</v>
      </c>
      <c r="I81" s="16" t="s">
        <v>52</v>
      </c>
      <c r="J81" s="28">
        <v>154700</v>
      </c>
      <c r="K81" s="28">
        <v>168000</v>
      </c>
      <c r="L81" s="28">
        <v>120000</v>
      </c>
      <c r="M81" s="28">
        <v>46410</v>
      </c>
      <c r="N81" s="28">
        <v>190400</v>
      </c>
      <c r="O81" s="28">
        <v>229194</v>
      </c>
      <c r="P81" s="28">
        <v>176120</v>
      </c>
      <c r="Q81" s="32">
        <f t="shared" si="13"/>
        <v>168000</v>
      </c>
      <c r="R81" s="28">
        <f t="shared" si="14"/>
        <v>58294.993654196907</v>
      </c>
      <c r="S81" s="42">
        <f t="shared" si="15"/>
        <v>229194</v>
      </c>
      <c r="T81" s="43">
        <f t="shared" si="16"/>
        <v>0.59756097560975607</v>
      </c>
      <c r="U81" s="43">
        <f t="shared" si="17"/>
        <v>0.59756097560975607</v>
      </c>
      <c r="V81" s="43">
        <f t="shared" si="18"/>
        <v>0.59756097560975607</v>
      </c>
      <c r="W81" s="43">
        <f t="shared" si="19"/>
        <v>0.59756097560975607</v>
      </c>
      <c r="X81" s="43">
        <f t="shared" si="20"/>
        <v>0.3788244025199346</v>
      </c>
      <c r="Y81" s="43">
        <f t="shared" si="21"/>
        <v>0</v>
      </c>
      <c r="Z81" s="43">
        <f t="shared" si="22"/>
        <v>0.51826896786469578</v>
      </c>
    </row>
    <row r="82" spans="2:26" x14ac:dyDescent="0.25">
      <c r="B82" s="21" t="s">
        <v>565</v>
      </c>
      <c r="C82" s="4" t="s">
        <v>530</v>
      </c>
      <c r="D82" s="14" t="s">
        <v>48</v>
      </c>
      <c r="E82" s="15" t="s">
        <v>66</v>
      </c>
      <c r="F82" s="14" t="s">
        <v>39</v>
      </c>
      <c r="G82" s="16" t="s">
        <v>55</v>
      </c>
      <c r="H82" s="16" t="s">
        <v>56</v>
      </c>
      <c r="I82" s="16" t="s">
        <v>50</v>
      </c>
      <c r="J82" s="28">
        <v>101150</v>
      </c>
      <c r="K82" s="28">
        <v>180000</v>
      </c>
      <c r="L82" s="28">
        <v>137088</v>
      </c>
      <c r="M82" s="28">
        <v>53550</v>
      </c>
      <c r="N82" s="28">
        <v>166600</v>
      </c>
      <c r="O82" s="28">
        <v>152796</v>
      </c>
      <c r="P82" s="28">
        <v>139230</v>
      </c>
      <c r="Q82" s="32">
        <f t="shared" si="13"/>
        <v>139230</v>
      </c>
      <c r="R82" s="28">
        <f t="shared" si="14"/>
        <v>43034.951305941569</v>
      </c>
      <c r="S82" s="42">
        <f t="shared" si="15"/>
        <v>180000</v>
      </c>
      <c r="T82" s="43">
        <f t="shared" si="16"/>
        <v>0.59756097560975607</v>
      </c>
      <c r="U82" s="43">
        <f t="shared" si="17"/>
        <v>0</v>
      </c>
      <c r="V82" s="43">
        <f t="shared" si="18"/>
        <v>0.59756097560975607</v>
      </c>
      <c r="W82" s="43">
        <f t="shared" si="19"/>
        <v>0.59756097560975607</v>
      </c>
      <c r="X82" s="43">
        <f t="shared" si="20"/>
        <v>0.1964021847723996</v>
      </c>
      <c r="Y82" s="43">
        <f t="shared" si="21"/>
        <v>0.39872574884689244</v>
      </c>
      <c r="Z82" s="43">
        <f t="shared" si="22"/>
        <v>0.59756097560975607</v>
      </c>
    </row>
    <row r="83" spans="2:26" x14ac:dyDescent="0.25">
      <c r="B83" s="21" t="s">
        <v>566</v>
      </c>
      <c r="C83" s="4" t="s">
        <v>530</v>
      </c>
      <c r="D83" s="14" t="s">
        <v>48</v>
      </c>
      <c r="E83" s="15" t="s">
        <v>66</v>
      </c>
      <c r="F83" s="14" t="s">
        <v>39</v>
      </c>
      <c r="G83" s="16" t="s">
        <v>55</v>
      </c>
      <c r="H83" s="16" t="s">
        <v>56</v>
      </c>
      <c r="I83" s="16" t="s">
        <v>52</v>
      </c>
      <c r="J83" s="28">
        <v>154700</v>
      </c>
      <c r="K83" s="28">
        <v>216000</v>
      </c>
      <c r="L83" s="28">
        <v>171360</v>
      </c>
      <c r="M83" s="28">
        <v>77350</v>
      </c>
      <c r="N83" s="28">
        <v>190400</v>
      </c>
      <c r="O83" s="28">
        <v>229194</v>
      </c>
      <c r="P83" s="28">
        <v>176120</v>
      </c>
      <c r="Q83" s="32">
        <f t="shared" si="13"/>
        <v>176120</v>
      </c>
      <c r="R83" s="28">
        <f t="shared" si="14"/>
        <v>49671.139358211403</v>
      </c>
      <c r="S83" s="42">
        <f t="shared" si="15"/>
        <v>229194</v>
      </c>
      <c r="T83" s="43">
        <f t="shared" si="16"/>
        <v>0.59756097560975607</v>
      </c>
      <c r="U83" s="43">
        <f t="shared" si="17"/>
        <v>0.1485514472659894</v>
      </c>
      <c r="V83" s="43">
        <f t="shared" si="18"/>
        <v>0.59756097560975607</v>
      </c>
      <c r="W83" s="43">
        <f t="shared" si="19"/>
        <v>0.59756097560975607</v>
      </c>
      <c r="X83" s="43">
        <f t="shared" si="20"/>
        <v>0.43678223777753472</v>
      </c>
      <c r="Y83" s="43">
        <f t="shared" si="21"/>
        <v>0</v>
      </c>
      <c r="Z83" s="43">
        <f t="shared" si="22"/>
        <v>0.59756097560975607</v>
      </c>
    </row>
    <row r="84" spans="2:26" x14ac:dyDescent="0.25">
      <c r="B84" s="21" t="s">
        <v>567</v>
      </c>
      <c r="C84" s="4" t="s">
        <v>530</v>
      </c>
      <c r="D84" s="14" t="s">
        <v>48</v>
      </c>
      <c r="E84" s="15" t="s">
        <v>66</v>
      </c>
      <c r="F84" s="14" t="s">
        <v>39</v>
      </c>
      <c r="G84" s="16" t="s">
        <v>59</v>
      </c>
      <c r="H84" s="16" t="s">
        <v>56</v>
      </c>
      <c r="I84" s="16" t="s">
        <v>50</v>
      </c>
      <c r="J84" s="28">
        <v>124950</v>
      </c>
      <c r="K84" s="28">
        <v>180000</v>
      </c>
      <c r="L84" s="28">
        <v>159936</v>
      </c>
      <c r="M84" s="28">
        <v>64260</v>
      </c>
      <c r="N84" s="28">
        <v>208250</v>
      </c>
      <c r="O84" s="28">
        <v>152796</v>
      </c>
      <c r="P84" s="28">
        <v>142800</v>
      </c>
      <c r="Q84" s="32">
        <f t="shared" si="13"/>
        <v>152796</v>
      </c>
      <c r="R84" s="28">
        <f t="shared" si="14"/>
        <v>45440.381694825432</v>
      </c>
      <c r="S84" s="42">
        <f t="shared" si="15"/>
        <v>208250</v>
      </c>
      <c r="T84" s="43">
        <f t="shared" si="16"/>
        <v>0.59756097560975607</v>
      </c>
      <c r="U84" s="43">
        <f t="shared" si="17"/>
        <v>0.30441622896410736</v>
      </c>
      <c r="V84" s="43">
        <f t="shared" si="18"/>
        <v>0.52062179420077459</v>
      </c>
      <c r="W84" s="43">
        <f t="shared" si="19"/>
        <v>0.59756097560975607</v>
      </c>
      <c r="X84" s="43">
        <f t="shared" si="20"/>
        <v>0</v>
      </c>
      <c r="Y84" s="43">
        <f t="shared" si="21"/>
        <v>0.59756097560975607</v>
      </c>
      <c r="Z84" s="43">
        <f t="shared" si="22"/>
        <v>0.59756097560975607</v>
      </c>
    </row>
    <row r="85" spans="2:26" x14ac:dyDescent="0.25">
      <c r="B85" s="21" t="s">
        <v>568</v>
      </c>
      <c r="C85" s="4" t="s">
        <v>530</v>
      </c>
      <c r="D85" s="14" t="s">
        <v>48</v>
      </c>
      <c r="E85" s="15" t="s">
        <v>66</v>
      </c>
      <c r="F85" s="14" t="s">
        <v>39</v>
      </c>
      <c r="G85" s="16" t="s">
        <v>59</v>
      </c>
      <c r="H85" s="16" t="s">
        <v>56</v>
      </c>
      <c r="I85" s="16" t="s">
        <v>52</v>
      </c>
      <c r="J85" s="28">
        <v>178500</v>
      </c>
      <c r="K85" s="28">
        <v>216000</v>
      </c>
      <c r="L85" s="28">
        <v>199920</v>
      </c>
      <c r="M85" s="28">
        <v>92820</v>
      </c>
      <c r="N85" s="28">
        <v>238000</v>
      </c>
      <c r="O85" s="28">
        <v>229194</v>
      </c>
      <c r="P85" s="28">
        <v>178500</v>
      </c>
      <c r="Q85" s="32">
        <f t="shared" si="13"/>
        <v>199920</v>
      </c>
      <c r="R85" s="28">
        <f t="shared" si="14"/>
        <v>48856.59060088882</v>
      </c>
      <c r="S85" s="42">
        <f t="shared" si="15"/>
        <v>238000</v>
      </c>
      <c r="T85" s="43">
        <f t="shared" si="16"/>
        <v>0.59756097560975607</v>
      </c>
      <c r="U85" s="43">
        <f t="shared" si="17"/>
        <v>0.34522955523672877</v>
      </c>
      <c r="V85" s="43">
        <f t="shared" si="18"/>
        <v>0.59756097560975607</v>
      </c>
      <c r="W85" s="43">
        <f t="shared" si="19"/>
        <v>0.59756097560975607</v>
      </c>
      <c r="X85" s="43">
        <f t="shared" si="20"/>
        <v>0</v>
      </c>
      <c r="Y85" s="43">
        <f t="shared" si="21"/>
        <v>0.1381859756097561</v>
      </c>
      <c r="Z85" s="43">
        <f t="shared" si="22"/>
        <v>0.59756097560975607</v>
      </c>
    </row>
    <row r="86" spans="2:26" x14ac:dyDescent="0.25">
      <c r="B86" s="21" t="s">
        <v>569</v>
      </c>
      <c r="C86" s="4" t="s">
        <v>530</v>
      </c>
      <c r="D86" s="14" t="s">
        <v>48</v>
      </c>
      <c r="E86" s="15" t="s">
        <v>66</v>
      </c>
      <c r="F86" s="14" t="s">
        <v>39</v>
      </c>
      <c r="G86" s="16" t="s">
        <v>62</v>
      </c>
      <c r="H86" s="16" t="s">
        <v>56</v>
      </c>
      <c r="I86" s="16" t="s">
        <v>50</v>
      </c>
      <c r="J86" s="28">
        <v>166600</v>
      </c>
      <c r="K86" s="28">
        <v>180000</v>
      </c>
      <c r="L86" s="28">
        <v>182784</v>
      </c>
      <c r="M86" s="28">
        <v>77112</v>
      </c>
      <c r="N86" s="28">
        <v>208250</v>
      </c>
      <c r="O86" s="28">
        <v>229194</v>
      </c>
      <c r="P86" s="28">
        <v>238000</v>
      </c>
      <c r="Q86" s="32">
        <f t="shared" si="13"/>
        <v>182784</v>
      </c>
      <c r="R86" s="28">
        <f t="shared" si="14"/>
        <v>53675.874635675566</v>
      </c>
      <c r="S86" s="42">
        <f t="shared" si="15"/>
        <v>238000</v>
      </c>
      <c r="T86" s="43">
        <f t="shared" si="16"/>
        <v>0.59756097560975607</v>
      </c>
      <c r="U86" s="43">
        <f t="shared" si="17"/>
        <v>0.59756097560975607</v>
      </c>
      <c r="V86" s="43">
        <f t="shared" si="18"/>
        <v>0.59756097560975607</v>
      </c>
      <c r="W86" s="43">
        <f t="shared" si="19"/>
        <v>0.59756097560975607</v>
      </c>
      <c r="X86" s="43">
        <f t="shared" si="20"/>
        <v>0.32196173254835997</v>
      </c>
      <c r="Y86" s="43">
        <f t="shared" si="21"/>
        <v>9.5300672834314551E-2</v>
      </c>
      <c r="Z86" s="43">
        <f t="shared" si="22"/>
        <v>0</v>
      </c>
    </row>
    <row r="87" spans="2:26" x14ac:dyDescent="0.25">
      <c r="B87" s="21" t="s">
        <v>570</v>
      </c>
      <c r="C87" s="4" t="s">
        <v>530</v>
      </c>
      <c r="D87" s="14" t="s">
        <v>48</v>
      </c>
      <c r="E87" s="15" t="s">
        <v>66</v>
      </c>
      <c r="F87" s="14" t="s">
        <v>39</v>
      </c>
      <c r="G87" s="16" t="s">
        <v>62</v>
      </c>
      <c r="H87" s="16" t="s">
        <v>56</v>
      </c>
      <c r="I87" s="16" t="s">
        <v>52</v>
      </c>
      <c r="J87" s="28">
        <v>232050</v>
      </c>
      <c r="K87" s="28">
        <v>216000</v>
      </c>
      <c r="L87" s="28">
        <v>228480</v>
      </c>
      <c r="M87" s="28">
        <v>111384</v>
      </c>
      <c r="N87" s="28">
        <v>238000</v>
      </c>
      <c r="O87" s="28">
        <v>229194</v>
      </c>
      <c r="P87" s="28">
        <v>238000</v>
      </c>
      <c r="Q87" s="32">
        <f t="shared" si="13"/>
        <v>229194</v>
      </c>
      <c r="R87" s="28">
        <f t="shared" si="14"/>
        <v>45550.25646260973</v>
      </c>
      <c r="S87" s="42">
        <f t="shared" si="15"/>
        <v>238000</v>
      </c>
      <c r="T87" s="43">
        <f t="shared" si="16"/>
        <v>0.40375741595253789</v>
      </c>
      <c r="U87" s="43">
        <f t="shared" si="17"/>
        <v>0.59756097560975607</v>
      </c>
      <c r="V87" s="43">
        <f t="shared" si="18"/>
        <v>0.59756097560975607</v>
      </c>
      <c r="W87" s="43">
        <f t="shared" si="19"/>
        <v>0.59756097560975607</v>
      </c>
      <c r="X87" s="43">
        <f t="shared" si="20"/>
        <v>0</v>
      </c>
      <c r="Y87" s="43">
        <f t="shared" si="21"/>
        <v>0.59756097560975607</v>
      </c>
      <c r="Z87" s="43">
        <f t="shared" si="22"/>
        <v>0</v>
      </c>
    </row>
    <row r="88" spans="2:26" x14ac:dyDescent="0.25">
      <c r="B88" s="21" t="s">
        <v>571</v>
      </c>
      <c r="C88" s="4" t="s">
        <v>530</v>
      </c>
      <c r="D88" s="14" t="s">
        <v>48</v>
      </c>
      <c r="E88" s="15" t="s">
        <v>73</v>
      </c>
      <c r="F88" s="14" t="s">
        <v>39</v>
      </c>
      <c r="G88" s="16" t="s">
        <v>37</v>
      </c>
      <c r="H88" s="16" t="s">
        <v>49</v>
      </c>
      <c r="I88" s="16" t="s">
        <v>50</v>
      </c>
      <c r="J88" s="28">
        <v>809200</v>
      </c>
      <c r="K88" s="28">
        <v>1008000</v>
      </c>
      <c r="L88" s="28">
        <v>672000</v>
      </c>
      <c r="M88" s="28">
        <v>257040</v>
      </c>
      <c r="N88" s="28">
        <v>1266160</v>
      </c>
      <c r="O88" s="28">
        <v>1222368</v>
      </c>
      <c r="P88" s="28">
        <v>1111460</v>
      </c>
      <c r="Q88" s="32">
        <f t="shared" si="13"/>
        <v>1008000</v>
      </c>
      <c r="R88" s="28">
        <f t="shared" si="14"/>
        <v>357699.71496400906</v>
      </c>
      <c r="S88" s="42">
        <f t="shared" si="15"/>
        <v>1266160</v>
      </c>
      <c r="T88" s="43">
        <f t="shared" si="16"/>
        <v>0.59756097560975607</v>
      </c>
      <c r="U88" s="43">
        <f t="shared" si="17"/>
        <v>0.59756097560975607</v>
      </c>
      <c r="V88" s="43">
        <f t="shared" si="18"/>
        <v>0.59756097560975607</v>
      </c>
      <c r="W88" s="43">
        <f t="shared" si="19"/>
        <v>0.59756097560975607</v>
      </c>
      <c r="X88" s="43">
        <f t="shared" si="20"/>
        <v>0</v>
      </c>
      <c r="Y88" s="43">
        <f t="shared" si="21"/>
        <v>0.10136500714247923</v>
      </c>
      <c r="Z88" s="43">
        <f t="shared" si="22"/>
        <v>0.35808290566636686</v>
      </c>
    </row>
    <row r="89" spans="2:26" x14ac:dyDescent="0.25">
      <c r="B89" s="21" t="s">
        <v>572</v>
      </c>
      <c r="C89" s="4" t="s">
        <v>530</v>
      </c>
      <c r="D89" s="14" t="s">
        <v>48</v>
      </c>
      <c r="E89" s="15" t="s">
        <v>73</v>
      </c>
      <c r="F89" s="14" t="s">
        <v>39</v>
      </c>
      <c r="G89" s="16" t="s">
        <v>37</v>
      </c>
      <c r="H89" s="16" t="s">
        <v>49</v>
      </c>
      <c r="I89" s="16" t="s">
        <v>52</v>
      </c>
      <c r="J89" s="28">
        <v>1237600</v>
      </c>
      <c r="K89" s="28">
        <v>1209600</v>
      </c>
      <c r="L89" s="28">
        <v>840000</v>
      </c>
      <c r="M89" s="28">
        <v>371280</v>
      </c>
      <c r="N89" s="28">
        <v>1447040</v>
      </c>
      <c r="O89" s="28">
        <v>1833552</v>
      </c>
      <c r="P89" s="28">
        <v>1404200</v>
      </c>
      <c r="Q89" s="32">
        <f t="shared" si="13"/>
        <v>1237600</v>
      </c>
      <c r="R89" s="28">
        <f t="shared" si="14"/>
        <v>469314.67286388279</v>
      </c>
      <c r="S89" s="42">
        <f t="shared" si="15"/>
        <v>1833552</v>
      </c>
      <c r="T89" s="43">
        <f t="shared" si="16"/>
        <v>0.59756097560975607</v>
      </c>
      <c r="U89" s="43">
        <f t="shared" si="17"/>
        <v>0.59756097560975607</v>
      </c>
      <c r="V89" s="43">
        <f t="shared" si="18"/>
        <v>0.59756097560975607</v>
      </c>
      <c r="W89" s="43">
        <f t="shared" si="19"/>
        <v>0.59756097560975607</v>
      </c>
      <c r="X89" s="43">
        <f t="shared" si="20"/>
        <v>0.38755552092262135</v>
      </c>
      <c r="Y89" s="43">
        <f t="shared" si="21"/>
        <v>0</v>
      </c>
      <c r="Z89" s="43">
        <f t="shared" si="22"/>
        <v>0.43051118210862616</v>
      </c>
    </row>
    <row r="90" spans="2:26" x14ac:dyDescent="0.25">
      <c r="B90" s="21" t="s">
        <v>573</v>
      </c>
      <c r="C90" s="4" t="s">
        <v>530</v>
      </c>
      <c r="D90" s="14" t="s">
        <v>48</v>
      </c>
      <c r="E90" s="15" t="s">
        <v>73</v>
      </c>
      <c r="F90" s="14" t="s">
        <v>39</v>
      </c>
      <c r="G90" s="16" t="s">
        <v>55</v>
      </c>
      <c r="H90" s="16" t="s">
        <v>56</v>
      </c>
      <c r="I90" s="16" t="s">
        <v>50</v>
      </c>
      <c r="J90" s="28">
        <v>809200</v>
      </c>
      <c r="K90" s="28">
        <v>1296000</v>
      </c>
      <c r="L90" s="28">
        <v>959616</v>
      </c>
      <c r="M90" s="28">
        <v>428400</v>
      </c>
      <c r="N90" s="28">
        <v>1266160</v>
      </c>
      <c r="O90" s="28">
        <v>1222368</v>
      </c>
      <c r="P90" s="28">
        <v>1111460</v>
      </c>
      <c r="Q90" s="32">
        <f t="shared" si="13"/>
        <v>1111460</v>
      </c>
      <c r="R90" s="28">
        <f t="shared" si="14"/>
        <v>311942.58930526982</v>
      </c>
      <c r="S90" s="42">
        <f t="shared" si="15"/>
        <v>1296000</v>
      </c>
      <c r="T90" s="43">
        <f t="shared" si="16"/>
        <v>0.59756097560975607</v>
      </c>
      <c r="U90" s="43">
        <f t="shared" si="17"/>
        <v>0</v>
      </c>
      <c r="V90" s="43">
        <f t="shared" si="18"/>
        <v>0.59756097560975607</v>
      </c>
      <c r="W90" s="43">
        <f>IF(M90&lt;$Q90,49/COUNT($J$14:$J$95),49/COUNT($J$14:$J$95)*(($S90-M90)/($S90-$Q90)))</f>
        <v>0.59756097560975607</v>
      </c>
      <c r="X90" s="43">
        <f t="shared" si="20"/>
        <v>9.6625227659017668E-2</v>
      </c>
      <c r="Y90" s="43">
        <f t="shared" si="21"/>
        <v>0.23842857784814978</v>
      </c>
      <c r="Z90" s="43">
        <f t="shared" si="22"/>
        <v>0.59756097560975607</v>
      </c>
    </row>
    <row r="91" spans="2:26" x14ac:dyDescent="0.25">
      <c r="B91" s="21" t="s">
        <v>574</v>
      </c>
      <c r="C91" s="4" t="s">
        <v>530</v>
      </c>
      <c r="D91" s="14" t="s">
        <v>48</v>
      </c>
      <c r="E91" s="15" t="s">
        <v>73</v>
      </c>
      <c r="F91" s="14" t="s">
        <v>39</v>
      </c>
      <c r="G91" s="16" t="s">
        <v>55</v>
      </c>
      <c r="H91" s="16" t="s">
        <v>56</v>
      </c>
      <c r="I91" s="16" t="s">
        <v>52</v>
      </c>
      <c r="J91" s="28">
        <v>1237600</v>
      </c>
      <c r="K91" s="28">
        <v>1555200</v>
      </c>
      <c r="L91" s="28">
        <v>1199520</v>
      </c>
      <c r="M91" s="28">
        <v>618800</v>
      </c>
      <c r="N91" s="28">
        <v>1447040</v>
      </c>
      <c r="O91" s="28">
        <v>1833552</v>
      </c>
      <c r="P91" s="28">
        <v>1404200</v>
      </c>
      <c r="Q91" s="32">
        <f t="shared" si="13"/>
        <v>1404200</v>
      </c>
      <c r="R91" s="28">
        <f t="shared" si="14"/>
        <v>377452.76428486494</v>
      </c>
      <c r="S91" s="42">
        <f t="shared" si="15"/>
        <v>1833552</v>
      </c>
      <c r="T91" s="43">
        <f t="shared" si="16"/>
        <v>0.59756097560975607</v>
      </c>
      <c r="U91" s="43">
        <f t="shared" si="17"/>
        <v>0.38740309276054807</v>
      </c>
      <c r="V91" s="43">
        <f t="shared" si="18"/>
        <v>0.59756097560975607</v>
      </c>
      <c r="W91" s="43">
        <f t="shared" si="19"/>
        <v>0.59756097560975607</v>
      </c>
      <c r="X91" s="43">
        <f t="shared" si="20"/>
        <v>0.53793737493915961</v>
      </c>
      <c r="Y91" s="43">
        <f t="shared" si="21"/>
        <v>0</v>
      </c>
      <c r="Z91" s="43">
        <f t="shared" si="22"/>
        <v>0.59756097560975607</v>
      </c>
    </row>
    <row r="92" spans="2:26" x14ac:dyDescent="0.25">
      <c r="B92" s="21" t="s">
        <v>575</v>
      </c>
      <c r="C92" s="4" t="s">
        <v>530</v>
      </c>
      <c r="D92" s="14" t="s">
        <v>48</v>
      </c>
      <c r="E92" s="15" t="s">
        <v>73</v>
      </c>
      <c r="F92" s="14" t="s">
        <v>39</v>
      </c>
      <c r="G92" s="16" t="s">
        <v>59</v>
      </c>
      <c r="H92" s="16" t="s">
        <v>56</v>
      </c>
      <c r="I92" s="16" t="s">
        <v>50</v>
      </c>
      <c r="J92" s="28">
        <v>999600</v>
      </c>
      <c r="K92" s="28">
        <v>1296000</v>
      </c>
      <c r="L92" s="28">
        <v>1119552</v>
      </c>
      <c r="M92" s="28">
        <v>514080</v>
      </c>
      <c r="N92" s="28">
        <v>1582700</v>
      </c>
      <c r="O92" s="28">
        <v>1222368</v>
      </c>
      <c r="P92" s="28">
        <v>1118600</v>
      </c>
      <c r="Q92" s="32">
        <f t="shared" si="13"/>
        <v>1119552</v>
      </c>
      <c r="R92" s="28">
        <f t="shared" si="14"/>
        <v>325873.20941097563</v>
      </c>
      <c r="S92" s="42">
        <f t="shared" si="15"/>
        <v>1582700</v>
      </c>
      <c r="T92" s="43">
        <f t="shared" si="16"/>
        <v>0.59756097560975607</v>
      </c>
      <c r="U92" s="43">
        <f t="shared" si="17"/>
        <v>0.3699049368826316</v>
      </c>
      <c r="V92" s="43">
        <f t="shared" si="18"/>
        <v>0.59756097560975607</v>
      </c>
      <c r="W92" s="43">
        <f t="shared" si="19"/>
        <v>0.59756097560975607</v>
      </c>
      <c r="X92" s="43">
        <f t="shared" si="20"/>
        <v>0</v>
      </c>
      <c r="Y92" s="43">
        <f t="shared" si="21"/>
        <v>0.46490612388138269</v>
      </c>
      <c r="Z92" s="43">
        <f t="shared" si="22"/>
        <v>0.59756097560975607</v>
      </c>
    </row>
    <row r="93" spans="2:26" x14ac:dyDescent="0.25">
      <c r="B93" s="21" t="s">
        <v>576</v>
      </c>
      <c r="C93" s="4" t="s">
        <v>530</v>
      </c>
      <c r="D93" s="14" t="s">
        <v>48</v>
      </c>
      <c r="E93" s="15" t="s">
        <v>73</v>
      </c>
      <c r="F93" s="14" t="s">
        <v>39</v>
      </c>
      <c r="G93" s="16" t="s">
        <v>59</v>
      </c>
      <c r="H93" s="16" t="s">
        <v>56</v>
      </c>
      <c r="I93" s="16" t="s">
        <v>52</v>
      </c>
      <c r="J93" s="28">
        <v>1428000</v>
      </c>
      <c r="K93" s="28">
        <v>1555200</v>
      </c>
      <c r="L93" s="28">
        <v>1399440</v>
      </c>
      <c r="M93" s="28">
        <v>742560</v>
      </c>
      <c r="N93" s="28">
        <v>1808800</v>
      </c>
      <c r="O93" s="28">
        <v>1833552</v>
      </c>
      <c r="P93" s="28">
        <v>1404200</v>
      </c>
      <c r="Q93" s="32">
        <f t="shared" si="13"/>
        <v>1428000</v>
      </c>
      <c r="R93" s="28">
        <f t="shared" si="14"/>
        <v>363423.15352715098</v>
      </c>
      <c r="S93" s="42">
        <f t="shared" si="15"/>
        <v>1833552</v>
      </c>
      <c r="T93" s="43">
        <f t="shared" si="16"/>
        <v>0.59756097560975607</v>
      </c>
      <c r="U93" s="43">
        <f t="shared" si="17"/>
        <v>0.4101380160446178</v>
      </c>
      <c r="V93" s="43">
        <f t="shared" si="18"/>
        <v>0.59756097560975607</v>
      </c>
      <c r="W93" s="43">
        <f t="shared" si="19"/>
        <v>0.59756097560975607</v>
      </c>
      <c r="X93" s="43">
        <f t="shared" si="20"/>
        <v>3.6470857666323138E-2</v>
      </c>
      <c r="Y93" s="43">
        <f t="shared" si="21"/>
        <v>0</v>
      </c>
      <c r="Z93" s="43">
        <f t="shared" si="22"/>
        <v>0.59756097560975607</v>
      </c>
    </row>
    <row r="94" spans="2:26" x14ac:dyDescent="0.25">
      <c r="B94" s="21" t="s">
        <v>577</v>
      </c>
      <c r="C94" s="4" t="s">
        <v>530</v>
      </c>
      <c r="D94" s="14" t="s">
        <v>48</v>
      </c>
      <c r="E94" s="15" t="s">
        <v>73</v>
      </c>
      <c r="F94" s="14" t="s">
        <v>39</v>
      </c>
      <c r="G94" s="16" t="s">
        <v>62</v>
      </c>
      <c r="H94" s="16" t="s">
        <v>56</v>
      </c>
      <c r="I94" s="16" t="s">
        <v>50</v>
      </c>
      <c r="J94" s="28">
        <v>1332800</v>
      </c>
      <c r="K94" s="28">
        <v>1296000</v>
      </c>
      <c r="L94" s="28">
        <v>1279488</v>
      </c>
      <c r="M94" s="28">
        <v>616896</v>
      </c>
      <c r="N94" s="28">
        <v>1582700</v>
      </c>
      <c r="O94" s="28">
        <v>1222368</v>
      </c>
      <c r="P94" s="28">
        <v>1190000</v>
      </c>
      <c r="Q94" s="32">
        <f t="shared" si="13"/>
        <v>1279488</v>
      </c>
      <c r="R94" s="28">
        <f t="shared" si="14"/>
        <v>293874.76994315605</v>
      </c>
      <c r="S94" s="42">
        <f t="shared" si="15"/>
        <v>1582700</v>
      </c>
      <c r="T94" s="43">
        <f t="shared" si="16"/>
        <v>0.49249530956848026</v>
      </c>
      <c r="U94" s="43">
        <f t="shared" si="17"/>
        <v>0.56501962886467905</v>
      </c>
      <c r="V94" s="43">
        <f t="shared" si="18"/>
        <v>0.59756097560975607</v>
      </c>
      <c r="W94" s="43">
        <f t="shared" si="19"/>
        <v>0.59756097560975607</v>
      </c>
      <c r="X94" s="43">
        <f t="shared" si="20"/>
        <v>0</v>
      </c>
      <c r="Y94" s="43">
        <f t="shared" si="21"/>
        <v>0.59756097560975607</v>
      </c>
      <c r="Z94" s="43">
        <f t="shared" si="22"/>
        <v>0.59756097560975607</v>
      </c>
    </row>
    <row r="95" spans="2:26" x14ac:dyDescent="0.25">
      <c r="B95" s="21" t="s">
        <v>578</v>
      </c>
      <c r="C95" s="4" t="s">
        <v>530</v>
      </c>
      <c r="D95" s="14" t="s">
        <v>48</v>
      </c>
      <c r="E95" s="15" t="s">
        <v>73</v>
      </c>
      <c r="F95" s="14" t="s">
        <v>39</v>
      </c>
      <c r="G95" s="16" t="s">
        <v>62</v>
      </c>
      <c r="H95" s="16" t="s">
        <v>56</v>
      </c>
      <c r="I95" s="16" t="s">
        <v>52</v>
      </c>
      <c r="J95" s="28">
        <v>1856400</v>
      </c>
      <c r="K95" s="28">
        <v>1555200</v>
      </c>
      <c r="L95" s="28">
        <v>1599360</v>
      </c>
      <c r="M95" s="28">
        <v>891072</v>
      </c>
      <c r="N95" s="28">
        <v>1808800</v>
      </c>
      <c r="O95" s="28">
        <v>1833552</v>
      </c>
      <c r="P95" s="28">
        <v>1428000</v>
      </c>
      <c r="Q95" s="32">
        <f t="shared" si="13"/>
        <v>1599360</v>
      </c>
      <c r="R95" s="28">
        <f t="shared" si="14"/>
        <v>339277.17370062758</v>
      </c>
      <c r="S95" s="42">
        <f t="shared" si="15"/>
        <v>1856400</v>
      </c>
      <c r="T95" s="43">
        <f t="shared" si="16"/>
        <v>0</v>
      </c>
      <c r="U95" s="43">
        <f t="shared" si="17"/>
        <v>0.59756097560975607</v>
      </c>
      <c r="V95" s="43">
        <f t="shared" si="18"/>
        <v>0.59756097560975607</v>
      </c>
      <c r="W95" s="43">
        <f t="shared" si="19"/>
        <v>0.59756097560975607</v>
      </c>
      <c r="X95" s="43">
        <f t="shared" si="20"/>
        <v>0.1106594399277326</v>
      </c>
      <c r="Y95" s="43">
        <f t="shared" si="21"/>
        <v>5.3116531165311655E-2</v>
      </c>
      <c r="Z95" s="43">
        <f t="shared" si="22"/>
        <v>0.59756097560975607</v>
      </c>
    </row>
    <row r="96" spans="2:26" ht="15.75" thickBot="1" x14ac:dyDescent="0.3">
      <c r="Q96" s="29"/>
    </row>
    <row r="97" spans="17:26" ht="15.75" thickBot="1" x14ac:dyDescent="0.3">
      <c r="Q97" s="29"/>
      <c r="S97" s="36" t="s">
        <v>675</v>
      </c>
      <c r="T97" s="34">
        <f>SUM(T14:T95)</f>
        <v>46.348993564591893</v>
      </c>
      <c r="U97" s="34">
        <f>SUM(U14:U95)</f>
        <v>29.864559426844725</v>
      </c>
      <c r="V97" s="34">
        <f>SUM(V14:V95)</f>
        <v>46.96944817328805</v>
      </c>
      <c r="W97" s="34">
        <f t="shared" ref="W97:Z97" si="23">SUM(W14:W95)</f>
        <v>36.246575225829964</v>
      </c>
      <c r="X97" s="34">
        <f t="shared" si="23"/>
        <v>26.950842820204212</v>
      </c>
      <c r="Y97" s="34">
        <f t="shared" si="23"/>
        <v>33.63271160409581</v>
      </c>
      <c r="Z97" s="35">
        <f t="shared" si="23"/>
        <v>28.705631025612785</v>
      </c>
    </row>
    <row r="98" spans="17:26" x14ac:dyDescent="0.25">
      <c r="Q98" s="29"/>
    </row>
    <row r="99" spans="17:26" x14ac:dyDescent="0.25">
      <c r="Q99" s="29"/>
    </row>
    <row r="100" spans="17:26" x14ac:dyDescent="0.25">
      <c r="Q100" s="29"/>
    </row>
    <row r="101" spans="17:26" x14ac:dyDescent="0.25">
      <c r="Q101" s="29"/>
    </row>
    <row r="102" spans="17:26" x14ac:dyDescent="0.25">
      <c r="Q102" s="29"/>
    </row>
    <row r="103" spans="17:26" x14ac:dyDescent="0.25">
      <c r="Q103" s="29"/>
    </row>
    <row r="104" spans="17:26" x14ac:dyDescent="0.25">
      <c r="Q104" s="29"/>
    </row>
    <row r="105" spans="17:26" x14ac:dyDescent="0.25">
      <c r="Q105" s="29"/>
    </row>
    <row r="106" spans="17:26" x14ac:dyDescent="0.25">
      <c r="Q106" s="29"/>
    </row>
    <row r="107" spans="17:26" x14ac:dyDescent="0.25">
      <c r="Q107" s="29"/>
    </row>
    <row r="108" spans="17:26" x14ac:dyDescent="0.25">
      <c r="Q108" s="29"/>
    </row>
    <row r="109" spans="17:26" x14ac:dyDescent="0.25">
      <c r="Q109" s="29"/>
    </row>
    <row r="110" spans="17:26" x14ac:dyDescent="0.25">
      <c r="Q110" s="29"/>
    </row>
    <row r="111" spans="17:26" x14ac:dyDescent="0.25">
      <c r="Q111" s="29"/>
    </row>
    <row r="112" spans="17:26" x14ac:dyDescent="0.25">
      <c r="Q112" s="29"/>
    </row>
    <row r="113" spans="17:17" x14ac:dyDescent="0.25">
      <c r="Q113" s="29"/>
    </row>
    <row r="114" spans="17:17" x14ac:dyDescent="0.25">
      <c r="Q114" s="29"/>
    </row>
    <row r="115" spans="17:17" x14ac:dyDescent="0.25">
      <c r="Q115" s="29"/>
    </row>
    <row r="116" spans="17:17" x14ac:dyDescent="0.25">
      <c r="Q116" s="29"/>
    </row>
    <row r="117" spans="17:17" x14ac:dyDescent="0.25">
      <c r="Q117" s="29"/>
    </row>
    <row r="118" spans="17:17" x14ac:dyDescent="0.25">
      <c r="Q118" s="29"/>
    </row>
    <row r="119" spans="17:17" x14ac:dyDescent="0.25">
      <c r="Q119" s="29"/>
    </row>
    <row r="120" spans="17:17" x14ac:dyDescent="0.25">
      <c r="Q120" s="29"/>
    </row>
    <row r="121" spans="17:17" x14ac:dyDescent="0.25">
      <c r="Q121" s="29"/>
    </row>
  </sheetData>
  <mergeCells count="9">
    <mergeCell ref="B10:C10"/>
    <mergeCell ref="B11:C11"/>
    <mergeCell ref="C8:E8"/>
    <mergeCell ref="B1:I1"/>
    <mergeCell ref="C2:E2"/>
    <mergeCell ref="C4:E4"/>
    <mergeCell ref="C5:E5"/>
    <mergeCell ref="C6:E6"/>
    <mergeCell ref="C7:E7"/>
  </mergeCells>
  <pageMargins left="0.7" right="0.7" top="0.75" bottom="0.75" header="0.3" footer="0.3"/>
  <pageSetup orientation="portrait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B7738C-DED7-4846-AA56-CCD6BC961F40}">
  <dimension ref="B1:P97"/>
  <sheetViews>
    <sheetView zoomScale="80" zoomScaleNormal="80" workbookViewId="0">
      <selection activeCell="D15" sqref="D15"/>
    </sheetView>
  </sheetViews>
  <sheetFormatPr baseColWidth="10" defaultColWidth="11.42578125" defaultRowHeight="15" x14ac:dyDescent="0.25"/>
  <cols>
    <col min="1" max="1" width="4.85546875" style="3" customWidth="1"/>
    <col min="2" max="2" width="40.7109375" style="5" customWidth="1"/>
    <col min="3" max="3" width="97" style="3" bestFit="1" customWidth="1"/>
    <col min="4" max="4" width="22.7109375" style="5" bestFit="1" customWidth="1"/>
    <col min="5" max="5" width="76" style="5" bestFit="1" customWidth="1"/>
    <col min="6" max="6" width="17.85546875" style="5" bestFit="1" customWidth="1"/>
    <col min="7" max="7" width="9.140625" style="3" customWidth="1"/>
    <col min="8" max="8" width="18.85546875" style="3" customWidth="1"/>
    <col min="9" max="9" width="20.7109375" style="3" bestFit="1" customWidth="1"/>
    <col min="10" max="10" width="17" style="3" bestFit="1" customWidth="1"/>
    <col min="11" max="14" width="12.85546875" style="3" bestFit="1" customWidth="1"/>
    <col min="15" max="15" width="17" style="3" bestFit="1" customWidth="1"/>
    <col min="16" max="16368" width="11.42578125" style="3" customWidth="1"/>
    <col min="16369" max="16384" width="11.42578125" style="3"/>
  </cols>
  <sheetData>
    <row r="1" spans="2:16" ht="15.75" x14ac:dyDescent="0.25">
      <c r="B1" s="75" t="s">
        <v>445</v>
      </c>
      <c r="C1" s="75"/>
      <c r="D1" s="75"/>
      <c r="E1" s="75"/>
      <c r="F1" s="75"/>
      <c r="G1" s="75"/>
      <c r="H1" s="75"/>
      <c r="I1" s="75"/>
    </row>
    <row r="2" spans="2:16" x14ac:dyDescent="0.25">
      <c r="C2" s="76" t="s">
        <v>24</v>
      </c>
      <c r="D2" s="76"/>
      <c r="E2" s="76"/>
    </row>
    <row r="3" spans="2:16" ht="15.75" thickBot="1" x14ac:dyDescent="0.3">
      <c r="C3" s="17"/>
      <c r="D3" s="17"/>
      <c r="E3" s="17"/>
    </row>
    <row r="4" spans="2:16" ht="30" x14ac:dyDescent="0.25">
      <c r="B4" s="22" t="s">
        <v>627</v>
      </c>
      <c r="C4" s="77"/>
      <c r="D4" s="77"/>
      <c r="E4" s="78"/>
    </row>
    <row r="5" spans="2:16" x14ac:dyDescent="0.25">
      <c r="B5" s="18" t="s">
        <v>630</v>
      </c>
      <c r="C5" s="79"/>
      <c r="D5" s="79"/>
      <c r="E5" s="80"/>
    </row>
    <row r="6" spans="2:16" x14ac:dyDescent="0.25">
      <c r="B6" s="18" t="s">
        <v>631</v>
      </c>
      <c r="C6" s="79"/>
      <c r="D6" s="79"/>
      <c r="E6" s="80"/>
    </row>
    <row r="7" spans="2:16" x14ac:dyDescent="0.25">
      <c r="B7" s="20" t="s">
        <v>632</v>
      </c>
      <c r="C7" s="79"/>
      <c r="D7" s="79"/>
      <c r="E7" s="80"/>
    </row>
    <row r="8" spans="2:16" ht="15.75" thickBot="1" x14ac:dyDescent="0.3">
      <c r="B8" s="19" t="s">
        <v>25</v>
      </c>
      <c r="C8" s="73"/>
      <c r="D8" s="73"/>
      <c r="E8" s="74"/>
    </row>
    <row r="9" spans="2:16" x14ac:dyDescent="0.25">
      <c r="B9" s="23"/>
      <c r="C9" s="17"/>
      <c r="D9" s="17"/>
      <c r="E9" s="17"/>
    </row>
    <row r="10" spans="2:16" x14ac:dyDescent="0.25">
      <c r="B10" s="71" t="s">
        <v>628</v>
      </c>
      <c r="C10" s="71"/>
      <c r="D10" s="17"/>
      <c r="E10" s="17"/>
      <c r="H10" s="3" t="s">
        <v>661</v>
      </c>
      <c r="I10" s="3">
        <v>3841.46</v>
      </c>
    </row>
    <row r="11" spans="2:16" x14ac:dyDescent="0.25">
      <c r="B11" s="72" t="s">
        <v>629</v>
      </c>
      <c r="C11" s="72"/>
      <c r="D11" s="24"/>
      <c r="E11" s="24"/>
    </row>
    <row r="12" spans="2:16" x14ac:dyDescent="0.25">
      <c r="B12" s="25"/>
      <c r="C12" s="26"/>
      <c r="D12" s="26"/>
      <c r="E12" s="27"/>
    </row>
    <row r="13" spans="2:16" s="5" customFormat="1" ht="45" x14ac:dyDescent="0.25">
      <c r="B13" s="6" t="s">
        <v>26</v>
      </c>
      <c r="C13" s="6" t="s">
        <v>27</v>
      </c>
      <c r="D13" s="6" t="s">
        <v>28</v>
      </c>
      <c r="E13" s="6" t="s">
        <v>29</v>
      </c>
      <c r="F13" s="6" t="s">
        <v>30</v>
      </c>
      <c r="G13" s="6" t="s">
        <v>31</v>
      </c>
      <c r="H13" s="12" t="s">
        <v>32</v>
      </c>
      <c r="I13" s="6" t="s">
        <v>33</v>
      </c>
      <c r="J13" s="6" t="s">
        <v>640</v>
      </c>
      <c r="K13" s="6" t="s">
        <v>648</v>
      </c>
      <c r="L13" s="30" t="s">
        <v>659</v>
      </c>
      <c r="M13" s="30" t="s">
        <v>660</v>
      </c>
      <c r="N13" s="30" t="s">
        <v>699</v>
      </c>
      <c r="O13" s="33" t="s">
        <v>640</v>
      </c>
      <c r="P13" s="33" t="s">
        <v>648</v>
      </c>
    </row>
    <row r="14" spans="2:16" x14ac:dyDescent="0.25">
      <c r="B14" s="14" t="s">
        <v>446</v>
      </c>
      <c r="C14" s="4" t="s">
        <v>22</v>
      </c>
      <c r="D14" s="14" t="s">
        <v>633</v>
      </c>
      <c r="E14" s="15" t="s">
        <v>513</v>
      </c>
      <c r="F14" s="14" t="s">
        <v>36</v>
      </c>
      <c r="G14" s="16" t="s">
        <v>37</v>
      </c>
      <c r="H14" s="16" t="s">
        <v>38</v>
      </c>
      <c r="I14" s="16" t="s">
        <v>39</v>
      </c>
      <c r="J14" s="28">
        <v>924704.02479928581</v>
      </c>
      <c r="K14" s="28">
        <v>921950.4</v>
      </c>
      <c r="L14" s="32">
        <f t="shared" ref="L14:L45" si="0">MEDIAN(J14:K14)</f>
        <v>923327.21239964291</v>
      </c>
      <c r="M14" s="28">
        <f t="shared" ref="M14:M45" si="1">_xlfn.STDEV.S(J14:K14)</f>
        <v>1947.1067684184227</v>
      </c>
      <c r="N14" s="42">
        <f>MAX(J14:K14)</f>
        <v>924704.02479928581</v>
      </c>
      <c r="O14" s="43">
        <f>IF(J14&lt;$L14,49/COUNT($J$14:$J$95),49/COUNT($J$14:$J$95)*(($N14-J14)/($N14-$L14)))</f>
        <v>0</v>
      </c>
      <c r="P14" s="43">
        <f>IF(K14&lt;$L14,49/COUNT($J$14:$J$95),49/COUNT($J$14:$J$95)*(($N14-K14)/($N14-$L14)))</f>
        <v>0.59756097560975607</v>
      </c>
    </row>
    <row r="15" spans="2:16" x14ac:dyDescent="0.25">
      <c r="B15" s="14" t="s">
        <v>447</v>
      </c>
      <c r="C15" s="4" t="s">
        <v>22</v>
      </c>
      <c r="D15" s="14" t="s">
        <v>633</v>
      </c>
      <c r="E15" s="15" t="s">
        <v>514</v>
      </c>
      <c r="F15" s="14" t="s">
        <v>36</v>
      </c>
      <c r="G15" s="16" t="s">
        <v>37</v>
      </c>
      <c r="H15" s="16" t="s">
        <v>38</v>
      </c>
      <c r="I15" s="16" t="s">
        <v>39</v>
      </c>
      <c r="J15" s="28">
        <v>1738995.6287270151</v>
      </c>
      <c r="K15" s="28">
        <v>1843900.8</v>
      </c>
      <c r="L15" s="32">
        <f t="shared" si="0"/>
        <v>1791448.2143635075</v>
      </c>
      <c r="M15" s="28">
        <f t="shared" si="1"/>
        <v>74179.15798866385</v>
      </c>
      <c r="N15" s="42">
        <f t="shared" ref="N15:N78" si="2">MAX(J15:K15)</f>
        <v>1843900.8</v>
      </c>
      <c r="O15" s="43">
        <f t="shared" ref="O15:O78" si="3">IF(J15&lt;$L15,49/COUNT($J$14:$J$95),49/COUNT($J$14:$J$95)*(($N15-J15)/($N15-$L15)))</f>
        <v>0.59756097560975607</v>
      </c>
      <c r="P15" s="43">
        <f t="shared" ref="P15:P78" si="4">IF(K15&lt;$L15,49/COUNT($J$14:$J$95),49/COUNT($J$14:$J$95)*(($N15-K15)/($N15-$L15)))</f>
        <v>0</v>
      </c>
    </row>
    <row r="16" spans="2:16" x14ac:dyDescent="0.25">
      <c r="B16" s="14" t="s">
        <v>448</v>
      </c>
      <c r="C16" s="4" t="s">
        <v>22</v>
      </c>
      <c r="D16" s="14" t="s">
        <v>633</v>
      </c>
      <c r="E16" s="15" t="s">
        <v>515</v>
      </c>
      <c r="F16" s="14" t="s">
        <v>36</v>
      </c>
      <c r="G16" s="16" t="s">
        <v>37</v>
      </c>
      <c r="H16" s="16" t="s">
        <v>38</v>
      </c>
      <c r="I16" s="16" t="s">
        <v>39</v>
      </c>
      <c r="J16" s="28">
        <v>2111637.5491685183</v>
      </c>
      <c r="K16" s="28">
        <v>2765851.2</v>
      </c>
      <c r="L16" s="32">
        <f t="shared" si="0"/>
        <v>2438744.3745842595</v>
      </c>
      <c r="M16" s="28">
        <f t="shared" si="1"/>
        <v>462598.9088477458</v>
      </c>
      <c r="N16" s="42">
        <f t="shared" si="2"/>
        <v>2765851.2</v>
      </c>
      <c r="O16" s="43">
        <f t="shared" si="3"/>
        <v>0.59756097560975607</v>
      </c>
      <c r="P16" s="43">
        <f t="shared" si="4"/>
        <v>0</v>
      </c>
    </row>
    <row r="17" spans="2:16" x14ac:dyDescent="0.25">
      <c r="B17" s="14" t="s">
        <v>449</v>
      </c>
      <c r="C17" s="4" t="s">
        <v>22</v>
      </c>
      <c r="D17" s="14" t="s">
        <v>633</v>
      </c>
      <c r="E17" s="15" t="s">
        <v>513</v>
      </c>
      <c r="F17" s="14" t="s">
        <v>43</v>
      </c>
      <c r="G17" s="16" t="s">
        <v>37</v>
      </c>
      <c r="H17" s="16" t="s">
        <v>38</v>
      </c>
      <c r="I17" s="16" t="s">
        <v>39</v>
      </c>
      <c r="J17" s="28">
        <v>924704.02479928581</v>
      </c>
      <c r="K17" s="28">
        <v>1382925.6</v>
      </c>
      <c r="L17" s="32">
        <f t="shared" si="0"/>
        <v>1153814.812399643</v>
      </c>
      <c r="M17" s="28">
        <f t="shared" si="1"/>
        <v>324011.58311040583</v>
      </c>
      <c r="N17" s="42">
        <f t="shared" si="2"/>
        <v>1382925.6</v>
      </c>
      <c r="O17" s="43">
        <f t="shared" si="3"/>
        <v>0.59756097560975607</v>
      </c>
      <c r="P17" s="43">
        <f t="shared" si="4"/>
        <v>0</v>
      </c>
    </row>
    <row r="18" spans="2:16" x14ac:dyDescent="0.25">
      <c r="B18" s="14" t="s">
        <v>450</v>
      </c>
      <c r="C18" s="4" t="s">
        <v>22</v>
      </c>
      <c r="D18" s="14" t="s">
        <v>633</v>
      </c>
      <c r="E18" s="15" t="s">
        <v>514</v>
      </c>
      <c r="F18" s="14" t="s">
        <v>43</v>
      </c>
      <c r="G18" s="16" t="s">
        <v>37</v>
      </c>
      <c r="H18" s="16" t="s">
        <v>38</v>
      </c>
      <c r="I18" s="16" t="s">
        <v>39</v>
      </c>
      <c r="J18" s="28">
        <v>1738995.6287270151</v>
      </c>
      <c r="K18" s="28">
        <v>2765851.2</v>
      </c>
      <c r="L18" s="32">
        <f t="shared" si="0"/>
        <v>2252423.4143635076</v>
      </c>
      <c r="M18" s="28">
        <f t="shared" si="1"/>
        <v>726096.53774631349</v>
      </c>
      <c r="N18" s="42">
        <f t="shared" si="2"/>
        <v>2765851.2</v>
      </c>
      <c r="O18" s="43">
        <f t="shared" si="3"/>
        <v>0.59756097560975607</v>
      </c>
      <c r="P18" s="43">
        <f t="shared" si="4"/>
        <v>0</v>
      </c>
    </row>
    <row r="19" spans="2:16" x14ac:dyDescent="0.25">
      <c r="B19" s="14" t="s">
        <v>451</v>
      </c>
      <c r="C19" s="4" t="s">
        <v>22</v>
      </c>
      <c r="D19" s="14" t="s">
        <v>633</v>
      </c>
      <c r="E19" s="15" t="s">
        <v>515</v>
      </c>
      <c r="F19" s="14" t="s">
        <v>43</v>
      </c>
      <c r="G19" s="16" t="s">
        <v>37</v>
      </c>
      <c r="H19" s="16" t="s">
        <v>38</v>
      </c>
      <c r="I19" s="16" t="s">
        <v>39</v>
      </c>
      <c r="J19" s="28">
        <v>2111637.5491685183</v>
      </c>
      <c r="K19" s="28">
        <v>4148776.8</v>
      </c>
      <c r="L19" s="32">
        <f t="shared" si="0"/>
        <v>3130207.1745842593</v>
      </c>
      <c r="M19" s="28">
        <f t="shared" si="1"/>
        <v>1440474.9784842224</v>
      </c>
      <c r="N19" s="42">
        <f t="shared" si="2"/>
        <v>4148776.8</v>
      </c>
      <c r="O19" s="43">
        <f t="shared" si="3"/>
        <v>0.59756097560975607</v>
      </c>
      <c r="P19" s="43">
        <f t="shared" si="4"/>
        <v>0</v>
      </c>
    </row>
    <row r="20" spans="2:16" s="11" customFormat="1" x14ac:dyDescent="0.25">
      <c r="B20" s="14" t="s">
        <v>452</v>
      </c>
      <c r="C20" s="4" t="s">
        <v>47</v>
      </c>
      <c r="D20" s="14" t="s">
        <v>48</v>
      </c>
      <c r="E20" s="15" t="s">
        <v>512</v>
      </c>
      <c r="F20" s="14" t="s">
        <v>39</v>
      </c>
      <c r="G20" s="16" t="s">
        <v>37</v>
      </c>
      <c r="H20" s="16" t="s">
        <v>49</v>
      </c>
      <c r="I20" s="16" t="s">
        <v>50</v>
      </c>
      <c r="J20" s="31">
        <v>148512</v>
      </c>
      <c r="K20" s="31">
        <v>71400</v>
      </c>
      <c r="L20" s="32">
        <f t="shared" si="0"/>
        <v>109956</v>
      </c>
      <c r="M20" s="28">
        <f t="shared" si="1"/>
        <v>54526.418110857056</v>
      </c>
      <c r="N20" s="42">
        <f t="shared" si="2"/>
        <v>148512</v>
      </c>
      <c r="O20" s="43">
        <f t="shared" si="3"/>
        <v>0</v>
      </c>
      <c r="P20" s="43">
        <f t="shared" si="4"/>
        <v>0.59756097560975607</v>
      </c>
    </row>
    <row r="21" spans="2:16" s="11" customFormat="1" x14ac:dyDescent="0.25">
      <c r="B21" s="14" t="s">
        <v>453</v>
      </c>
      <c r="C21" s="4" t="s">
        <v>47</v>
      </c>
      <c r="D21" s="14" t="s">
        <v>48</v>
      </c>
      <c r="E21" s="15" t="s">
        <v>512</v>
      </c>
      <c r="F21" s="14" t="s">
        <v>39</v>
      </c>
      <c r="G21" s="16" t="s">
        <v>37</v>
      </c>
      <c r="H21" s="16" t="s">
        <v>49</v>
      </c>
      <c r="I21" s="16" t="s">
        <v>52</v>
      </c>
      <c r="J21" s="31">
        <v>272272</v>
      </c>
      <c r="K21" s="31">
        <v>80920</v>
      </c>
      <c r="L21" s="32">
        <f t="shared" si="0"/>
        <v>176596</v>
      </c>
      <c r="M21" s="28">
        <f t="shared" si="1"/>
        <v>135306.29679360823</v>
      </c>
      <c r="N21" s="42">
        <f t="shared" si="2"/>
        <v>272272</v>
      </c>
      <c r="O21" s="43">
        <f t="shared" si="3"/>
        <v>0</v>
      </c>
      <c r="P21" s="43">
        <f t="shared" si="4"/>
        <v>0.59756097560975607</v>
      </c>
    </row>
    <row r="22" spans="2:16" x14ac:dyDescent="0.25">
      <c r="B22" s="14" t="s">
        <v>454</v>
      </c>
      <c r="C22" s="4" t="s">
        <v>54</v>
      </c>
      <c r="D22" s="14" t="s">
        <v>48</v>
      </c>
      <c r="E22" s="15" t="s">
        <v>512</v>
      </c>
      <c r="F22" s="14" t="s">
        <v>39</v>
      </c>
      <c r="G22" s="16" t="s">
        <v>55</v>
      </c>
      <c r="H22" s="16" t="s">
        <v>56</v>
      </c>
      <c r="I22" s="16" t="s">
        <v>50</v>
      </c>
      <c r="J22" s="28">
        <v>331500</v>
      </c>
      <c r="K22" s="28">
        <v>82110</v>
      </c>
      <c r="L22" s="32">
        <f t="shared" si="0"/>
        <v>206805</v>
      </c>
      <c r="M22" s="28">
        <f t="shared" si="1"/>
        <v>176345.36016011308</v>
      </c>
      <c r="N22" s="42">
        <f t="shared" si="2"/>
        <v>331500</v>
      </c>
      <c r="O22" s="43">
        <f t="shared" si="3"/>
        <v>0</v>
      </c>
      <c r="P22" s="43">
        <f t="shared" si="4"/>
        <v>0.59756097560975607</v>
      </c>
    </row>
    <row r="23" spans="2:16" x14ac:dyDescent="0.25">
      <c r="B23" s="14" t="s">
        <v>455</v>
      </c>
      <c r="C23" s="4" t="str">
        <f>+C22</f>
        <v>Entrega, instalación y/o puesta en marcha de licencia o suscripción, en sitio.</v>
      </c>
      <c r="D23" s="14" t="s">
        <v>48</v>
      </c>
      <c r="E23" s="15" t="s">
        <v>512</v>
      </c>
      <c r="F23" s="14" t="s">
        <v>39</v>
      </c>
      <c r="G23" s="16" t="s">
        <v>55</v>
      </c>
      <c r="H23" s="16" t="s">
        <v>56</v>
      </c>
      <c r="I23" s="16" t="s">
        <v>52</v>
      </c>
      <c r="J23" s="28">
        <v>437580</v>
      </c>
      <c r="K23" s="28">
        <v>88060</v>
      </c>
      <c r="L23" s="32">
        <f t="shared" si="0"/>
        <v>262820</v>
      </c>
      <c r="M23" s="28">
        <f t="shared" si="1"/>
        <v>247147.96216032209</v>
      </c>
      <c r="N23" s="42">
        <f t="shared" si="2"/>
        <v>437580</v>
      </c>
      <c r="O23" s="43">
        <f t="shared" si="3"/>
        <v>0</v>
      </c>
      <c r="P23" s="43">
        <f t="shared" si="4"/>
        <v>0.59756097560975607</v>
      </c>
    </row>
    <row r="24" spans="2:16" x14ac:dyDescent="0.25">
      <c r="B24" s="14" t="s">
        <v>456</v>
      </c>
      <c r="C24" s="4" t="str">
        <f>+C22</f>
        <v>Entrega, instalación y/o puesta en marcha de licencia o suscripción, en sitio.</v>
      </c>
      <c r="D24" s="14" t="s">
        <v>48</v>
      </c>
      <c r="E24" s="15" t="s">
        <v>512</v>
      </c>
      <c r="F24" s="14" t="s">
        <v>39</v>
      </c>
      <c r="G24" s="16" t="s">
        <v>59</v>
      </c>
      <c r="H24" s="16" t="s">
        <v>56</v>
      </c>
      <c r="I24" s="16" t="s">
        <v>50</v>
      </c>
      <c r="J24" s="28">
        <v>364650</v>
      </c>
      <c r="K24" s="28">
        <v>82110</v>
      </c>
      <c r="L24" s="32">
        <f t="shared" si="0"/>
        <v>223380</v>
      </c>
      <c r="M24" s="28">
        <f t="shared" si="1"/>
        <v>199785.94995644715</v>
      </c>
      <c r="N24" s="42">
        <f t="shared" si="2"/>
        <v>364650</v>
      </c>
      <c r="O24" s="43">
        <f t="shared" si="3"/>
        <v>0</v>
      </c>
      <c r="P24" s="43">
        <f t="shared" si="4"/>
        <v>0.59756097560975607</v>
      </c>
    </row>
    <row r="25" spans="2:16" x14ac:dyDescent="0.25">
      <c r="B25" s="14" t="s">
        <v>457</v>
      </c>
      <c r="C25" s="4" t="str">
        <f>+C22</f>
        <v>Entrega, instalación y/o puesta en marcha de licencia o suscripción, en sitio.</v>
      </c>
      <c r="D25" s="14" t="s">
        <v>48</v>
      </c>
      <c r="E25" s="15" t="s">
        <v>512</v>
      </c>
      <c r="F25" s="14" t="s">
        <v>39</v>
      </c>
      <c r="G25" s="16" t="s">
        <v>59</v>
      </c>
      <c r="H25" s="16" t="s">
        <v>56</v>
      </c>
      <c r="I25" s="16" t="s">
        <v>52</v>
      </c>
      <c r="J25" s="28">
        <v>470730</v>
      </c>
      <c r="K25" s="28">
        <v>88060</v>
      </c>
      <c r="L25" s="32">
        <f t="shared" si="0"/>
        <v>279395</v>
      </c>
      <c r="M25" s="28">
        <f t="shared" si="1"/>
        <v>270588.55195665616</v>
      </c>
      <c r="N25" s="42">
        <f t="shared" si="2"/>
        <v>470730</v>
      </c>
      <c r="O25" s="43">
        <f t="shared" si="3"/>
        <v>0</v>
      </c>
      <c r="P25" s="43">
        <f t="shared" si="4"/>
        <v>0.59756097560975607</v>
      </c>
    </row>
    <row r="26" spans="2:16" x14ac:dyDescent="0.25">
      <c r="B26" s="14" t="s">
        <v>458</v>
      </c>
      <c r="C26" s="4" t="str">
        <f>+C22</f>
        <v>Entrega, instalación y/o puesta en marcha de licencia o suscripción, en sitio.</v>
      </c>
      <c r="D26" s="14" t="s">
        <v>48</v>
      </c>
      <c r="E26" s="15" t="s">
        <v>512</v>
      </c>
      <c r="F26" s="14" t="s">
        <v>39</v>
      </c>
      <c r="G26" s="16" t="s">
        <v>62</v>
      </c>
      <c r="H26" s="16" t="s">
        <v>56</v>
      </c>
      <c r="I26" s="16" t="s">
        <v>50</v>
      </c>
      <c r="J26" s="28">
        <v>371280</v>
      </c>
      <c r="K26" s="28">
        <v>82110</v>
      </c>
      <c r="L26" s="32">
        <f t="shared" si="0"/>
        <v>226695</v>
      </c>
      <c r="M26" s="28">
        <f t="shared" si="1"/>
        <v>204474.06791571394</v>
      </c>
      <c r="N26" s="42">
        <f t="shared" si="2"/>
        <v>371280</v>
      </c>
      <c r="O26" s="43">
        <f t="shared" si="3"/>
        <v>0</v>
      </c>
      <c r="P26" s="43">
        <f t="shared" si="4"/>
        <v>0.59756097560975607</v>
      </c>
    </row>
    <row r="27" spans="2:16" x14ac:dyDescent="0.25">
      <c r="B27" s="14" t="s">
        <v>459</v>
      </c>
      <c r="C27" s="4" t="str">
        <f>+C22</f>
        <v>Entrega, instalación y/o puesta en marcha de licencia o suscripción, en sitio.</v>
      </c>
      <c r="D27" s="14" t="s">
        <v>48</v>
      </c>
      <c r="E27" s="15" t="s">
        <v>512</v>
      </c>
      <c r="F27" s="14" t="s">
        <v>39</v>
      </c>
      <c r="G27" s="16" t="s">
        <v>62</v>
      </c>
      <c r="H27" s="16" t="s">
        <v>56</v>
      </c>
      <c r="I27" s="16" t="s">
        <v>52</v>
      </c>
      <c r="J27" s="28">
        <v>470288</v>
      </c>
      <c r="K27" s="28">
        <v>88060</v>
      </c>
      <c r="L27" s="32">
        <f t="shared" si="0"/>
        <v>279174</v>
      </c>
      <c r="M27" s="28">
        <f t="shared" si="1"/>
        <v>270276.01075937168</v>
      </c>
      <c r="N27" s="42">
        <f t="shared" si="2"/>
        <v>470288</v>
      </c>
      <c r="O27" s="43">
        <f t="shared" si="3"/>
        <v>0</v>
      </c>
      <c r="P27" s="43">
        <f t="shared" si="4"/>
        <v>0.59756097560975607</v>
      </c>
    </row>
    <row r="28" spans="2:16" x14ac:dyDescent="0.25">
      <c r="B28" s="14" t="s">
        <v>460</v>
      </c>
      <c r="C28" s="4" t="s">
        <v>65</v>
      </c>
      <c r="D28" s="14" t="s">
        <v>48</v>
      </c>
      <c r="E28" s="15" t="s">
        <v>66</v>
      </c>
      <c r="F28" s="14" t="s">
        <v>39</v>
      </c>
      <c r="G28" s="16" t="s">
        <v>55</v>
      </c>
      <c r="H28" s="16" t="s">
        <v>56</v>
      </c>
      <c r="I28" s="16" t="s">
        <v>50</v>
      </c>
      <c r="J28" s="28">
        <v>198900</v>
      </c>
      <c r="K28" s="28">
        <v>181475</v>
      </c>
      <c r="L28" s="32">
        <f t="shared" si="0"/>
        <v>190187.5</v>
      </c>
      <c r="M28" s="28">
        <f t="shared" si="1"/>
        <v>12321.33566217559</v>
      </c>
      <c r="N28" s="42">
        <f t="shared" si="2"/>
        <v>198900</v>
      </c>
      <c r="O28" s="43">
        <f t="shared" si="3"/>
        <v>0</v>
      </c>
      <c r="P28" s="43">
        <f t="shared" si="4"/>
        <v>0.59756097560975607</v>
      </c>
    </row>
    <row r="29" spans="2:16" x14ac:dyDescent="0.25">
      <c r="B29" s="14" t="s">
        <v>461</v>
      </c>
      <c r="C29" s="4" t="str">
        <f>+C28</f>
        <v>Soporte técnico en sitio</v>
      </c>
      <c r="D29" s="14" t="s">
        <v>48</v>
      </c>
      <c r="E29" s="15" t="s">
        <v>66</v>
      </c>
      <c r="F29" s="14" t="s">
        <v>39</v>
      </c>
      <c r="G29" s="16" t="s">
        <v>55</v>
      </c>
      <c r="H29" s="16" t="s">
        <v>56</v>
      </c>
      <c r="I29" s="16" t="s">
        <v>52</v>
      </c>
      <c r="J29" s="28">
        <v>251940.00000000003</v>
      </c>
      <c r="K29" s="28">
        <v>214200</v>
      </c>
      <c r="L29" s="32">
        <f t="shared" si="0"/>
        <v>233070</v>
      </c>
      <c r="M29" s="28">
        <f t="shared" si="1"/>
        <v>26686.209921980324</v>
      </c>
      <c r="N29" s="42">
        <f t="shared" si="2"/>
        <v>251940.00000000003</v>
      </c>
      <c r="O29" s="43">
        <f t="shared" si="3"/>
        <v>0</v>
      </c>
      <c r="P29" s="43">
        <f t="shared" si="4"/>
        <v>0.59756097560975607</v>
      </c>
    </row>
    <row r="30" spans="2:16" x14ac:dyDescent="0.25">
      <c r="B30" s="14" t="s">
        <v>462</v>
      </c>
      <c r="C30" s="4" t="str">
        <f>+C28</f>
        <v>Soporte técnico en sitio</v>
      </c>
      <c r="D30" s="14" t="s">
        <v>48</v>
      </c>
      <c r="E30" s="15" t="s">
        <v>66</v>
      </c>
      <c r="F30" s="14" t="s">
        <v>39</v>
      </c>
      <c r="G30" s="16" t="s">
        <v>59</v>
      </c>
      <c r="H30" s="16" t="s">
        <v>56</v>
      </c>
      <c r="I30" s="16" t="s">
        <v>50</v>
      </c>
      <c r="J30" s="28">
        <v>165750</v>
      </c>
      <c r="K30" s="28">
        <v>202300</v>
      </c>
      <c r="L30" s="32">
        <f t="shared" si="0"/>
        <v>184025</v>
      </c>
      <c r="M30" s="28">
        <f t="shared" si="1"/>
        <v>25844.75285236831</v>
      </c>
      <c r="N30" s="42">
        <f t="shared" si="2"/>
        <v>202300</v>
      </c>
      <c r="O30" s="43">
        <f t="shared" si="3"/>
        <v>0.59756097560975607</v>
      </c>
      <c r="P30" s="43">
        <f t="shared" si="4"/>
        <v>0</v>
      </c>
    </row>
    <row r="31" spans="2:16" x14ac:dyDescent="0.25">
      <c r="B31" s="14" t="s">
        <v>463</v>
      </c>
      <c r="C31" s="4" t="str">
        <f>+C28</f>
        <v>Soporte técnico en sitio</v>
      </c>
      <c r="D31" s="14" t="s">
        <v>48</v>
      </c>
      <c r="E31" s="15" t="s">
        <v>66</v>
      </c>
      <c r="F31" s="14" t="s">
        <v>39</v>
      </c>
      <c r="G31" s="16" t="s">
        <v>59</v>
      </c>
      <c r="H31" s="16" t="s">
        <v>56</v>
      </c>
      <c r="I31" s="16" t="s">
        <v>52</v>
      </c>
      <c r="J31" s="28">
        <v>285090</v>
      </c>
      <c r="K31" s="28">
        <v>235620</v>
      </c>
      <c r="L31" s="32">
        <f t="shared" si="0"/>
        <v>260355</v>
      </c>
      <c r="M31" s="28">
        <f t="shared" si="1"/>
        <v>34980.572465298508</v>
      </c>
      <c r="N31" s="42">
        <f t="shared" si="2"/>
        <v>285090</v>
      </c>
      <c r="O31" s="43">
        <f t="shared" si="3"/>
        <v>0</v>
      </c>
      <c r="P31" s="43">
        <f t="shared" si="4"/>
        <v>0.59756097560975607</v>
      </c>
    </row>
    <row r="32" spans="2:16" x14ac:dyDescent="0.25">
      <c r="B32" s="14" t="s">
        <v>464</v>
      </c>
      <c r="C32" s="4" t="str">
        <f>+C28</f>
        <v>Soporte técnico en sitio</v>
      </c>
      <c r="D32" s="14" t="s">
        <v>48</v>
      </c>
      <c r="E32" s="15" t="s">
        <v>66</v>
      </c>
      <c r="F32" s="14" t="s">
        <v>39</v>
      </c>
      <c r="G32" s="16" t="s">
        <v>62</v>
      </c>
      <c r="H32" s="16" t="s">
        <v>56</v>
      </c>
      <c r="I32" s="16" t="s">
        <v>50</v>
      </c>
      <c r="J32" s="28">
        <v>247520</v>
      </c>
      <c r="K32" s="28">
        <v>238000</v>
      </c>
      <c r="L32" s="32">
        <f t="shared" si="0"/>
        <v>242760</v>
      </c>
      <c r="M32" s="28">
        <f t="shared" si="1"/>
        <v>6731.6565568959322</v>
      </c>
      <c r="N32" s="42">
        <f t="shared" si="2"/>
        <v>247520</v>
      </c>
      <c r="O32" s="43">
        <f t="shared" si="3"/>
        <v>0</v>
      </c>
      <c r="P32" s="43">
        <f t="shared" si="4"/>
        <v>0.59756097560975607</v>
      </c>
    </row>
    <row r="33" spans="2:16" x14ac:dyDescent="0.25">
      <c r="B33" s="14" t="s">
        <v>465</v>
      </c>
      <c r="C33" s="4" t="str">
        <f>+C28</f>
        <v>Soporte técnico en sitio</v>
      </c>
      <c r="D33" s="14" t="s">
        <v>48</v>
      </c>
      <c r="E33" s="15" t="s">
        <v>66</v>
      </c>
      <c r="F33" s="14" t="s">
        <v>39</v>
      </c>
      <c r="G33" s="16" t="s">
        <v>62</v>
      </c>
      <c r="H33" s="16" t="s">
        <v>56</v>
      </c>
      <c r="I33" s="16" t="s">
        <v>52</v>
      </c>
      <c r="J33" s="28">
        <v>297024</v>
      </c>
      <c r="K33" s="28">
        <v>255850</v>
      </c>
      <c r="L33" s="32">
        <f t="shared" si="0"/>
        <v>276437</v>
      </c>
      <c r="M33" s="28">
        <f t="shared" si="1"/>
        <v>29114.414608574909</v>
      </c>
      <c r="N33" s="42">
        <f t="shared" si="2"/>
        <v>297024</v>
      </c>
      <c r="O33" s="43">
        <f t="shared" si="3"/>
        <v>0</v>
      </c>
      <c r="P33" s="43">
        <f t="shared" si="4"/>
        <v>0.59756097560975607</v>
      </c>
    </row>
    <row r="34" spans="2:16" x14ac:dyDescent="0.25">
      <c r="B34" s="14" t="s">
        <v>466</v>
      </c>
      <c r="C34" s="4" t="str">
        <f>+C28</f>
        <v>Soporte técnico en sitio</v>
      </c>
      <c r="D34" s="14" t="s">
        <v>48</v>
      </c>
      <c r="E34" s="15" t="s">
        <v>73</v>
      </c>
      <c r="F34" s="14" t="s">
        <v>39</v>
      </c>
      <c r="G34" s="16" t="s">
        <v>55</v>
      </c>
      <c r="H34" s="16" t="s">
        <v>56</v>
      </c>
      <c r="I34" s="16" t="s">
        <v>50</v>
      </c>
      <c r="J34" s="28">
        <v>808860.00000000012</v>
      </c>
      <c r="K34" s="28">
        <v>1451800</v>
      </c>
      <c r="L34" s="32">
        <f t="shared" si="0"/>
        <v>1130330</v>
      </c>
      <c r="M34" s="28">
        <f t="shared" si="1"/>
        <v>454627.23389607889</v>
      </c>
      <c r="N34" s="42">
        <f t="shared" si="2"/>
        <v>1451800</v>
      </c>
      <c r="O34" s="43">
        <f t="shared" si="3"/>
        <v>0.59756097560975607</v>
      </c>
      <c r="P34" s="43">
        <f t="shared" si="4"/>
        <v>0</v>
      </c>
    </row>
    <row r="35" spans="2:16" x14ac:dyDescent="0.25">
      <c r="B35" s="14" t="s">
        <v>467</v>
      </c>
      <c r="C35" s="4" t="str">
        <f>+C28</f>
        <v>Soporte técnico en sitio</v>
      </c>
      <c r="D35" s="14" t="s">
        <v>48</v>
      </c>
      <c r="E35" s="15" t="s">
        <v>73</v>
      </c>
      <c r="F35" s="14" t="s">
        <v>39</v>
      </c>
      <c r="G35" s="16" t="s">
        <v>55</v>
      </c>
      <c r="H35" s="16" t="s">
        <v>56</v>
      </c>
      <c r="I35" s="16" t="s">
        <v>52</v>
      </c>
      <c r="J35" s="28">
        <v>1551420.0000000002</v>
      </c>
      <c r="K35" s="28">
        <v>1713600</v>
      </c>
      <c r="L35" s="32">
        <f t="shared" si="0"/>
        <v>1632510</v>
      </c>
      <c r="M35" s="28">
        <f t="shared" si="1"/>
        <v>114678.57777283411</v>
      </c>
      <c r="N35" s="42">
        <f t="shared" si="2"/>
        <v>1713600</v>
      </c>
      <c r="O35" s="43">
        <f t="shared" si="3"/>
        <v>0.59756097560975607</v>
      </c>
      <c r="P35" s="43">
        <f t="shared" si="4"/>
        <v>0</v>
      </c>
    </row>
    <row r="36" spans="2:16" x14ac:dyDescent="0.25">
      <c r="B36" s="14" t="s">
        <v>468</v>
      </c>
      <c r="C36" s="4" t="str">
        <f>+C28</f>
        <v>Soporte técnico en sitio</v>
      </c>
      <c r="D36" s="14" t="s">
        <v>48</v>
      </c>
      <c r="E36" s="15" t="s">
        <v>73</v>
      </c>
      <c r="F36" s="14" t="s">
        <v>39</v>
      </c>
      <c r="G36" s="16" t="s">
        <v>59</v>
      </c>
      <c r="H36" s="16" t="s">
        <v>56</v>
      </c>
      <c r="I36" s="16" t="s">
        <v>50</v>
      </c>
      <c r="J36" s="28">
        <v>842010</v>
      </c>
      <c r="K36" s="28">
        <v>1618400</v>
      </c>
      <c r="L36" s="32">
        <f t="shared" si="0"/>
        <v>1230205</v>
      </c>
      <c r="M36" s="28">
        <f t="shared" si="1"/>
        <v>548990.63384542358</v>
      </c>
      <c r="N36" s="42">
        <f t="shared" si="2"/>
        <v>1618400</v>
      </c>
      <c r="O36" s="43">
        <f t="shared" si="3"/>
        <v>0.59756097560975607</v>
      </c>
      <c r="P36" s="43">
        <f t="shared" si="4"/>
        <v>0</v>
      </c>
    </row>
    <row r="37" spans="2:16" x14ac:dyDescent="0.25">
      <c r="B37" s="14" t="s">
        <v>469</v>
      </c>
      <c r="C37" s="4" t="str">
        <f>+C28</f>
        <v>Soporte técnico en sitio</v>
      </c>
      <c r="D37" s="14" t="s">
        <v>48</v>
      </c>
      <c r="E37" s="15" t="s">
        <v>73</v>
      </c>
      <c r="F37" s="14" t="s">
        <v>39</v>
      </c>
      <c r="G37" s="16" t="s">
        <v>59</v>
      </c>
      <c r="H37" s="16" t="s">
        <v>56</v>
      </c>
      <c r="I37" s="16" t="s">
        <v>52</v>
      </c>
      <c r="J37" s="28">
        <v>1584570</v>
      </c>
      <c r="K37" s="28">
        <v>1884960</v>
      </c>
      <c r="L37" s="32">
        <f t="shared" si="0"/>
        <v>1734765</v>
      </c>
      <c r="M37" s="28">
        <f t="shared" si="1"/>
        <v>212407.80600062702</v>
      </c>
      <c r="N37" s="42">
        <f t="shared" si="2"/>
        <v>1884960</v>
      </c>
      <c r="O37" s="43">
        <f t="shared" si="3"/>
        <v>0.59756097560975607</v>
      </c>
      <c r="P37" s="43">
        <f t="shared" si="4"/>
        <v>0</v>
      </c>
    </row>
    <row r="38" spans="2:16" x14ac:dyDescent="0.25">
      <c r="B38" s="14" t="s">
        <v>470</v>
      </c>
      <c r="C38" s="4" t="str">
        <f>+C28</f>
        <v>Soporte técnico en sitio</v>
      </c>
      <c r="D38" s="14" t="s">
        <v>48</v>
      </c>
      <c r="E38" s="15" t="s">
        <v>73</v>
      </c>
      <c r="F38" s="14" t="s">
        <v>39</v>
      </c>
      <c r="G38" s="16" t="s">
        <v>62</v>
      </c>
      <c r="H38" s="16" t="s">
        <v>56</v>
      </c>
      <c r="I38" s="16" t="s">
        <v>50</v>
      </c>
      <c r="J38" s="28">
        <v>816816</v>
      </c>
      <c r="K38" s="28">
        <v>1904000</v>
      </c>
      <c r="L38" s="32">
        <f t="shared" si="0"/>
        <v>1360408</v>
      </c>
      <c r="M38" s="28">
        <f t="shared" si="1"/>
        <v>768755.17879751546</v>
      </c>
      <c r="N38" s="42">
        <f t="shared" si="2"/>
        <v>1904000</v>
      </c>
      <c r="O38" s="43">
        <f t="shared" si="3"/>
        <v>0.59756097560975607</v>
      </c>
      <c r="P38" s="43">
        <f t="shared" si="4"/>
        <v>0</v>
      </c>
    </row>
    <row r="39" spans="2:16" x14ac:dyDescent="0.25">
      <c r="B39" s="14" t="s">
        <v>471</v>
      </c>
      <c r="C39" s="4" t="str">
        <f>+C28</f>
        <v>Soporte técnico en sitio</v>
      </c>
      <c r="D39" s="14" t="s">
        <v>48</v>
      </c>
      <c r="E39" s="15" t="s">
        <v>73</v>
      </c>
      <c r="F39" s="14" t="s">
        <v>39</v>
      </c>
      <c r="G39" s="16" t="s">
        <v>62</v>
      </c>
      <c r="H39" s="16" t="s">
        <v>56</v>
      </c>
      <c r="I39" s="16" t="s">
        <v>52</v>
      </c>
      <c r="J39" s="28">
        <v>1509872</v>
      </c>
      <c r="K39" s="28">
        <v>2046800</v>
      </c>
      <c r="L39" s="32">
        <f t="shared" si="0"/>
        <v>1778336</v>
      </c>
      <c r="M39" s="28">
        <f t="shared" si="1"/>
        <v>379665.42980893061</v>
      </c>
      <c r="N39" s="42">
        <f t="shared" si="2"/>
        <v>2046800</v>
      </c>
      <c r="O39" s="43">
        <f t="shared" si="3"/>
        <v>0.59756097560975607</v>
      </c>
      <c r="P39" s="43">
        <f t="shared" si="4"/>
        <v>0</v>
      </c>
    </row>
    <row r="40" spans="2:16" x14ac:dyDescent="0.25">
      <c r="B40" s="14" t="s">
        <v>472</v>
      </c>
      <c r="C40" s="4" t="s">
        <v>80</v>
      </c>
      <c r="D40" s="14" t="s">
        <v>48</v>
      </c>
      <c r="E40" s="15" t="s">
        <v>66</v>
      </c>
      <c r="F40" s="14" t="s">
        <v>39</v>
      </c>
      <c r="G40" s="16" t="s">
        <v>37</v>
      </c>
      <c r="H40" s="16" t="s">
        <v>49</v>
      </c>
      <c r="I40" s="16" t="s">
        <v>50</v>
      </c>
      <c r="J40" s="28">
        <v>74256</v>
      </c>
      <c r="K40" s="28">
        <v>153153</v>
      </c>
      <c r="L40" s="32">
        <f t="shared" si="0"/>
        <v>113704.5</v>
      </c>
      <c r="M40" s="28">
        <f t="shared" si="1"/>
        <v>55788.603715275043</v>
      </c>
      <c r="N40" s="42">
        <f t="shared" si="2"/>
        <v>153153</v>
      </c>
      <c r="O40" s="43">
        <f t="shared" si="3"/>
        <v>0.59756097560975607</v>
      </c>
      <c r="P40" s="43">
        <f t="shared" si="4"/>
        <v>0</v>
      </c>
    </row>
    <row r="41" spans="2:16" x14ac:dyDescent="0.25">
      <c r="B41" s="14" t="s">
        <v>473</v>
      </c>
      <c r="C41" s="4" t="str">
        <f>+C40</f>
        <v>Soporte técnico proactivo</v>
      </c>
      <c r="D41" s="14" t="s">
        <v>48</v>
      </c>
      <c r="E41" s="15" t="s">
        <v>66</v>
      </c>
      <c r="F41" s="14" t="s">
        <v>39</v>
      </c>
      <c r="G41" s="16" t="s">
        <v>37</v>
      </c>
      <c r="H41" s="16" t="s">
        <v>49</v>
      </c>
      <c r="I41" s="16" t="s">
        <v>52</v>
      </c>
      <c r="J41" s="28">
        <v>136136</v>
      </c>
      <c r="K41" s="28">
        <v>153153</v>
      </c>
      <c r="L41" s="32">
        <f t="shared" si="0"/>
        <v>144644.5</v>
      </c>
      <c r="M41" s="28">
        <f t="shared" si="1"/>
        <v>12032.836095451479</v>
      </c>
      <c r="N41" s="42">
        <f t="shared" si="2"/>
        <v>153153</v>
      </c>
      <c r="O41" s="43">
        <f t="shared" si="3"/>
        <v>0.59756097560975607</v>
      </c>
      <c r="P41" s="43">
        <f t="shared" si="4"/>
        <v>0</v>
      </c>
    </row>
    <row r="42" spans="2:16" x14ac:dyDescent="0.25">
      <c r="B42" s="14" t="s">
        <v>474</v>
      </c>
      <c r="C42" s="4" t="str">
        <f>+C40</f>
        <v>Soporte técnico proactivo</v>
      </c>
      <c r="D42" s="14" t="s">
        <v>48</v>
      </c>
      <c r="E42" s="15" t="s">
        <v>66</v>
      </c>
      <c r="F42" s="14" t="s">
        <v>39</v>
      </c>
      <c r="G42" s="16" t="s">
        <v>55</v>
      </c>
      <c r="H42" s="16" t="s">
        <v>56</v>
      </c>
      <c r="I42" s="16" t="s">
        <v>50</v>
      </c>
      <c r="J42" s="28">
        <v>198900</v>
      </c>
      <c r="K42" s="28">
        <v>153153</v>
      </c>
      <c r="L42" s="32">
        <f t="shared" si="0"/>
        <v>176026.5</v>
      </c>
      <c r="M42" s="28">
        <f t="shared" si="1"/>
        <v>32348.013918940989</v>
      </c>
      <c r="N42" s="42">
        <f t="shared" si="2"/>
        <v>198900</v>
      </c>
      <c r="O42" s="43">
        <f t="shared" si="3"/>
        <v>0</v>
      </c>
      <c r="P42" s="43">
        <f t="shared" si="4"/>
        <v>0.59756097560975607</v>
      </c>
    </row>
    <row r="43" spans="2:16" x14ac:dyDescent="0.25">
      <c r="B43" s="14" t="s">
        <v>475</v>
      </c>
      <c r="C43" s="4" t="str">
        <f>+C40</f>
        <v>Soporte técnico proactivo</v>
      </c>
      <c r="D43" s="14" t="s">
        <v>48</v>
      </c>
      <c r="E43" s="15" t="s">
        <v>66</v>
      </c>
      <c r="F43" s="14" t="s">
        <v>39</v>
      </c>
      <c r="G43" s="16" t="s">
        <v>55</v>
      </c>
      <c r="H43" s="16" t="s">
        <v>56</v>
      </c>
      <c r="I43" s="16" t="s">
        <v>52</v>
      </c>
      <c r="J43" s="28">
        <v>251940.00000000003</v>
      </c>
      <c r="K43" s="28">
        <v>153153</v>
      </c>
      <c r="L43" s="32">
        <f t="shared" si="0"/>
        <v>202546.5</v>
      </c>
      <c r="M43" s="28">
        <f t="shared" si="1"/>
        <v>69852.957593075582</v>
      </c>
      <c r="N43" s="42">
        <f t="shared" si="2"/>
        <v>251940.00000000003</v>
      </c>
      <c r="O43" s="43">
        <f t="shared" si="3"/>
        <v>0</v>
      </c>
      <c r="P43" s="43">
        <f t="shared" si="4"/>
        <v>0.59756097560975607</v>
      </c>
    </row>
    <row r="44" spans="2:16" x14ac:dyDescent="0.25">
      <c r="B44" s="14" t="s">
        <v>476</v>
      </c>
      <c r="C44" s="4" t="str">
        <f>+C40</f>
        <v>Soporte técnico proactivo</v>
      </c>
      <c r="D44" s="14" t="s">
        <v>48</v>
      </c>
      <c r="E44" s="15" t="s">
        <v>66</v>
      </c>
      <c r="F44" s="14" t="s">
        <v>39</v>
      </c>
      <c r="G44" s="16" t="s">
        <v>59</v>
      </c>
      <c r="H44" s="16" t="s">
        <v>56</v>
      </c>
      <c r="I44" s="16" t="s">
        <v>50</v>
      </c>
      <c r="J44" s="28">
        <v>165750</v>
      </c>
      <c r="K44" s="28">
        <v>231693</v>
      </c>
      <c r="L44" s="32">
        <f t="shared" si="0"/>
        <v>198721.5</v>
      </c>
      <c r="M44" s="28">
        <f t="shared" si="1"/>
        <v>46628.742471784506</v>
      </c>
      <c r="N44" s="42">
        <f t="shared" si="2"/>
        <v>231693</v>
      </c>
      <c r="O44" s="43">
        <f t="shared" si="3"/>
        <v>0.59756097560975607</v>
      </c>
      <c r="P44" s="43">
        <f t="shared" si="4"/>
        <v>0</v>
      </c>
    </row>
    <row r="45" spans="2:16" x14ac:dyDescent="0.25">
      <c r="B45" s="14" t="s">
        <v>477</v>
      </c>
      <c r="C45" s="4" t="str">
        <f>+C40</f>
        <v>Soporte técnico proactivo</v>
      </c>
      <c r="D45" s="14" t="s">
        <v>48</v>
      </c>
      <c r="E45" s="15" t="s">
        <v>66</v>
      </c>
      <c r="F45" s="14" t="s">
        <v>39</v>
      </c>
      <c r="G45" s="16" t="s">
        <v>59</v>
      </c>
      <c r="H45" s="16" t="s">
        <v>56</v>
      </c>
      <c r="I45" s="16" t="s">
        <v>52</v>
      </c>
      <c r="J45" s="28">
        <v>285090</v>
      </c>
      <c r="K45" s="28">
        <v>231693</v>
      </c>
      <c r="L45" s="32">
        <f t="shared" si="0"/>
        <v>258391.5</v>
      </c>
      <c r="M45" s="28">
        <f t="shared" si="1"/>
        <v>37757.380795018078</v>
      </c>
      <c r="N45" s="42">
        <f t="shared" si="2"/>
        <v>285090</v>
      </c>
      <c r="O45" s="43">
        <f t="shared" si="3"/>
        <v>0</v>
      </c>
      <c r="P45" s="43">
        <f t="shared" si="4"/>
        <v>0.59756097560975607</v>
      </c>
    </row>
    <row r="46" spans="2:16" x14ac:dyDescent="0.25">
      <c r="B46" s="14" t="s">
        <v>478</v>
      </c>
      <c r="C46" s="4" t="str">
        <f>+C40</f>
        <v>Soporte técnico proactivo</v>
      </c>
      <c r="D46" s="14" t="s">
        <v>48</v>
      </c>
      <c r="E46" s="15" t="s">
        <v>66</v>
      </c>
      <c r="F46" s="14" t="s">
        <v>39</v>
      </c>
      <c r="G46" s="16" t="s">
        <v>62</v>
      </c>
      <c r="H46" s="16" t="s">
        <v>56</v>
      </c>
      <c r="I46" s="16" t="s">
        <v>50</v>
      </c>
      <c r="J46" s="28">
        <v>265200</v>
      </c>
      <c r="K46" s="28">
        <v>274890</v>
      </c>
      <c r="L46" s="32">
        <f t="shared" ref="L46:L77" si="5">MEDIAN(J46:K46)</f>
        <v>270045</v>
      </c>
      <c r="M46" s="28">
        <f t="shared" ref="M46:M77" si="6">_xlfn.STDEV.S(J46:K46)</f>
        <v>6851.8647096976456</v>
      </c>
      <c r="N46" s="42">
        <f t="shared" si="2"/>
        <v>274890</v>
      </c>
      <c r="O46" s="43">
        <f t="shared" si="3"/>
        <v>0.59756097560975607</v>
      </c>
      <c r="P46" s="43">
        <f t="shared" si="4"/>
        <v>0</v>
      </c>
    </row>
    <row r="47" spans="2:16" x14ac:dyDescent="0.25">
      <c r="B47" s="14" t="s">
        <v>479</v>
      </c>
      <c r="C47" s="4" t="str">
        <f>+C40</f>
        <v>Soporte técnico proactivo</v>
      </c>
      <c r="D47" s="14" t="s">
        <v>48</v>
      </c>
      <c r="E47" s="15" t="s">
        <v>66</v>
      </c>
      <c r="F47" s="14" t="s">
        <v>39</v>
      </c>
      <c r="G47" s="16" t="s">
        <v>62</v>
      </c>
      <c r="H47" s="16" t="s">
        <v>56</v>
      </c>
      <c r="I47" s="16" t="s">
        <v>52</v>
      </c>
      <c r="J47" s="28">
        <v>318240</v>
      </c>
      <c r="K47" s="28">
        <v>274890</v>
      </c>
      <c r="L47" s="32">
        <f t="shared" si="5"/>
        <v>296565</v>
      </c>
      <c r="M47" s="28">
        <f t="shared" si="6"/>
        <v>30653.078964436834</v>
      </c>
      <c r="N47" s="42">
        <f t="shared" si="2"/>
        <v>318240</v>
      </c>
      <c r="O47" s="43">
        <f t="shared" si="3"/>
        <v>0</v>
      </c>
      <c r="P47" s="43">
        <f t="shared" si="4"/>
        <v>0.59756097560975607</v>
      </c>
    </row>
    <row r="48" spans="2:16" x14ac:dyDescent="0.25">
      <c r="B48" s="14" t="s">
        <v>480</v>
      </c>
      <c r="C48" s="4" t="s">
        <v>89</v>
      </c>
      <c r="D48" s="14" t="s">
        <v>48</v>
      </c>
      <c r="E48" s="15" t="s">
        <v>73</v>
      </c>
      <c r="F48" s="14" t="s">
        <v>39</v>
      </c>
      <c r="G48" s="16" t="s">
        <v>37</v>
      </c>
      <c r="H48" s="16" t="s">
        <v>49</v>
      </c>
      <c r="I48" s="16" t="s">
        <v>50</v>
      </c>
      <c r="J48" s="28">
        <v>594048</v>
      </c>
      <c r="K48" s="28">
        <v>1225224</v>
      </c>
      <c r="L48" s="32">
        <f t="shared" si="5"/>
        <v>909636</v>
      </c>
      <c r="M48" s="28">
        <f t="shared" si="6"/>
        <v>446308.82972220035</v>
      </c>
      <c r="N48" s="42">
        <f t="shared" si="2"/>
        <v>1225224</v>
      </c>
      <c r="O48" s="43">
        <f t="shared" si="3"/>
        <v>0.59756097560975607</v>
      </c>
      <c r="P48" s="43">
        <f t="shared" si="4"/>
        <v>0</v>
      </c>
    </row>
    <row r="49" spans="2:16" x14ac:dyDescent="0.25">
      <c r="B49" s="14" t="s">
        <v>481</v>
      </c>
      <c r="C49" s="4" t="s">
        <v>89</v>
      </c>
      <c r="D49" s="14" t="s">
        <v>48</v>
      </c>
      <c r="E49" s="15" t="s">
        <v>73</v>
      </c>
      <c r="F49" s="14" t="s">
        <v>39</v>
      </c>
      <c r="G49" s="16" t="s">
        <v>37</v>
      </c>
      <c r="H49" s="16" t="s">
        <v>49</v>
      </c>
      <c r="I49" s="16" t="s">
        <v>52</v>
      </c>
      <c r="J49" s="28">
        <v>1089088</v>
      </c>
      <c r="K49" s="28">
        <v>1225224</v>
      </c>
      <c r="L49" s="32">
        <f t="shared" si="5"/>
        <v>1157156</v>
      </c>
      <c r="M49" s="28">
        <f t="shared" si="6"/>
        <v>96262.688763611834</v>
      </c>
      <c r="N49" s="42">
        <f t="shared" si="2"/>
        <v>1225224</v>
      </c>
      <c r="O49" s="43">
        <f t="shared" si="3"/>
        <v>0.59756097560975607</v>
      </c>
      <c r="P49" s="43">
        <f t="shared" si="4"/>
        <v>0</v>
      </c>
    </row>
    <row r="50" spans="2:16" x14ac:dyDescent="0.25">
      <c r="B50" s="14" t="s">
        <v>482</v>
      </c>
      <c r="C50" s="4" t="s">
        <v>89</v>
      </c>
      <c r="D50" s="14" t="s">
        <v>48</v>
      </c>
      <c r="E50" s="15" t="s">
        <v>73</v>
      </c>
      <c r="F50" s="14" t="s">
        <v>39</v>
      </c>
      <c r="G50" s="16" t="s">
        <v>55</v>
      </c>
      <c r="H50" s="16" t="s">
        <v>56</v>
      </c>
      <c r="I50" s="16" t="s">
        <v>50</v>
      </c>
      <c r="J50" s="28">
        <v>808860.00000000012</v>
      </c>
      <c r="K50" s="28">
        <v>1225224</v>
      </c>
      <c r="L50" s="32">
        <f t="shared" si="5"/>
        <v>1017042</v>
      </c>
      <c r="M50" s="28">
        <f t="shared" si="6"/>
        <v>294413.80784195609</v>
      </c>
      <c r="N50" s="42">
        <f t="shared" si="2"/>
        <v>1225224</v>
      </c>
      <c r="O50" s="43">
        <f t="shared" si="3"/>
        <v>0.59756097560975607</v>
      </c>
      <c r="P50" s="43">
        <f t="shared" si="4"/>
        <v>0</v>
      </c>
    </row>
    <row r="51" spans="2:16" x14ac:dyDescent="0.25">
      <c r="B51" s="14" t="s">
        <v>483</v>
      </c>
      <c r="C51" s="4" t="s">
        <v>89</v>
      </c>
      <c r="D51" s="14" t="s">
        <v>48</v>
      </c>
      <c r="E51" s="15" t="s">
        <v>73</v>
      </c>
      <c r="F51" s="14" t="s">
        <v>39</v>
      </c>
      <c r="G51" s="16" t="s">
        <v>55</v>
      </c>
      <c r="H51" s="16" t="s">
        <v>56</v>
      </c>
      <c r="I51" s="16" t="s">
        <v>52</v>
      </c>
      <c r="J51" s="28">
        <v>1551420.0000000002</v>
      </c>
      <c r="K51" s="28">
        <v>1853544</v>
      </c>
      <c r="L51" s="32">
        <f t="shared" si="5"/>
        <v>1702482</v>
      </c>
      <c r="M51" s="28">
        <f t="shared" si="6"/>
        <v>213633.92915920433</v>
      </c>
      <c r="N51" s="42">
        <f t="shared" si="2"/>
        <v>1853544</v>
      </c>
      <c r="O51" s="43">
        <f t="shared" si="3"/>
        <v>0.59756097560975607</v>
      </c>
      <c r="P51" s="43">
        <f t="shared" si="4"/>
        <v>0</v>
      </c>
    </row>
    <row r="52" spans="2:16" x14ac:dyDescent="0.25">
      <c r="B52" s="14" t="s">
        <v>484</v>
      </c>
      <c r="C52" s="4" t="s">
        <v>89</v>
      </c>
      <c r="D52" s="14" t="s">
        <v>48</v>
      </c>
      <c r="E52" s="15" t="s">
        <v>73</v>
      </c>
      <c r="F52" s="14" t="s">
        <v>39</v>
      </c>
      <c r="G52" s="16" t="s">
        <v>59</v>
      </c>
      <c r="H52" s="16" t="s">
        <v>56</v>
      </c>
      <c r="I52" s="16" t="s">
        <v>50</v>
      </c>
      <c r="J52" s="28">
        <v>842010</v>
      </c>
      <c r="K52" s="28">
        <v>1853544</v>
      </c>
      <c r="L52" s="32">
        <f t="shared" si="5"/>
        <v>1347777</v>
      </c>
      <c r="M52" s="28">
        <f t="shared" si="6"/>
        <v>715262.55080075318</v>
      </c>
      <c r="N52" s="42">
        <f t="shared" si="2"/>
        <v>1853544</v>
      </c>
      <c r="O52" s="43">
        <f t="shared" si="3"/>
        <v>0.59756097560975607</v>
      </c>
      <c r="P52" s="43">
        <f t="shared" si="4"/>
        <v>0</v>
      </c>
    </row>
    <row r="53" spans="2:16" x14ac:dyDescent="0.25">
      <c r="B53" s="14" t="s">
        <v>485</v>
      </c>
      <c r="C53" s="4" t="s">
        <v>89</v>
      </c>
      <c r="D53" s="14" t="s">
        <v>48</v>
      </c>
      <c r="E53" s="15" t="s">
        <v>73</v>
      </c>
      <c r="F53" s="14" t="s">
        <v>39</v>
      </c>
      <c r="G53" s="16" t="s">
        <v>59</v>
      </c>
      <c r="H53" s="16" t="s">
        <v>56</v>
      </c>
      <c r="I53" s="16" t="s">
        <v>52</v>
      </c>
      <c r="J53" s="28">
        <v>1584570</v>
      </c>
      <c r="K53" s="28">
        <v>2199120</v>
      </c>
      <c r="L53" s="32">
        <f t="shared" si="5"/>
        <v>1891845</v>
      </c>
      <c r="M53" s="28">
        <f t="shared" si="6"/>
        <v>434552.47237819276</v>
      </c>
      <c r="N53" s="42">
        <f t="shared" si="2"/>
        <v>2199120</v>
      </c>
      <c r="O53" s="43">
        <f t="shared" si="3"/>
        <v>0.59756097560975607</v>
      </c>
      <c r="P53" s="43">
        <f t="shared" si="4"/>
        <v>0</v>
      </c>
    </row>
    <row r="54" spans="2:16" x14ac:dyDescent="0.25">
      <c r="B54" s="14" t="s">
        <v>486</v>
      </c>
      <c r="C54" s="4" t="s">
        <v>89</v>
      </c>
      <c r="D54" s="14" t="s">
        <v>48</v>
      </c>
      <c r="E54" s="15" t="s">
        <v>73</v>
      </c>
      <c r="F54" s="14" t="s">
        <v>39</v>
      </c>
      <c r="G54" s="16" t="s">
        <v>62</v>
      </c>
      <c r="H54" s="16" t="s">
        <v>56</v>
      </c>
      <c r="I54" s="16" t="s">
        <v>50</v>
      </c>
      <c r="J54" s="28">
        <v>875160</v>
      </c>
      <c r="K54" s="28">
        <v>2199120</v>
      </c>
      <c r="L54" s="32">
        <f t="shared" si="5"/>
        <v>1537140</v>
      </c>
      <c r="M54" s="28">
        <f t="shared" si="6"/>
        <v>936181.09401974152</v>
      </c>
      <c r="N54" s="42">
        <f t="shared" si="2"/>
        <v>2199120</v>
      </c>
      <c r="O54" s="43">
        <f t="shared" si="3"/>
        <v>0.59756097560975607</v>
      </c>
      <c r="P54" s="43">
        <f t="shared" si="4"/>
        <v>0</v>
      </c>
    </row>
    <row r="55" spans="2:16" x14ac:dyDescent="0.25">
      <c r="B55" s="14" t="s">
        <v>487</v>
      </c>
      <c r="C55" s="4" t="s">
        <v>89</v>
      </c>
      <c r="D55" s="14" t="s">
        <v>48</v>
      </c>
      <c r="E55" s="15" t="s">
        <v>73</v>
      </c>
      <c r="F55" s="14" t="s">
        <v>39</v>
      </c>
      <c r="G55" s="16" t="s">
        <v>62</v>
      </c>
      <c r="H55" s="16" t="s">
        <v>56</v>
      </c>
      <c r="I55" s="16" t="s">
        <v>52</v>
      </c>
      <c r="J55" s="28">
        <v>1617720.0000000002</v>
      </c>
      <c r="K55" s="28">
        <v>2199120</v>
      </c>
      <c r="L55" s="32">
        <f t="shared" si="5"/>
        <v>1908420</v>
      </c>
      <c r="M55" s="28">
        <f t="shared" si="6"/>
        <v>411111.88258185994</v>
      </c>
      <c r="N55" s="42">
        <f t="shared" si="2"/>
        <v>2199120</v>
      </c>
      <c r="O55" s="43">
        <f t="shared" si="3"/>
        <v>0.59756097560975607</v>
      </c>
      <c r="P55" s="43">
        <f t="shared" si="4"/>
        <v>0</v>
      </c>
    </row>
    <row r="56" spans="2:16" x14ac:dyDescent="0.25">
      <c r="B56" s="14" t="s">
        <v>488</v>
      </c>
      <c r="C56" s="4" t="s">
        <v>98</v>
      </c>
      <c r="D56" s="14" t="s">
        <v>48</v>
      </c>
      <c r="E56" s="15" t="s">
        <v>99</v>
      </c>
      <c r="F56" s="14" t="s">
        <v>39</v>
      </c>
      <c r="G56" s="16" t="s">
        <v>37</v>
      </c>
      <c r="H56" s="16" t="s">
        <v>49</v>
      </c>
      <c r="I56" s="16" t="s">
        <v>39</v>
      </c>
      <c r="J56" s="28">
        <v>544544</v>
      </c>
      <c r="K56" s="28">
        <v>597380</v>
      </c>
      <c r="L56" s="32">
        <f t="shared" si="5"/>
        <v>570962</v>
      </c>
      <c r="M56" s="28">
        <f t="shared" si="6"/>
        <v>37360.693890772425</v>
      </c>
      <c r="N56" s="42">
        <f t="shared" si="2"/>
        <v>597380</v>
      </c>
      <c r="O56" s="43">
        <f t="shared" si="3"/>
        <v>0.59756097560975607</v>
      </c>
      <c r="P56" s="43">
        <f t="shared" si="4"/>
        <v>0</v>
      </c>
    </row>
    <row r="57" spans="2:16" x14ac:dyDescent="0.25">
      <c r="B57" s="14" t="s">
        <v>489</v>
      </c>
      <c r="C57" s="4" t="s">
        <v>101</v>
      </c>
      <c r="D57" s="14" t="s">
        <v>48</v>
      </c>
      <c r="E57" s="15" t="s">
        <v>102</v>
      </c>
      <c r="F57" s="14" t="s">
        <v>39</v>
      </c>
      <c r="G57" s="16" t="s">
        <v>37</v>
      </c>
      <c r="H57" s="16" t="s">
        <v>49</v>
      </c>
      <c r="I57" s="16" t="s">
        <v>39</v>
      </c>
      <c r="J57" s="28">
        <v>618800</v>
      </c>
      <c r="K57" s="28">
        <v>597380</v>
      </c>
      <c r="L57" s="32">
        <f t="shared" si="5"/>
        <v>608090</v>
      </c>
      <c r="M57" s="28">
        <f t="shared" si="6"/>
        <v>15146.227253015848</v>
      </c>
      <c r="N57" s="42">
        <f t="shared" si="2"/>
        <v>618800</v>
      </c>
      <c r="O57" s="43">
        <f t="shared" si="3"/>
        <v>0</v>
      </c>
      <c r="P57" s="43">
        <f t="shared" si="4"/>
        <v>0.59756097560975607</v>
      </c>
    </row>
    <row r="58" spans="2:16" x14ac:dyDescent="0.25">
      <c r="B58" s="14" t="s">
        <v>490</v>
      </c>
      <c r="C58" s="4" t="s">
        <v>104</v>
      </c>
      <c r="D58" s="14" t="s">
        <v>48</v>
      </c>
      <c r="E58" s="15" t="s">
        <v>105</v>
      </c>
      <c r="F58" s="14" t="s">
        <v>39</v>
      </c>
      <c r="G58" s="16" t="s">
        <v>37</v>
      </c>
      <c r="H58" s="16" t="s">
        <v>49</v>
      </c>
      <c r="I58" s="16" t="s">
        <v>39</v>
      </c>
      <c r="J58" s="28">
        <v>680680</v>
      </c>
      <c r="K58" s="28">
        <v>597380</v>
      </c>
      <c r="L58" s="32">
        <f t="shared" si="5"/>
        <v>639030</v>
      </c>
      <c r="M58" s="28">
        <f t="shared" si="6"/>
        <v>58901.994872839408</v>
      </c>
      <c r="N58" s="42">
        <f t="shared" si="2"/>
        <v>680680</v>
      </c>
      <c r="O58" s="43">
        <f t="shared" si="3"/>
        <v>0</v>
      </c>
      <c r="P58" s="43">
        <f t="shared" si="4"/>
        <v>0.59756097560975607</v>
      </c>
    </row>
    <row r="59" spans="2:16" x14ac:dyDescent="0.25">
      <c r="B59" s="14" t="s">
        <v>491</v>
      </c>
      <c r="C59" s="4" t="s">
        <v>98</v>
      </c>
      <c r="D59" s="14" t="s">
        <v>48</v>
      </c>
      <c r="E59" s="15" t="s">
        <v>99</v>
      </c>
      <c r="F59" s="14" t="s">
        <v>39</v>
      </c>
      <c r="G59" s="16" t="s">
        <v>55</v>
      </c>
      <c r="H59" s="16" t="s">
        <v>107</v>
      </c>
      <c r="I59" s="16" t="s">
        <v>39</v>
      </c>
      <c r="J59" s="28">
        <v>716040.00000000012</v>
      </c>
      <c r="K59" s="28">
        <v>892500</v>
      </c>
      <c r="L59" s="32">
        <f t="shared" si="5"/>
        <v>804270</v>
      </c>
      <c r="M59" s="28">
        <f t="shared" si="6"/>
        <v>124776.06260817916</v>
      </c>
      <c r="N59" s="42">
        <f t="shared" si="2"/>
        <v>892500</v>
      </c>
      <c r="O59" s="43">
        <f t="shared" si="3"/>
        <v>0.59756097560975607</v>
      </c>
      <c r="P59" s="43">
        <f t="shared" si="4"/>
        <v>0</v>
      </c>
    </row>
    <row r="60" spans="2:16" x14ac:dyDescent="0.25">
      <c r="B60" s="14" t="s">
        <v>492</v>
      </c>
      <c r="C60" s="4" t="s">
        <v>101</v>
      </c>
      <c r="D60" s="14" t="s">
        <v>48</v>
      </c>
      <c r="E60" s="15" t="s">
        <v>102</v>
      </c>
      <c r="F60" s="14" t="s">
        <v>39</v>
      </c>
      <c r="G60" s="16" t="s">
        <v>55</v>
      </c>
      <c r="H60" s="16" t="s">
        <v>107</v>
      </c>
      <c r="I60" s="16" t="s">
        <v>39</v>
      </c>
      <c r="J60" s="28">
        <v>795600</v>
      </c>
      <c r="K60" s="28">
        <v>892500</v>
      </c>
      <c r="L60" s="32">
        <f t="shared" si="5"/>
        <v>844050</v>
      </c>
      <c r="M60" s="28">
        <f t="shared" si="6"/>
        <v>68518.647096976449</v>
      </c>
      <c r="N60" s="42">
        <f t="shared" si="2"/>
        <v>892500</v>
      </c>
      <c r="O60" s="43">
        <f t="shared" si="3"/>
        <v>0.59756097560975607</v>
      </c>
      <c r="P60" s="43">
        <f t="shared" si="4"/>
        <v>0</v>
      </c>
    </row>
    <row r="61" spans="2:16" x14ac:dyDescent="0.25">
      <c r="B61" s="14" t="s">
        <v>493</v>
      </c>
      <c r="C61" s="4" t="s">
        <v>104</v>
      </c>
      <c r="D61" s="14" t="s">
        <v>48</v>
      </c>
      <c r="E61" s="15" t="s">
        <v>105</v>
      </c>
      <c r="F61" s="14" t="s">
        <v>39</v>
      </c>
      <c r="G61" s="16" t="s">
        <v>55</v>
      </c>
      <c r="H61" s="16" t="s">
        <v>107</v>
      </c>
      <c r="I61" s="16" t="s">
        <v>39</v>
      </c>
      <c r="J61" s="28">
        <v>861900</v>
      </c>
      <c r="K61" s="28">
        <v>892500</v>
      </c>
      <c r="L61" s="32">
        <f t="shared" si="5"/>
        <v>877200</v>
      </c>
      <c r="M61" s="28">
        <f t="shared" si="6"/>
        <v>21637.467504308355</v>
      </c>
      <c r="N61" s="42">
        <f t="shared" si="2"/>
        <v>892500</v>
      </c>
      <c r="O61" s="43">
        <f t="shared" si="3"/>
        <v>0.59756097560975607</v>
      </c>
      <c r="P61" s="43">
        <f t="shared" si="4"/>
        <v>0</v>
      </c>
    </row>
    <row r="62" spans="2:16" x14ac:dyDescent="0.25">
      <c r="B62" s="14" t="s">
        <v>494</v>
      </c>
      <c r="C62" s="4" t="s">
        <v>98</v>
      </c>
      <c r="D62" s="14" t="s">
        <v>48</v>
      </c>
      <c r="E62" s="15" t="s">
        <v>99</v>
      </c>
      <c r="F62" s="14" t="s">
        <v>39</v>
      </c>
      <c r="G62" s="16" t="s">
        <v>59</v>
      </c>
      <c r="H62" s="16" t="s">
        <v>107</v>
      </c>
      <c r="I62" s="16" t="s">
        <v>39</v>
      </c>
      <c r="J62" s="28">
        <v>782340</v>
      </c>
      <c r="K62" s="28">
        <v>2130100</v>
      </c>
      <c r="L62" s="32">
        <f t="shared" si="5"/>
        <v>1456220</v>
      </c>
      <c r="M62" s="28">
        <f t="shared" si="6"/>
        <v>953010.23541198124</v>
      </c>
      <c r="N62" s="42">
        <f t="shared" si="2"/>
        <v>2130100</v>
      </c>
      <c r="O62" s="43">
        <f t="shared" si="3"/>
        <v>0.59756097560975607</v>
      </c>
      <c r="P62" s="43">
        <f t="shared" si="4"/>
        <v>0</v>
      </c>
    </row>
    <row r="63" spans="2:16" x14ac:dyDescent="0.25">
      <c r="B63" s="14" t="s">
        <v>495</v>
      </c>
      <c r="C63" s="4" t="s">
        <v>101</v>
      </c>
      <c r="D63" s="14" t="s">
        <v>48</v>
      </c>
      <c r="E63" s="15" t="s">
        <v>102</v>
      </c>
      <c r="F63" s="14" t="s">
        <v>39</v>
      </c>
      <c r="G63" s="16" t="s">
        <v>59</v>
      </c>
      <c r="H63" s="16" t="s">
        <v>107</v>
      </c>
      <c r="I63" s="16" t="s">
        <v>39</v>
      </c>
      <c r="J63" s="28">
        <v>861900</v>
      </c>
      <c r="K63" s="28">
        <v>2130100</v>
      </c>
      <c r="L63" s="32">
        <f t="shared" si="5"/>
        <v>1496000</v>
      </c>
      <c r="M63" s="28">
        <f t="shared" si="6"/>
        <v>896752.81990077952</v>
      </c>
      <c r="N63" s="42">
        <f t="shared" si="2"/>
        <v>2130100</v>
      </c>
      <c r="O63" s="43">
        <f t="shared" si="3"/>
        <v>0.59756097560975607</v>
      </c>
      <c r="P63" s="43">
        <f t="shared" si="4"/>
        <v>0</v>
      </c>
    </row>
    <row r="64" spans="2:16" x14ac:dyDescent="0.25">
      <c r="B64" s="14" t="s">
        <v>496</v>
      </c>
      <c r="C64" s="4" t="s">
        <v>104</v>
      </c>
      <c r="D64" s="14" t="s">
        <v>48</v>
      </c>
      <c r="E64" s="15" t="s">
        <v>105</v>
      </c>
      <c r="F64" s="14" t="s">
        <v>39</v>
      </c>
      <c r="G64" s="16" t="s">
        <v>59</v>
      </c>
      <c r="H64" s="16" t="s">
        <v>107</v>
      </c>
      <c r="I64" s="16" t="s">
        <v>39</v>
      </c>
      <c r="J64" s="28">
        <v>928200</v>
      </c>
      <c r="K64" s="28">
        <v>2130100</v>
      </c>
      <c r="L64" s="32">
        <f t="shared" si="5"/>
        <v>1529150</v>
      </c>
      <c r="M64" s="28">
        <f t="shared" si="6"/>
        <v>849871.64030811144</v>
      </c>
      <c r="N64" s="42">
        <f t="shared" si="2"/>
        <v>2130100</v>
      </c>
      <c r="O64" s="43">
        <f t="shared" si="3"/>
        <v>0.59756097560975607</v>
      </c>
      <c r="P64" s="43">
        <f t="shared" si="4"/>
        <v>0</v>
      </c>
    </row>
    <row r="65" spans="2:16" x14ac:dyDescent="0.25">
      <c r="B65" s="14" t="s">
        <v>497</v>
      </c>
      <c r="C65" s="4" t="s">
        <v>98</v>
      </c>
      <c r="D65" s="14" t="s">
        <v>48</v>
      </c>
      <c r="E65" s="15" t="s">
        <v>99</v>
      </c>
      <c r="F65" s="14" t="s">
        <v>39</v>
      </c>
      <c r="G65" s="16" t="s">
        <v>62</v>
      </c>
      <c r="H65" s="16" t="s">
        <v>107</v>
      </c>
      <c r="I65" s="16" t="s">
        <v>39</v>
      </c>
      <c r="J65" s="28">
        <v>848640</v>
      </c>
      <c r="K65" s="28">
        <v>2558500</v>
      </c>
      <c r="L65" s="32">
        <f t="shared" si="5"/>
        <v>1703570</v>
      </c>
      <c r="M65" s="28">
        <f t="shared" si="6"/>
        <v>1209053.6008796301</v>
      </c>
      <c r="N65" s="42">
        <f t="shared" si="2"/>
        <v>2558500</v>
      </c>
      <c r="O65" s="43">
        <f t="shared" si="3"/>
        <v>0.59756097560975607</v>
      </c>
      <c r="P65" s="43">
        <f t="shared" si="4"/>
        <v>0</v>
      </c>
    </row>
    <row r="66" spans="2:16" x14ac:dyDescent="0.25">
      <c r="B66" s="14" t="s">
        <v>498</v>
      </c>
      <c r="C66" s="4" t="s">
        <v>101</v>
      </c>
      <c r="D66" s="14" t="s">
        <v>48</v>
      </c>
      <c r="E66" s="15" t="s">
        <v>102</v>
      </c>
      <c r="F66" s="14" t="s">
        <v>39</v>
      </c>
      <c r="G66" s="16" t="s">
        <v>62</v>
      </c>
      <c r="H66" s="16" t="s">
        <v>107</v>
      </c>
      <c r="I66" s="16" t="s">
        <v>39</v>
      </c>
      <c r="J66" s="28">
        <v>928200</v>
      </c>
      <c r="K66" s="28">
        <v>2558500</v>
      </c>
      <c r="L66" s="32">
        <f t="shared" si="5"/>
        <v>1743350</v>
      </c>
      <c r="M66" s="28">
        <f t="shared" si="6"/>
        <v>1152796.1853684285</v>
      </c>
      <c r="N66" s="42">
        <f t="shared" si="2"/>
        <v>2558500</v>
      </c>
      <c r="O66" s="43">
        <f t="shared" si="3"/>
        <v>0.59756097560975607</v>
      </c>
      <c r="P66" s="43">
        <f t="shared" si="4"/>
        <v>0</v>
      </c>
    </row>
    <row r="67" spans="2:16" x14ac:dyDescent="0.25">
      <c r="B67" s="14" t="s">
        <v>499</v>
      </c>
      <c r="C67" s="4" t="s">
        <v>104</v>
      </c>
      <c r="D67" s="14" t="s">
        <v>48</v>
      </c>
      <c r="E67" s="15" t="s">
        <v>105</v>
      </c>
      <c r="F67" s="14" t="s">
        <v>39</v>
      </c>
      <c r="G67" s="16" t="s">
        <v>62</v>
      </c>
      <c r="H67" s="16" t="s">
        <v>107</v>
      </c>
      <c r="I67" s="16" t="s">
        <v>39</v>
      </c>
      <c r="J67" s="28">
        <v>994500</v>
      </c>
      <c r="K67" s="28">
        <v>2558500</v>
      </c>
      <c r="L67" s="32">
        <f t="shared" si="5"/>
        <v>1776500</v>
      </c>
      <c r="M67" s="28">
        <f t="shared" si="6"/>
        <v>1105915.0057757604</v>
      </c>
      <c r="N67" s="42">
        <f t="shared" si="2"/>
        <v>2558500</v>
      </c>
      <c r="O67" s="43">
        <f t="shared" si="3"/>
        <v>0.59756097560975607</v>
      </c>
      <c r="P67" s="43">
        <f t="shared" si="4"/>
        <v>0</v>
      </c>
    </row>
    <row r="68" spans="2:16" x14ac:dyDescent="0.25">
      <c r="B68" s="14" t="s">
        <v>500</v>
      </c>
      <c r="C68" s="4" t="s">
        <v>117</v>
      </c>
      <c r="D68" s="14" t="s">
        <v>48</v>
      </c>
      <c r="E68" s="15" t="s">
        <v>99</v>
      </c>
      <c r="F68" s="14" t="s">
        <v>39</v>
      </c>
      <c r="G68" s="16" t="s">
        <v>37</v>
      </c>
      <c r="H68" s="16" t="s">
        <v>49</v>
      </c>
      <c r="I68" s="16" t="s">
        <v>39</v>
      </c>
      <c r="J68" s="28">
        <v>544544</v>
      </c>
      <c r="K68" s="28">
        <v>597380</v>
      </c>
      <c r="L68" s="32">
        <f t="shared" si="5"/>
        <v>570962</v>
      </c>
      <c r="M68" s="28">
        <f t="shared" si="6"/>
        <v>37360.693890772425</v>
      </c>
      <c r="N68" s="42">
        <f t="shared" si="2"/>
        <v>597380</v>
      </c>
      <c r="O68" s="43">
        <f t="shared" si="3"/>
        <v>0.59756097560975607</v>
      </c>
      <c r="P68" s="43">
        <f t="shared" si="4"/>
        <v>0</v>
      </c>
    </row>
    <row r="69" spans="2:16" x14ac:dyDescent="0.25">
      <c r="B69" s="14" t="s">
        <v>501</v>
      </c>
      <c r="C69" s="4" t="s">
        <v>119</v>
      </c>
      <c r="D69" s="14" t="s">
        <v>48</v>
      </c>
      <c r="E69" s="15" t="s">
        <v>102</v>
      </c>
      <c r="F69" s="14" t="s">
        <v>39</v>
      </c>
      <c r="G69" s="16" t="s">
        <v>37</v>
      </c>
      <c r="H69" s="16" t="s">
        <v>49</v>
      </c>
      <c r="I69" s="16" t="s">
        <v>39</v>
      </c>
      <c r="J69" s="28">
        <v>618800</v>
      </c>
      <c r="K69" s="28">
        <v>597380</v>
      </c>
      <c r="L69" s="32">
        <f t="shared" si="5"/>
        <v>608090</v>
      </c>
      <c r="M69" s="28">
        <f t="shared" si="6"/>
        <v>15146.227253015848</v>
      </c>
      <c r="N69" s="42">
        <f t="shared" si="2"/>
        <v>618800</v>
      </c>
      <c r="O69" s="43">
        <f t="shared" si="3"/>
        <v>0</v>
      </c>
      <c r="P69" s="43">
        <f t="shared" si="4"/>
        <v>0.59756097560975607</v>
      </c>
    </row>
    <row r="70" spans="2:16" x14ac:dyDescent="0.25">
      <c r="B70" s="14" t="s">
        <v>502</v>
      </c>
      <c r="C70" s="4" t="s">
        <v>121</v>
      </c>
      <c r="D70" s="14" t="s">
        <v>48</v>
      </c>
      <c r="E70" s="15" t="s">
        <v>105</v>
      </c>
      <c r="F70" s="14" t="s">
        <v>39</v>
      </c>
      <c r="G70" s="16" t="s">
        <v>37</v>
      </c>
      <c r="H70" s="16" t="s">
        <v>49</v>
      </c>
      <c r="I70" s="16" t="s">
        <v>39</v>
      </c>
      <c r="J70" s="28">
        <v>680680</v>
      </c>
      <c r="K70" s="28">
        <v>597380</v>
      </c>
      <c r="L70" s="32">
        <f t="shared" si="5"/>
        <v>639030</v>
      </c>
      <c r="M70" s="28">
        <f t="shared" si="6"/>
        <v>58901.994872839408</v>
      </c>
      <c r="N70" s="42">
        <f t="shared" si="2"/>
        <v>680680</v>
      </c>
      <c r="O70" s="43">
        <f t="shared" si="3"/>
        <v>0</v>
      </c>
      <c r="P70" s="43">
        <f t="shared" si="4"/>
        <v>0.59756097560975607</v>
      </c>
    </row>
    <row r="71" spans="2:16" x14ac:dyDescent="0.25">
      <c r="B71" s="14" t="s">
        <v>503</v>
      </c>
      <c r="C71" s="4" t="s">
        <v>117</v>
      </c>
      <c r="D71" s="14" t="s">
        <v>48</v>
      </c>
      <c r="E71" s="15" t="s">
        <v>99</v>
      </c>
      <c r="F71" s="14" t="s">
        <v>39</v>
      </c>
      <c r="G71" s="16" t="s">
        <v>55</v>
      </c>
      <c r="H71" s="16" t="s">
        <v>107</v>
      </c>
      <c r="I71" s="16" t="s">
        <v>39</v>
      </c>
      <c r="J71" s="28">
        <v>716040.00000000012</v>
      </c>
      <c r="K71" s="28">
        <v>892500</v>
      </c>
      <c r="L71" s="32">
        <f t="shared" si="5"/>
        <v>804270</v>
      </c>
      <c r="M71" s="28">
        <f t="shared" si="6"/>
        <v>124776.06260817916</v>
      </c>
      <c r="N71" s="42">
        <f t="shared" si="2"/>
        <v>892500</v>
      </c>
      <c r="O71" s="43">
        <f t="shared" si="3"/>
        <v>0.59756097560975607</v>
      </c>
      <c r="P71" s="43">
        <f t="shared" si="4"/>
        <v>0</v>
      </c>
    </row>
    <row r="72" spans="2:16" x14ac:dyDescent="0.25">
      <c r="B72" s="14" t="s">
        <v>504</v>
      </c>
      <c r="C72" s="4" t="s">
        <v>119</v>
      </c>
      <c r="D72" s="14" t="s">
        <v>48</v>
      </c>
      <c r="E72" s="15" t="s">
        <v>102</v>
      </c>
      <c r="F72" s="14" t="s">
        <v>39</v>
      </c>
      <c r="G72" s="16" t="s">
        <v>55</v>
      </c>
      <c r="H72" s="16" t="s">
        <v>107</v>
      </c>
      <c r="I72" s="16" t="s">
        <v>39</v>
      </c>
      <c r="J72" s="28">
        <v>795600</v>
      </c>
      <c r="K72" s="28">
        <v>892500</v>
      </c>
      <c r="L72" s="32">
        <f t="shared" si="5"/>
        <v>844050</v>
      </c>
      <c r="M72" s="28">
        <f t="shared" si="6"/>
        <v>68518.647096976449</v>
      </c>
      <c r="N72" s="42">
        <f t="shared" si="2"/>
        <v>892500</v>
      </c>
      <c r="O72" s="43">
        <f t="shared" si="3"/>
        <v>0.59756097560975607</v>
      </c>
      <c r="P72" s="43">
        <f t="shared" si="4"/>
        <v>0</v>
      </c>
    </row>
    <row r="73" spans="2:16" x14ac:dyDescent="0.25">
      <c r="B73" s="14" t="s">
        <v>505</v>
      </c>
      <c r="C73" s="4" t="s">
        <v>121</v>
      </c>
      <c r="D73" s="14" t="s">
        <v>48</v>
      </c>
      <c r="E73" s="15" t="s">
        <v>105</v>
      </c>
      <c r="F73" s="14" t="s">
        <v>39</v>
      </c>
      <c r="G73" s="16" t="s">
        <v>55</v>
      </c>
      <c r="H73" s="16" t="s">
        <v>107</v>
      </c>
      <c r="I73" s="16" t="s">
        <v>39</v>
      </c>
      <c r="J73" s="28">
        <v>861900</v>
      </c>
      <c r="K73" s="28">
        <v>892500</v>
      </c>
      <c r="L73" s="32">
        <f t="shared" si="5"/>
        <v>877200</v>
      </c>
      <c r="M73" s="28">
        <f t="shared" si="6"/>
        <v>21637.467504308355</v>
      </c>
      <c r="N73" s="42">
        <f t="shared" si="2"/>
        <v>892500</v>
      </c>
      <c r="O73" s="43">
        <f t="shared" si="3"/>
        <v>0.59756097560975607</v>
      </c>
      <c r="P73" s="43">
        <f t="shared" si="4"/>
        <v>0</v>
      </c>
    </row>
    <row r="74" spans="2:16" x14ac:dyDescent="0.25">
      <c r="B74" s="14" t="s">
        <v>506</v>
      </c>
      <c r="C74" s="4" t="s">
        <v>117</v>
      </c>
      <c r="D74" s="14" t="s">
        <v>48</v>
      </c>
      <c r="E74" s="15" t="s">
        <v>99</v>
      </c>
      <c r="F74" s="14" t="s">
        <v>39</v>
      </c>
      <c r="G74" s="16" t="s">
        <v>59</v>
      </c>
      <c r="H74" s="16" t="s">
        <v>107</v>
      </c>
      <c r="I74" s="16" t="s">
        <v>39</v>
      </c>
      <c r="J74" s="28">
        <v>782340</v>
      </c>
      <c r="K74" s="28">
        <v>2130100</v>
      </c>
      <c r="L74" s="32">
        <f t="shared" si="5"/>
        <v>1456220</v>
      </c>
      <c r="M74" s="28">
        <f t="shared" si="6"/>
        <v>953010.23541198124</v>
      </c>
      <c r="N74" s="42">
        <f t="shared" si="2"/>
        <v>2130100</v>
      </c>
      <c r="O74" s="43">
        <f t="shared" si="3"/>
        <v>0.59756097560975607</v>
      </c>
      <c r="P74" s="43">
        <f t="shared" si="4"/>
        <v>0</v>
      </c>
    </row>
    <row r="75" spans="2:16" x14ac:dyDescent="0.25">
      <c r="B75" s="14" t="s">
        <v>507</v>
      </c>
      <c r="C75" s="4" t="s">
        <v>119</v>
      </c>
      <c r="D75" s="14" t="s">
        <v>48</v>
      </c>
      <c r="E75" s="15" t="s">
        <v>102</v>
      </c>
      <c r="F75" s="14" t="s">
        <v>39</v>
      </c>
      <c r="G75" s="16" t="s">
        <v>59</v>
      </c>
      <c r="H75" s="16" t="s">
        <v>107</v>
      </c>
      <c r="I75" s="16" t="s">
        <v>39</v>
      </c>
      <c r="J75" s="28">
        <v>861900</v>
      </c>
      <c r="K75" s="28">
        <v>2130100</v>
      </c>
      <c r="L75" s="32">
        <f t="shared" si="5"/>
        <v>1496000</v>
      </c>
      <c r="M75" s="28">
        <f t="shared" si="6"/>
        <v>896752.81990077952</v>
      </c>
      <c r="N75" s="42">
        <f t="shared" si="2"/>
        <v>2130100</v>
      </c>
      <c r="O75" s="43">
        <f t="shared" si="3"/>
        <v>0.59756097560975607</v>
      </c>
      <c r="P75" s="43">
        <f t="shared" si="4"/>
        <v>0</v>
      </c>
    </row>
    <row r="76" spans="2:16" x14ac:dyDescent="0.25">
      <c r="B76" s="14" t="s">
        <v>508</v>
      </c>
      <c r="C76" s="4" t="s">
        <v>121</v>
      </c>
      <c r="D76" s="14" t="s">
        <v>48</v>
      </c>
      <c r="E76" s="15" t="s">
        <v>105</v>
      </c>
      <c r="F76" s="14" t="s">
        <v>39</v>
      </c>
      <c r="G76" s="16" t="s">
        <v>59</v>
      </c>
      <c r="H76" s="16" t="s">
        <v>107</v>
      </c>
      <c r="I76" s="16" t="s">
        <v>39</v>
      </c>
      <c r="J76" s="28">
        <v>928200</v>
      </c>
      <c r="K76" s="28">
        <v>2130100</v>
      </c>
      <c r="L76" s="32">
        <f t="shared" si="5"/>
        <v>1529150</v>
      </c>
      <c r="M76" s="28">
        <f t="shared" si="6"/>
        <v>849871.64030811144</v>
      </c>
      <c r="N76" s="42">
        <f t="shared" si="2"/>
        <v>2130100</v>
      </c>
      <c r="O76" s="43">
        <f t="shared" si="3"/>
        <v>0.59756097560975607</v>
      </c>
      <c r="P76" s="43">
        <f t="shared" si="4"/>
        <v>0</v>
      </c>
    </row>
    <row r="77" spans="2:16" x14ac:dyDescent="0.25">
      <c r="B77" s="14" t="s">
        <v>509</v>
      </c>
      <c r="C77" s="4" t="s">
        <v>117</v>
      </c>
      <c r="D77" s="14" t="s">
        <v>48</v>
      </c>
      <c r="E77" s="15" t="s">
        <v>99</v>
      </c>
      <c r="F77" s="14" t="s">
        <v>39</v>
      </c>
      <c r="G77" s="16" t="s">
        <v>62</v>
      </c>
      <c r="H77" s="16" t="s">
        <v>107</v>
      </c>
      <c r="I77" s="16" t="s">
        <v>39</v>
      </c>
      <c r="J77" s="28">
        <v>848640</v>
      </c>
      <c r="K77" s="28">
        <v>2558500</v>
      </c>
      <c r="L77" s="32">
        <f t="shared" si="5"/>
        <v>1703570</v>
      </c>
      <c r="M77" s="28">
        <f t="shared" si="6"/>
        <v>1209053.6008796301</v>
      </c>
      <c r="N77" s="42">
        <f t="shared" si="2"/>
        <v>2558500</v>
      </c>
      <c r="O77" s="43">
        <f t="shared" si="3"/>
        <v>0.59756097560975607</v>
      </c>
      <c r="P77" s="43">
        <f t="shared" si="4"/>
        <v>0</v>
      </c>
    </row>
    <row r="78" spans="2:16" x14ac:dyDescent="0.25">
      <c r="B78" s="14" t="s">
        <v>510</v>
      </c>
      <c r="C78" s="4" t="s">
        <v>119</v>
      </c>
      <c r="D78" s="14" t="s">
        <v>48</v>
      </c>
      <c r="E78" s="15" t="s">
        <v>102</v>
      </c>
      <c r="F78" s="14" t="s">
        <v>39</v>
      </c>
      <c r="G78" s="16" t="s">
        <v>62</v>
      </c>
      <c r="H78" s="16" t="s">
        <v>107</v>
      </c>
      <c r="I78" s="16" t="s">
        <v>39</v>
      </c>
      <c r="J78" s="28">
        <v>928200</v>
      </c>
      <c r="K78" s="28">
        <v>2558500</v>
      </c>
      <c r="L78" s="32">
        <f t="shared" ref="L78:L95" si="7">MEDIAN(J78:K78)</f>
        <v>1743350</v>
      </c>
      <c r="M78" s="28">
        <f t="shared" ref="M78:M95" si="8">_xlfn.STDEV.S(J78:K78)</f>
        <v>1152796.1853684285</v>
      </c>
      <c r="N78" s="42">
        <f t="shared" si="2"/>
        <v>2558500</v>
      </c>
      <c r="O78" s="43">
        <f t="shared" si="3"/>
        <v>0.59756097560975607</v>
      </c>
      <c r="P78" s="43">
        <f t="shared" si="4"/>
        <v>0</v>
      </c>
    </row>
    <row r="79" spans="2:16" x14ac:dyDescent="0.25">
      <c r="B79" s="14" t="s">
        <v>511</v>
      </c>
      <c r="C79" s="4" t="s">
        <v>121</v>
      </c>
      <c r="D79" s="14" t="s">
        <v>48</v>
      </c>
      <c r="E79" s="15" t="s">
        <v>105</v>
      </c>
      <c r="F79" s="14" t="s">
        <v>39</v>
      </c>
      <c r="G79" s="16" t="s">
        <v>62</v>
      </c>
      <c r="H79" s="16" t="s">
        <v>107</v>
      </c>
      <c r="I79" s="16" t="s">
        <v>39</v>
      </c>
      <c r="J79" s="28">
        <v>994500</v>
      </c>
      <c r="K79" s="28">
        <v>2558500</v>
      </c>
      <c r="L79" s="32">
        <f t="shared" si="7"/>
        <v>1776500</v>
      </c>
      <c r="M79" s="28">
        <f t="shared" si="8"/>
        <v>1105915.0057757604</v>
      </c>
      <c r="N79" s="42">
        <f t="shared" ref="N79:N95" si="9">MAX(J79:K79)</f>
        <v>2558500</v>
      </c>
      <c r="O79" s="43">
        <f t="shared" ref="O79:O95" si="10">IF(J79&lt;$L79,49/COUNT($J$14:$J$95),49/COUNT($J$14:$J$95)*(($N79-J79)/($N79-$L79)))</f>
        <v>0.59756097560975607</v>
      </c>
      <c r="P79" s="43">
        <f t="shared" ref="P79:P95" si="11">IF(K79&lt;$L79,49/COUNT($J$14:$J$95),49/COUNT($J$14:$J$95)*(($N79-K79)/($N79-$L79)))</f>
        <v>0</v>
      </c>
    </row>
    <row r="80" spans="2:16" x14ac:dyDescent="0.25">
      <c r="B80" s="21" t="s">
        <v>547</v>
      </c>
      <c r="C80" s="4" t="s">
        <v>530</v>
      </c>
      <c r="D80" s="14" t="s">
        <v>48</v>
      </c>
      <c r="E80" s="15" t="s">
        <v>66</v>
      </c>
      <c r="F80" s="14" t="s">
        <v>39</v>
      </c>
      <c r="G80" s="16" t="s">
        <v>37</v>
      </c>
      <c r="H80" s="16" t="s">
        <v>49</v>
      </c>
      <c r="I80" s="16" t="s">
        <v>50</v>
      </c>
      <c r="J80" s="28">
        <v>74256</v>
      </c>
      <c r="K80" s="28">
        <v>119000</v>
      </c>
      <c r="L80" s="32">
        <f t="shared" si="7"/>
        <v>96628</v>
      </c>
      <c r="M80" s="28">
        <f t="shared" si="8"/>
        <v>31638.785817410884</v>
      </c>
      <c r="N80" s="42">
        <f t="shared" si="9"/>
        <v>119000</v>
      </c>
      <c r="O80" s="43">
        <f t="shared" si="10"/>
        <v>0.59756097560975607</v>
      </c>
      <c r="P80" s="43">
        <f t="shared" si="11"/>
        <v>0</v>
      </c>
    </row>
    <row r="81" spans="2:16" x14ac:dyDescent="0.25">
      <c r="B81" s="21" t="s">
        <v>548</v>
      </c>
      <c r="C81" s="4" t="s">
        <v>530</v>
      </c>
      <c r="D81" s="14" t="s">
        <v>48</v>
      </c>
      <c r="E81" s="15" t="s">
        <v>66</v>
      </c>
      <c r="F81" s="14" t="s">
        <v>39</v>
      </c>
      <c r="G81" s="16" t="s">
        <v>37</v>
      </c>
      <c r="H81" s="16" t="s">
        <v>49</v>
      </c>
      <c r="I81" s="16" t="s">
        <v>52</v>
      </c>
      <c r="J81" s="28">
        <v>136136</v>
      </c>
      <c r="K81" s="28">
        <v>119000</v>
      </c>
      <c r="L81" s="32">
        <f t="shared" si="7"/>
        <v>127568</v>
      </c>
      <c r="M81" s="28">
        <f t="shared" si="8"/>
        <v>12116.981802412678</v>
      </c>
      <c r="N81" s="42">
        <f t="shared" si="9"/>
        <v>136136</v>
      </c>
      <c r="O81" s="43">
        <f t="shared" si="10"/>
        <v>0</v>
      </c>
      <c r="P81" s="43">
        <f t="shared" si="11"/>
        <v>0.59756097560975607</v>
      </c>
    </row>
    <row r="82" spans="2:16" x14ac:dyDescent="0.25">
      <c r="B82" s="21" t="s">
        <v>549</v>
      </c>
      <c r="C82" s="4" t="s">
        <v>530</v>
      </c>
      <c r="D82" s="14" t="s">
        <v>48</v>
      </c>
      <c r="E82" s="15" t="s">
        <v>66</v>
      </c>
      <c r="F82" s="14" t="s">
        <v>39</v>
      </c>
      <c r="G82" s="16" t="s">
        <v>55</v>
      </c>
      <c r="H82" s="16" t="s">
        <v>56</v>
      </c>
      <c r="I82" s="16" t="s">
        <v>50</v>
      </c>
      <c r="J82" s="28">
        <v>198900</v>
      </c>
      <c r="K82" s="28">
        <v>196350</v>
      </c>
      <c r="L82" s="32">
        <f t="shared" si="7"/>
        <v>197625</v>
      </c>
      <c r="M82" s="28">
        <f t="shared" si="8"/>
        <v>1803.1222920256962</v>
      </c>
      <c r="N82" s="42">
        <f t="shared" si="9"/>
        <v>198900</v>
      </c>
      <c r="O82" s="43">
        <f t="shared" si="10"/>
        <v>0</v>
      </c>
      <c r="P82" s="43">
        <f t="shared" si="11"/>
        <v>0.59756097560975607</v>
      </c>
    </row>
    <row r="83" spans="2:16" x14ac:dyDescent="0.25">
      <c r="B83" s="21" t="s">
        <v>550</v>
      </c>
      <c r="C83" s="4" t="s">
        <v>530</v>
      </c>
      <c r="D83" s="14" t="s">
        <v>48</v>
      </c>
      <c r="E83" s="15" t="s">
        <v>66</v>
      </c>
      <c r="F83" s="14" t="s">
        <v>39</v>
      </c>
      <c r="G83" s="16" t="s">
        <v>55</v>
      </c>
      <c r="H83" s="16" t="s">
        <v>56</v>
      </c>
      <c r="I83" s="16" t="s">
        <v>52</v>
      </c>
      <c r="J83" s="28">
        <v>251940.00000000003</v>
      </c>
      <c r="K83" s="28">
        <v>196350</v>
      </c>
      <c r="L83" s="32">
        <f t="shared" si="7"/>
        <v>224145</v>
      </c>
      <c r="M83" s="28">
        <f t="shared" si="8"/>
        <v>39308.065966160371</v>
      </c>
      <c r="N83" s="42">
        <f t="shared" si="9"/>
        <v>251940.00000000003</v>
      </c>
      <c r="O83" s="43">
        <f t="shared" si="10"/>
        <v>0</v>
      </c>
      <c r="P83" s="43">
        <f t="shared" si="11"/>
        <v>0.59756097560975607</v>
      </c>
    </row>
    <row r="84" spans="2:16" x14ac:dyDescent="0.25">
      <c r="B84" s="21" t="s">
        <v>551</v>
      </c>
      <c r="C84" s="4" t="s">
        <v>530</v>
      </c>
      <c r="D84" s="14" t="s">
        <v>48</v>
      </c>
      <c r="E84" s="15" t="s">
        <v>66</v>
      </c>
      <c r="F84" s="14" t="s">
        <v>39</v>
      </c>
      <c r="G84" s="16" t="s">
        <v>59</v>
      </c>
      <c r="H84" s="16" t="s">
        <v>56</v>
      </c>
      <c r="I84" s="16" t="s">
        <v>50</v>
      </c>
      <c r="J84" s="28">
        <v>165750</v>
      </c>
      <c r="K84" s="28">
        <v>196350</v>
      </c>
      <c r="L84" s="32">
        <f t="shared" si="7"/>
        <v>181050</v>
      </c>
      <c r="M84" s="28">
        <f t="shared" si="8"/>
        <v>21637.467504308355</v>
      </c>
      <c r="N84" s="42">
        <f t="shared" si="9"/>
        <v>196350</v>
      </c>
      <c r="O84" s="43">
        <f t="shared" si="10"/>
        <v>0.59756097560975607</v>
      </c>
      <c r="P84" s="43">
        <f t="shared" si="11"/>
        <v>0</v>
      </c>
    </row>
    <row r="85" spans="2:16" x14ac:dyDescent="0.25">
      <c r="B85" s="21" t="s">
        <v>552</v>
      </c>
      <c r="C85" s="4" t="s">
        <v>530</v>
      </c>
      <c r="D85" s="14" t="s">
        <v>48</v>
      </c>
      <c r="E85" s="15" t="s">
        <v>66</v>
      </c>
      <c r="F85" s="14" t="s">
        <v>39</v>
      </c>
      <c r="G85" s="16" t="s">
        <v>59</v>
      </c>
      <c r="H85" s="16" t="s">
        <v>56</v>
      </c>
      <c r="I85" s="16" t="s">
        <v>52</v>
      </c>
      <c r="J85" s="28">
        <v>285090</v>
      </c>
      <c r="K85" s="28">
        <v>196350</v>
      </c>
      <c r="L85" s="32">
        <f t="shared" si="7"/>
        <v>240720</v>
      </c>
      <c r="M85" s="28">
        <f t="shared" si="8"/>
        <v>62748.655762494229</v>
      </c>
      <c r="N85" s="42">
        <f t="shared" si="9"/>
        <v>285090</v>
      </c>
      <c r="O85" s="43">
        <f t="shared" si="10"/>
        <v>0</v>
      </c>
      <c r="P85" s="43">
        <f t="shared" si="11"/>
        <v>0.59756097560975607</v>
      </c>
    </row>
    <row r="86" spans="2:16" x14ac:dyDescent="0.25">
      <c r="B86" s="21" t="s">
        <v>553</v>
      </c>
      <c r="C86" s="4" t="s">
        <v>530</v>
      </c>
      <c r="D86" s="14" t="s">
        <v>48</v>
      </c>
      <c r="E86" s="15" t="s">
        <v>66</v>
      </c>
      <c r="F86" s="14" t="s">
        <v>39</v>
      </c>
      <c r="G86" s="16" t="s">
        <v>62</v>
      </c>
      <c r="H86" s="16" t="s">
        <v>56</v>
      </c>
      <c r="I86" s="16" t="s">
        <v>50</v>
      </c>
      <c r="J86" s="28">
        <v>247520</v>
      </c>
      <c r="K86" s="28">
        <v>196350</v>
      </c>
      <c r="L86" s="32">
        <f t="shared" si="7"/>
        <v>221935</v>
      </c>
      <c r="M86" s="28">
        <f t="shared" si="8"/>
        <v>36182.653993315638</v>
      </c>
      <c r="N86" s="42">
        <f t="shared" si="9"/>
        <v>247520</v>
      </c>
      <c r="O86" s="43">
        <f t="shared" si="10"/>
        <v>0</v>
      </c>
      <c r="P86" s="43">
        <f t="shared" si="11"/>
        <v>0.59756097560975607</v>
      </c>
    </row>
    <row r="87" spans="2:16" x14ac:dyDescent="0.25">
      <c r="B87" s="21" t="s">
        <v>554</v>
      </c>
      <c r="C87" s="4" t="s">
        <v>530</v>
      </c>
      <c r="D87" s="14" t="s">
        <v>48</v>
      </c>
      <c r="E87" s="15" t="s">
        <v>66</v>
      </c>
      <c r="F87" s="14" t="s">
        <v>39</v>
      </c>
      <c r="G87" s="16" t="s">
        <v>62</v>
      </c>
      <c r="H87" s="16" t="s">
        <v>56</v>
      </c>
      <c r="I87" s="16" t="s">
        <v>52</v>
      </c>
      <c r="J87" s="28">
        <v>297024</v>
      </c>
      <c r="K87" s="28">
        <v>196350</v>
      </c>
      <c r="L87" s="32">
        <f t="shared" si="7"/>
        <v>246687</v>
      </c>
      <c r="M87" s="28">
        <f t="shared" si="8"/>
        <v>71187.268089174482</v>
      </c>
      <c r="N87" s="42">
        <f t="shared" si="9"/>
        <v>297024</v>
      </c>
      <c r="O87" s="43">
        <f t="shared" si="10"/>
        <v>0</v>
      </c>
      <c r="P87" s="43">
        <f t="shared" si="11"/>
        <v>0.59756097560975607</v>
      </c>
    </row>
    <row r="88" spans="2:16" x14ac:dyDescent="0.25">
      <c r="B88" s="21" t="s">
        <v>555</v>
      </c>
      <c r="C88" s="4" t="s">
        <v>530</v>
      </c>
      <c r="D88" s="14" t="s">
        <v>48</v>
      </c>
      <c r="E88" s="15" t="s">
        <v>73</v>
      </c>
      <c r="F88" s="14" t="s">
        <v>39</v>
      </c>
      <c r="G88" s="16" t="s">
        <v>37</v>
      </c>
      <c r="H88" s="16" t="s">
        <v>49</v>
      </c>
      <c r="I88" s="16" t="s">
        <v>50</v>
      </c>
      <c r="J88" s="28">
        <v>594048</v>
      </c>
      <c r="K88" s="28">
        <v>952000</v>
      </c>
      <c r="L88" s="32">
        <f t="shared" si="7"/>
        <v>773024</v>
      </c>
      <c r="M88" s="28">
        <f t="shared" si="8"/>
        <v>253110.28653928707</v>
      </c>
      <c r="N88" s="42">
        <f t="shared" si="9"/>
        <v>952000</v>
      </c>
      <c r="O88" s="43">
        <f t="shared" si="10"/>
        <v>0.59756097560975607</v>
      </c>
      <c r="P88" s="43">
        <f t="shared" si="11"/>
        <v>0</v>
      </c>
    </row>
    <row r="89" spans="2:16" x14ac:dyDescent="0.25">
      <c r="B89" s="21" t="s">
        <v>556</v>
      </c>
      <c r="C89" s="4" t="s">
        <v>530</v>
      </c>
      <c r="D89" s="14" t="s">
        <v>48</v>
      </c>
      <c r="E89" s="15" t="s">
        <v>73</v>
      </c>
      <c r="F89" s="14" t="s">
        <v>39</v>
      </c>
      <c r="G89" s="16" t="s">
        <v>37</v>
      </c>
      <c r="H89" s="16" t="s">
        <v>49</v>
      </c>
      <c r="I89" s="16" t="s">
        <v>52</v>
      </c>
      <c r="J89" s="28">
        <v>1089088</v>
      </c>
      <c r="K89" s="28">
        <v>952000</v>
      </c>
      <c r="L89" s="32">
        <f t="shared" si="7"/>
        <v>1020544</v>
      </c>
      <c r="M89" s="28">
        <f t="shared" si="8"/>
        <v>96935.854419301424</v>
      </c>
      <c r="N89" s="42">
        <f t="shared" si="9"/>
        <v>1089088</v>
      </c>
      <c r="O89" s="43">
        <f t="shared" si="10"/>
        <v>0</v>
      </c>
      <c r="P89" s="43">
        <f t="shared" si="11"/>
        <v>0.59756097560975607</v>
      </c>
    </row>
    <row r="90" spans="2:16" x14ac:dyDescent="0.25">
      <c r="B90" s="21" t="s">
        <v>557</v>
      </c>
      <c r="C90" s="4" t="s">
        <v>530</v>
      </c>
      <c r="D90" s="14" t="s">
        <v>48</v>
      </c>
      <c r="E90" s="15" t="s">
        <v>73</v>
      </c>
      <c r="F90" s="14" t="s">
        <v>39</v>
      </c>
      <c r="G90" s="16" t="s">
        <v>55</v>
      </c>
      <c r="H90" s="16" t="s">
        <v>56</v>
      </c>
      <c r="I90" s="16" t="s">
        <v>50</v>
      </c>
      <c r="J90" s="28">
        <v>808860.00000000012</v>
      </c>
      <c r="K90" s="28">
        <v>952000</v>
      </c>
      <c r="L90" s="32">
        <f t="shared" si="7"/>
        <v>880430</v>
      </c>
      <c r="M90" s="28">
        <f t="shared" si="8"/>
        <v>101215.26465904234</v>
      </c>
      <c r="N90" s="42">
        <f t="shared" si="9"/>
        <v>952000</v>
      </c>
      <c r="O90" s="43">
        <f t="shared" si="10"/>
        <v>0.59756097560975607</v>
      </c>
      <c r="P90" s="43">
        <f t="shared" si="11"/>
        <v>0</v>
      </c>
    </row>
    <row r="91" spans="2:16" x14ac:dyDescent="0.25">
      <c r="B91" s="21" t="s">
        <v>558</v>
      </c>
      <c r="C91" s="4" t="s">
        <v>530</v>
      </c>
      <c r="D91" s="14" t="s">
        <v>48</v>
      </c>
      <c r="E91" s="15" t="s">
        <v>73</v>
      </c>
      <c r="F91" s="14" t="s">
        <v>39</v>
      </c>
      <c r="G91" s="16" t="s">
        <v>55</v>
      </c>
      <c r="H91" s="16" t="s">
        <v>56</v>
      </c>
      <c r="I91" s="16" t="s">
        <v>52</v>
      </c>
      <c r="J91" s="28">
        <v>1551420.0000000002</v>
      </c>
      <c r="K91" s="28">
        <v>1570800</v>
      </c>
      <c r="L91" s="32">
        <f t="shared" si="7"/>
        <v>1561110</v>
      </c>
      <c r="M91" s="28">
        <f t="shared" si="8"/>
        <v>13703.729419395126</v>
      </c>
      <c r="N91" s="42">
        <f t="shared" si="9"/>
        <v>1570800</v>
      </c>
      <c r="O91" s="43">
        <f t="shared" si="10"/>
        <v>0.59756097560975607</v>
      </c>
      <c r="P91" s="43">
        <f t="shared" si="11"/>
        <v>0</v>
      </c>
    </row>
    <row r="92" spans="2:16" x14ac:dyDescent="0.25">
      <c r="B92" s="21" t="s">
        <v>559</v>
      </c>
      <c r="C92" s="4" t="s">
        <v>530</v>
      </c>
      <c r="D92" s="14" t="s">
        <v>48</v>
      </c>
      <c r="E92" s="15" t="s">
        <v>73</v>
      </c>
      <c r="F92" s="14" t="s">
        <v>39</v>
      </c>
      <c r="G92" s="16" t="s">
        <v>59</v>
      </c>
      <c r="H92" s="16" t="s">
        <v>56</v>
      </c>
      <c r="I92" s="16" t="s">
        <v>50</v>
      </c>
      <c r="J92" s="28">
        <v>842010</v>
      </c>
      <c r="K92" s="28">
        <v>1570800</v>
      </c>
      <c r="L92" s="32">
        <f t="shared" si="7"/>
        <v>1206405</v>
      </c>
      <c r="M92" s="28">
        <f t="shared" si="8"/>
        <v>515332.35106094397</v>
      </c>
      <c r="N92" s="42">
        <f t="shared" si="9"/>
        <v>1570800</v>
      </c>
      <c r="O92" s="43">
        <f t="shared" si="10"/>
        <v>0.59756097560975607</v>
      </c>
      <c r="P92" s="43">
        <f t="shared" si="11"/>
        <v>0</v>
      </c>
    </row>
    <row r="93" spans="2:16" x14ac:dyDescent="0.25">
      <c r="B93" s="21" t="s">
        <v>560</v>
      </c>
      <c r="C93" s="4" t="s">
        <v>530</v>
      </c>
      <c r="D93" s="14" t="s">
        <v>48</v>
      </c>
      <c r="E93" s="15" t="s">
        <v>73</v>
      </c>
      <c r="F93" s="14" t="s">
        <v>39</v>
      </c>
      <c r="G93" s="16" t="s">
        <v>59</v>
      </c>
      <c r="H93" s="16" t="s">
        <v>56</v>
      </c>
      <c r="I93" s="16" t="s">
        <v>52</v>
      </c>
      <c r="J93" s="28">
        <v>1584570</v>
      </c>
      <c r="K93" s="28">
        <v>1570800</v>
      </c>
      <c r="L93" s="32">
        <f t="shared" si="7"/>
        <v>1577685</v>
      </c>
      <c r="M93" s="28">
        <f t="shared" si="8"/>
        <v>9736.8603769387591</v>
      </c>
      <c r="N93" s="42">
        <f t="shared" si="9"/>
        <v>1584570</v>
      </c>
      <c r="O93" s="43">
        <f t="shared" si="10"/>
        <v>0</v>
      </c>
      <c r="P93" s="43">
        <f t="shared" si="11"/>
        <v>0.59756097560975607</v>
      </c>
    </row>
    <row r="94" spans="2:16" x14ac:dyDescent="0.25">
      <c r="B94" s="21" t="s">
        <v>561</v>
      </c>
      <c r="C94" s="4" t="s">
        <v>530</v>
      </c>
      <c r="D94" s="14" t="s">
        <v>48</v>
      </c>
      <c r="E94" s="15" t="s">
        <v>73</v>
      </c>
      <c r="F94" s="14" t="s">
        <v>39</v>
      </c>
      <c r="G94" s="16" t="s">
        <v>62</v>
      </c>
      <c r="H94" s="16" t="s">
        <v>56</v>
      </c>
      <c r="I94" s="16" t="s">
        <v>50</v>
      </c>
      <c r="J94" s="28">
        <v>875160</v>
      </c>
      <c r="K94" s="28">
        <v>1570800</v>
      </c>
      <c r="L94" s="32">
        <f t="shared" si="7"/>
        <v>1222980</v>
      </c>
      <c r="M94" s="28">
        <f t="shared" si="8"/>
        <v>491891.76126460993</v>
      </c>
      <c r="N94" s="42">
        <f t="shared" si="9"/>
        <v>1570800</v>
      </c>
      <c r="O94" s="43">
        <f t="shared" si="10"/>
        <v>0.59756097560975607</v>
      </c>
      <c r="P94" s="43">
        <f t="shared" si="11"/>
        <v>0</v>
      </c>
    </row>
    <row r="95" spans="2:16" x14ac:dyDescent="0.25">
      <c r="B95" s="21" t="s">
        <v>562</v>
      </c>
      <c r="C95" s="4" t="s">
        <v>530</v>
      </c>
      <c r="D95" s="14" t="s">
        <v>48</v>
      </c>
      <c r="E95" s="15" t="s">
        <v>73</v>
      </c>
      <c r="F95" s="14" t="s">
        <v>39</v>
      </c>
      <c r="G95" s="16" t="s">
        <v>62</v>
      </c>
      <c r="H95" s="16" t="s">
        <v>56</v>
      </c>
      <c r="I95" s="16" t="s">
        <v>52</v>
      </c>
      <c r="J95" s="28">
        <v>1617720.0000000002</v>
      </c>
      <c r="K95" s="28">
        <v>1570800</v>
      </c>
      <c r="L95" s="32">
        <f t="shared" si="7"/>
        <v>1594260</v>
      </c>
      <c r="M95" s="28">
        <f t="shared" si="8"/>
        <v>33177.450173272977</v>
      </c>
      <c r="N95" s="42">
        <f t="shared" si="9"/>
        <v>1617720.0000000002</v>
      </c>
      <c r="O95" s="43">
        <f t="shared" si="10"/>
        <v>0</v>
      </c>
      <c r="P95" s="43">
        <f t="shared" si="11"/>
        <v>0.59756097560975607</v>
      </c>
    </row>
    <row r="96" spans="2:16" ht="15.75" thickBot="1" x14ac:dyDescent="0.3"/>
    <row r="97" spans="14:16" ht="15.75" thickBot="1" x14ac:dyDescent="0.3">
      <c r="N97" s="36" t="s">
        <v>675</v>
      </c>
      <c r="O97" s="34">
        <f>SUM(O14:O95)</f>
        <v>30.475609756097562</v>
      </c>
      <c r="P97" s="35">
        <f>SUM(P14:P95)</f>
        <v>18.524390243902438</v>
      </c>
    </row>
  </sheetData>
  <mergeCells count="9">
    <mergeCell ref="B10:C10"/>
    <mergeCell ref="B11:C11"/>
    <mergeCell ref="C8:E8"/>
    <mergeCell ref="B1:I1"/>
    <mergeCell ref="C2:E2"/>
    <mergeCell ref="C4:E4"/>
    <mergeCell ref="C5:E5"/>
    <mergeCell ref="C6:E6"/>
    <mergeCell ref="C7:E7"/>
  </mergeCells>
  <pageMargins left="0.7" right="0.7" top="0.75" bottom="0.75" header="0.3" footer="0.3"/>
  <pageSetup orientation="portrait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_ip_UnifiedCompliancePolicyProperties xmlns="http://schemas.microsoft.com/sharepoint/v3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6E810348DEA764E9AD666317EC49640" ma:contentTypeVersion="13" ma:contentTypeDescription="Crear nuevo documento." ma:contentTypeScope="" ma:versionID="0c7c835511db6f9384bc84540a5316b6">
  <xsd:schema xmlns:xsd="http://www.w3.org/2001/XMLSchema" xmlns:xs="http://www.w3.org/2001/XMLSchema" xmlns:p="http://schemas.microsoft.com/office/2006/metadata/properties" xmlns:ns1="http://schemas.microsoft.com/sharepoint/v3" xmlns:ns2="2191feed-12d3-43a9-bafd-4be7df54ad96" xmlns:ns3="84e0de87-fb88-4032-94fb-f33d25de428a" targetNamespace="http://schemas.microsoft.com/office/2006/metadata/properties" ma:root="true" ma:fieldsID="a091c78e3eeaa5884ff9dacc4928f0aa" ns1:_="" ns2:_="" ns3:_="">
    <xsd:import namespace="http://schemas.microsoft.com/sharepoint/v3"/>
    <xsd:import namespace="2191feed-12d3-43a9-bafd-4be7df54ad96"/>
    <xsd:import namespace="84e0de87-fb88-4032-94fb-f33d25de42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1:_ip_UnifiedCompliancePolicyProperties" minOccurs="0"/>
                <xsd:element ref="ns1:_ip_UnifiedCompliancePolicyUIAction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12" nillable="true" ma:displayName="Propiedades de la Directiva de cumplimiento unificado" ma:hidden="true" ma:internalName="_ip_UnifiedCompliancePolicyProperties">
      <xsd:simpleType>
        <xsd:restriction base="dms:Note"/>
      </xsd:simpleType>
    </xsd:element>
    <xsd:element name="_ip_UnifiedCompliancePolicyUIAction" ma:index="13" nillable="true" ma:displayName="Acción de IU de la Directiva de cumplimiento unificado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191feed-12d3-43a9-bafd-4be7df54ad9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5" nillable="true" ma:displayName="Tags" ma:internalName="MediaServiceAutoTag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9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0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4e0de87-fb88-4032-94fb-f33d25de428a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62A261B-29B0-411E-8200-7A96645DE861}">
  <ds:schemaRefs>
    <ds:schemaRef ds:uri="2191feed-12d3-43a9-bafd-4be7df54ad96"/>
    <ds:schemaRef ds:uri="http://purl.org/dc/elements/1.1/"/>
    <ds:schemaRef ds:uri="http://schemas.microsoft.com/office/2006/metadata/properties"/>
    <ds:schemaRef ds:uri="http://schemas.microsoft.com/sharepoint/v3"/>
    <ds:schemaRef ds:uri="http://purl.org/dc/terms/"/>
    <ds:schemaRef ds:uri="http://schemas.openxmlformats.org/package/2006/metadata/core-properties"/>
    <ds:schemaRef ds:uri="84e0de87-fb88-4032-94fb-f33d25de428a"/>
    <ds:schemaRef ds:uri="http://schemas.microsoft.com/office/2006/documentManagement/types"/>
    <ds:schemaRef ds:uri="http://schemas.microsoft.com/office/infopath/2007/PartnerControls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31BC7668-084C-4C51-B504-164E4A67930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2191feed-12d3-43a9-bafd-4be7df54ad96"/>
    <ds:schemaRef ds:uri="84e0de87-fb88-4032-94fb-f33d25de42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D3331043-4B98-4A97-8E82-27EF275332D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9</vt:i4>
      </vt:variant>
    </vt:vector>
  </HeadingPairs>
  <TitlesOfParts>
    <vt:vector size="9" baseType="lpstr">
      <vt:lpstr>InfoAdjudicados</vt:lpstr>
      <vt:lpstr>Puntajes</vt:lpstr>
      <vt:lpstr>Segmentos</vt:lpstr>
      <vt:lpstr>Segmento1</vt:lpstr>
      <vt:lpstr>Segmento4</vt:lpstr>
      <vt:lpstr>Segmento6</vt:lpstr>
      <vt:lpstr>Segmento7</vt:lpstr>
      <vt:lpstr>Segmento8</vt:lpstr>
      <vt:lpstr>Segmento9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Maria Paulina Viana</dc:creator>
  <cp:keywords/>
  <dc:description/>
  <cp:lastModifiedBy>Julián Mauricio Ortegón Fernández</cp:lastModifiedBy>
  <cp:revision/>
  <dcterms:created xsi:type="dcterms:W3CDTF">2019-06-07T14:09:56Z</dcterms:created>
  <dcterms:modified xsi:type="dcterms:W3CDTF">2020-11-27T22:21:23Z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0x010100E6E810348DEA764E9AD666317EC49640</vt:lpwstr>
  </property>
</Properties>
</file>