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3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ucia/Desktop/OBRA SANTA LUCIA/Proyecto de pliego Obra Santa Lucia /"/>
    </mc:Choice>
  </mc:AlternateContent>
  <xr:revisionPtr revIDLastSave="0" documentId="13_ncr:1_{ABF793B8-B0FD-7441-86A6-9F618E1C0F09}" xr6:coauthVersionLast="45" xr6:coauthVersionMax="45" xr10:uidLastSave="{00000000-0000-0000-0000-000000000000}"/>
  <bookViews>
    <workbookView xWindow="2100" yWindow="500" windowWidth="20740" windowHeight="11160" xr2:uid="{050FC48F-F249-4589-AAE7-601AA8F228E5}"/>
  </bookViews>
  <sheets>
    <sheet name="Hoja2" sheetId="2" r:id="rId1"/>
  </sheets>
  <externalReferences>
    <externalReference r:id="rId2"/>
    <externalReference r:id="rId3"/>
  </externalReferenc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33" i="2" l="1"/>
  <c r="G34" i="2"/>
  <c r="G35" i="2"/>
  <c r="G36" i="2"/>
  <c r="G37" i="2"/>
  <c r="G38" i="2"/>
  <c r="G52" i="2"/>
  <c r="G50" i="2"/>
  <c r="G43" i="2"/>
  <c r="G44" i="2"/>
  <c r="G45" i="2"/>
  <c r="G46" i="2"/>
  <c r="G47" i="2"/>
  <c r="G48" i="2"/>
  <c r="G49" i="2"/>
  <c r="E19" i="2"/>
  <c r="G19" i="2"/>
  <c r="E22" i="2"/>
  <c r="G22" i="2"/>
  <c r="G16" i="2"/>
  <c r="G17" i="2"/>
  <c r="G20" i="2"/>
  <c r="G23" i="2"/>
  <c r="G24" i="2"/>
  <c r="G26" i="2"/>
  <c r="G28" i="2"/>
  <c r="G30" i="2"/>
  <c r="G32" i="2"/>
</calcChain>
</file>

<file path=xl/sharedStrings.xml><?xml version="1.0" encoding="utf-8"?>
<sst xmlns="http://schemas.openxmlformats.org/spreadsheetml/2006/main" count="80" uniqueCount="70">
  <si>
    <t>ITEM</t>
  </si>
  <si>
    <t>DESCRIPCION DE LA OBRA</t>
  </si>
  <si>
    <t>UNID.</t>
  </si>
  <si>
    <t>CANT</t>
  </si>
  <si>
    <t>V.UNITARIO</t>
  </si>
  <si>
    <t>VALOR</t>
  </si>
  <si>
    <t>SANTA LUCIA</t>
  </si>
  <si>
    <t>EXPLANACIONES</t>
  </si>
  <si>
    <t>P 11.1</t>
  </si>
  <si>
    <t>Localizacion y replanteo</t>
  </si>
  <si>
    <t>Ha</t>
  </si>
  <si>
    <t>P 1.2</t>
  </si>
  <si>
    <t>Desmonte y limpieza</t>
  </si>
  <si>
    <t>m³</t>
  </si>
  <si>
    <t>INV 311.1</t>
  </si>
  <si>
    <t>MOVIMIENTOS DE TIERRA</t>
  </si>
  <si>
    <t>P 10.2</t>
  </si>
  <si>
    <t>Excavacion manual</t>
  </si>
  <si>
    <t>P 2.1</t>
  </si>
  <si>
    <t>Rellenos con maquina en materìal de cantera</t>
  </si>
  <si>
    <t>INV 672.1</t>
  </si>
  <si>
    <t>Bordillo concreto, h=50cm b=20cm, f`c=21Mpa</t>
  </si>
  <si>
    <t>m</t>
  </si>
  <si>
    <t>INV 500.1</t>
  </si>
  <si>
    <t>Pavimento rìgido e=10cm, f`c=21Mpa</t>
  </si>
  <si>
    <t>m²</t>
  </si>
  <si>
    <t>INV 641.2</t>
  </si>
  <si>
    <t>Suministro e instalaciòn de malla electrosoldada fy 4200 kg/cm²</t>
  </si>
  <si>
    <t>kg</t>
  </si>
  <si>
    <t xml:space="preserve">OBRAS VARIAS </t>
  </si>
  <si>
    <t>P 9.2</t>
  </si>
  <si>
    <t>Revegetalizaciòn con material de descapote</t>
  </si>
  <si>
    <t>TRANSPORTES</t>
  </si>
  <si>
    <t>INV 900.2</t>
  </si>
  <si>
    <t>Acarreo de material  - Relleno material de cantera</t>
  </si>
  <si>
    <t>m³-km</t>
  </si>
  <si>
    <t xml:space="preserve"> MANTENIMIENTO DE VIAS DE ACCESO</t>
  </si>
  <si>
    <t xml:space="preserve">Suministro e instalacion afirmado </t>
  </si>
  <si>
    <t>INV 671.1</t>
  </si>
  <si>
    <t>Cuneta de Concreto Vaciada insitu; no incluye la conformación de la superficie de apoyo</t>
  </si>
  <si>
    <t>M3</t>
  </si>
  <si>
    <t>TOTAL COSTO DIRECTO</t>
  </si>
  <si>
    <t>ADMINISTRACIÓN</t>
  </si>
  <si>
    <t>IMPREVISTOS</t>
  </si>
  <si>
    <t>UTILIDAD</t>
  </si>
  <si>
    <t>I.V.A sobre la Utilidad</t>
  </si>
  <si>
    <t>VALOR TOTAL DE LA OBRA</t>
  </si>
  <si>
    <t xml:space="preserve"> </t>
  </si>
  <si>
    <t>OBJETO: Construcción de las obras faltantes de control de inundaciones en el municipio de Santa Lucía, área de influencia del Canal del Dique</t>
  </si>
  <si>
    <t>NOMBRE Y FIRMA DEL REPRESENTANTE LEGAL</t>
  </si>
  <si>
    <t xml:space="preserve">PAVIMENTOS </t>
  </si>
  <si>
    <t>CONCRETOS</t>
  </si>
  <si>
    <t>OTROS COSTOS</t>
  </si>
  <si>
    <t>COMPENSACIONES FORESTALES</t>
  </si>
  <si>
    <t>CF 1</t>
  </si>
  <si>
    <t>Costos por pagos de compensación forestal</t>
  </si>
  <si>
    <t>PLAN DE APLICACIÓN DEL PROTOCOLO DE SEGURIDAD EN LA OBRA - PAPSO</t>
  </si>
  <si>
    <t>Adecuación de vestidores por frentes de trabajo</t>
  </si>
  <si>
    <t>Und</t>
  </si>
  <si>
    <t>Instalación punto de control de síntomas y desinfección de personal (entrada y salida obra)</t>
  </si>
  <si>
    <t>Operación del punto de control de síntomas y desinfección de personal  a la entrada y salida obra (incluye suministro de elementos, dotación y personal)</t>
  </si>
  <si>
    <t>Und/mes</t>
  </si>
  <si>
    <t>Instalación y dotación de zona de aislamiento preventivo</t>
  </si>
  <si>
    <t>Demarcación de área de 2 x 2 m para distanciamiento, en zonas duras (Áreas comunes, oficinas, ingreso a obra)</t>
  </si>
  <si>
    <t>m2/mes</t>
  </si>
  <si>
    <t>Barrera física entre frentes de trabajo de obra (máximo 10 personas)</t>
  </si>
  <si>
    <t>Barrera física entre puestos de trabajo (personal administrativo en obra)</t>
  </si>
  <si>
    <t>TOTAL OTROS COSTOS</t>
  </si>
  <si>
    <t>TOTAL COSTO INDIRECTO</t>
  </si>
  <si>
    <t>FORMATO 9
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</si>
</sst>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$-240A]* #,##0.0_-;\-[$$-240A]* #,##0.0_-;_-[$$-240A]* &quot;-&quot;?_-;_-@_-"/>
    <numFmt numFmtId="165" formatCode="_-[$$-409]* #,##0.00_ ;_-[$$-409]* \-#,##0.00\ ;_-[$$-409]* &quot;-&quot;??_ ;_-@_ "/>
    <numFmt numFmtId="166" formatCode="_(&quot;$&quot;\ * #,##0.00_);_(&quot;$&quot;\ * \(#,##0.00\);_(&quot;$&quot;\ * &quot;-&quot;??_);_(@_)"/>
    <numFmt numFmtId="167" formatCode="_ &quot;$&quot;\ * #,##0.00_ ;_ &quot;$&quot;\ * \-#,##0.00_ ;_ &quot;$&quot;\ * &quot;-&quot;??_ ;_ @_ "/>
    <numFmt numFmtId="168" formatCode="_-[$$-240A]* #,##0.00_-;\-[$$-240A]* #,##0.00_-;_-[$$-240A]* &quot;-&quot;?_-;_-@_-"/>
    <numFmt numFmtId="169" formatCode="_(&quot;$&quot;* #,##0.00_);_(&quot;$&quot;* \(#,##0.00\);_(&quot;$&quot;* &quot;-&quot;??_);_(@_)"/>
    <numFmt numFmtId="170" formatCode="_-* #,##0.00\ _€_-;\-* #,##0.00\ _€_-;_-* &quot;-&quot;??\ _€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Geneva"/>
      <family val="2"/>
    </font>
    <font>
      <b/>
      <sz val="11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3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6">
    <xf numFmtId="0" fontId="0" fillId="0" borderId="0"/>
    <xf numFmtId="0" fontId="1" fillId="0" borderId="0"/>
    <xf numFmtId="164" fontId="3" fillId="0" borderId="0"/>
    <xf numFmtId="0" fontId="6" fillId="0" borderId="0"/>
    <xf numFmtId="0" fontId="1" fillId="0" borderId="0"/>
    <xf numFmtId="166" fontId="1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7" fillId="0" borderId="0"/>
    <xf numFmtId="44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6" fillId="0" borderId="0"/>
  </cellStyleXfs>
  <cellXfs count="105">
    <xf numFmtId="0" fontId="0" fillId="0" borderId="0" xfId="0"/>
    <xf numFmtId="0" fontId="1" fillId="0" borderId="0" xfId="1"/>
    <xf numFmtId="164" fontId="5" fillId="0" borderId="6" xfId="2" applyFont="1" applyBorder="1"/>
    <xf numFmtId="4" fontId="5" fillId="0" borderId="17" xfId="2" applyNumberFormat="1" applyFont="1" applyBorder="1" applyAlignment="1">
      <alignment vertical="center"/>
    </xf>
    <xf numFmtId="0" fontId="4" fillId="0" borderId="18" xfId="3" applyFont="1" applyBorder="1" applyAlignment="1">
      <alignment horizontal="left" vertical="center"/>
    </xf>
    <xf numFmtId="0" fontId="5" fillId="0" borderId="18" xfId="6" applyFont="1" applyBorder="1"/>
    <xf numFmtId="0" fontId="5" fillId="0" borderId="15" xfId="6" applyFont="1" applyBorder="1"/>
    <xf numFmtId="164" fontId="4" fillId="0" borderId="2" xfId="2" applyFont="1" applyBorder="1" applyAlignment="1">
      <alignment horizontal="center"/>
    </xf>
    <xf numFmtId="164" fontId="4" fillId="0" borderId="3" xfId="2" applyFont="1" applyBorder="1" applyAlignment="1">
      <alignment horizontal="center"/>
    </xf>
    <xf numFmtId="164" fontId="5" fillId="0" borderId="1" xfId="2" applyFont="1" applyBorder="1" applyAlignment="1">
      <alignment horizontal="center"/>
    </xf>
    <xf numFmtId="164" fontId="5" fillId="0" borderId="2" xfId="2" applyFont="1" applyBorder="1" applyAlignment="1">
      <alignment horizontal="center"/>
    </xf>
    <xf numFmtId="164" fontId="5" fillId="0" borderId="2" xfId="2" applyFont="1" applyBorder="1"/>
    <xf numFmtId="164" fontId="5" fillId="0" borderId="4" xfId="2" applyFont="1" applyBorder="1" applyAlignment="1">
      <alignment horizontal="left" vertical="center"/>
    </xf>
    <xf numFmtId="164" fontId="5" fillId="0" borderId="0" xfId="2" applyFont="1" applyBorder="1" applyAlignment="1">
      <alignment horizontal="center" vertical="center"/>
    </xf>
    <xf numFmtId="164" fontId="5" fillId="0" borderId="7" xfId="2" applyFont="1" applyBorder="1"/>
    <xf numFmtId="0" fontId="4" fillId="3" borderId="17" xfId="3" applyFont="1" applyFill="1" applyBorder="1" applyAlignment="1">
      <alignment horizontal="center" vertical="center"/>
    </xf>
    <xf numFmtId="0" fontId="4" fillId="3" borderId="18" xfId="3" applyFont="1" applyFill="1" applyBorder="1" applyAlignment="1">
      <alignment horizontal="left" vertical="center"/>
    </xf>
    <xf numFmtId="0" fontId="4" fillId="3" borderId="18" xfId="3" applyFont="1" applyFill="1" applyBorder="1" applyAlignment="1">
      <alignment horizontal="center" vertical="center"/>
    </xf>
    <xf numFmtId="0" fontId="4" fillId="3" borderId="20" xfId="3" applyFont="1" applyFill="1" applyBorder="1" applyAlignment="1">
      <alignment horizontal="center" vertical="center"/>
    </xf>
    <xf numFmtId="9" fontId="5" fillId="0" borderId="18" xfId="7" applyFont="1" applyFill="1" applyBorder="1" applyAlignment="1">
      <alignment horizontal="center" vertical="center"/>
    </xf>
    <xf numFmtId="168" fontId="5" fillId="0" borderId="20" xfId="8" applyNumberFormat="1" applyFont="1" applyFill="1" applyBorder="1" applyAlignment="1">
      <alignment vertical="center"/>
    </xf>
    <xf numFmtId="9" fontId="4" fillId="0" borderId="18" xfId="9" applyFont="1" applyFill="1" applyBorder="1" applyAlignment="1">
      <alignment horizontal="center" vertical="center"/>
    </xf>
    <xf numFmtId="0" fontId="1" fillId="0" borderId="34" xfId="1" applyBorder="1"/>
    <xf numFmtId="165" fontId="1" fillId="0" borderId="34" xfId="1" applyNumberFormat="1" applyBorder="1"/>
    <xf numFmtId="164" fontId="4" fillId="0" borderId="26" xfId="2" applyFont="1" applyBorder="1" applyAlignment="1">
      <alignment vertical="center" wrapText="1"/>
    </xf>
    <xf numFmtId="164" fontId="4" fillId="0" borderId="33" xfId="2" applyFont="1" applyBorder="1" applyAlignment="1">
      <alignment vertical="center" wrapText="1"/>
    </xf>
    <xf numFmtId="164" fontId="5" fillId="0" borderId="3" xfId="2" applyFont="1" applyBorder="1"/>
    <xf numFmtId="164" fontId="4" fillId="0" borderId="5" xfId="2" applyFont="1" applyBorder="1" applyAlignment="1">
      <alignment horizontal="center" vertical="center"/>
    </xf>
    <xf numFmtId="164" fontId="4" fillId="0" borderId="8" xfId="2" applyFont="1" applyBorder="1" applyAlignment="1">
      <alignment horizontal="left"/>
    </xf>
    <xf numFmtId="166" fontId="5" fillId="0" borderId="20" xfId="10" applyNumberFormat="1" applyFont="1" applyFill="1" applyBorder="1" applyAlignment="1">
      <alignment vertical="center" wrapText="1"/>
    </xf>
    <xf numFmtId="0" fontId="2" fillId="0" borderId="10" xfId="1" applyFont="1" applyBorder="1"/>
    <xf numFmtId="9" fontId="4" fillId="0" borderId="19" xfId="9" applyFont="1" applyFill="1" applyBorder="1" applyAlignment="1">
      <alignment horizontal="center" vertical="center"/>
    </xf>
    <xf numFmtId="0" fontId="5" fillId="0" borderId="19" xfId="6" applyFont="1" applyBorder="1"/>
    <xf numFmtId="0" fontId="5" fillId="0" borderId="35" xfId="6" applyFont="1" applyBorder="1"/>
    <xf numFmtId="0" fontId="6" fillId="0" borderId="0" xfId="3"/>
    <xf numFmtId="41" fontId="5" fillId="5" borderId="18" xfId="7" applyNumberFormat="1" applyFont="1" applyFill="1" applyBorder="1" applyAlignment="1">
      <alignment horizontal="center" vertical="center"/>
    </xf>
    <xf numFmtId="0" fontId="8" fillId="0" borderId="0" xfId="3" applyFont="1"/>
    <xf numFmtId="0" fontId="5" fillId="3" borderId="18" xfId="6" applyFont="1" applyFill="1" applyBorder="1"/>
    <xf numFmtId="0" fontId="5" fillId="3" borderId="15" xfId="6" applyFont="1" applyFill="1" applyBorder="1"/>
    <xf numFmtId="166" fontId="4" fillId="3" borderId="20" xfId="6" applyNumberFormat="1" applyFont="1" applyFill="1" applyBorder="1" applyAlignment="1">
      <alignment vertical="center" wrapText="1"/>
    </xf>
    <xf numFmtId="0" fontId="4" fillId="3" borderId="30" xfId="3" applyFont="1" applyFill="1" applyBorder="1" applyAlignment="1">
      <alignment horizontal="center" vertical="center"/>
    </xf>
    <xf numFmtId="0" fontId="5" fillId="3" borderId="30" xfId="6" applyFont="1" applyFill="1" applyBorder="1"/>
    <xf numFmtId="0" fontId="5" fillId="3" borderId="31" xfId="6" applyFont="1" applyFill="1" applyBorder="1"/>
    <xf numFmtId="166" fontId="4" fillId="3" borderId="32" xfId="6" applyNumberFormat="1" applyFont="1" applyFill="1" applyBorder="1" applyAlignment="1">
      <alignment vertical="center" wrapText="1"/>
    </xf>
    <xf numFmtId="0" fontId="10" fillId="4" borderId="17" xfId="4" applyFont="1" applyFill="1" applyBorder="1" applyAlignment="1">
      <alignment horizontal="center" vertical="center"/>
    </xf>
    <xf numFmtId="0" fontId="10" fillId="4" borderId="18" xfId="4" applyFont="1" applyFill="1" applyBorder="1" applyAlignment="1">
      <alignment horizontal="left" vertical="center" wrapText="1"/>
    </xf>
    <xf numFmtId="0" fontId="10" fillId="4" borderId="18" xfId="4" applyFont="1" applyFill="1" applyBorder="1" applyAlignment="1">
      <alignment horizontal="center" vertical="center"/>
    </xf>
    <xf numFmtId="2" fontId="10" fillId="4" borderId="18" xfId="5" applyNumberFormat="1" applyFont="1" applyFill="1" applyBorder="1" applyAlignment="1">
      <alignment horizontal="center" vertical="center"/>
    </xf>
    <xf numFmtId="166" fontId="10" fillId="5" borderId="18" xfId="5" applyFont="1" applyFill="1" applyBorder="1" applyAlignment="1">
      <alignment horizontal="center" vertical="center"/>
    </xf>
    <xf numFmtId="166" fontId="10" fillId="4" borderId="20" xfId="5" applyFont="1" applyFill="1" applyBorder="1" applyAlignment="1">
      <alignment horizontal="center" vertical="center"/>
    </xf>
    <xf numFmtId="166" fontId="10" fillId="5" borderId="18" xfId="4" applyNumberFormat="1" applyFont="1" applyFill="1" applyBorder="1" applyAlignment="1" applyProtection="1">
      <alignment horizontal="center" vertical="center"/>
      <protection locked="0"/>
    </xf>
    <xf numFmtId="165" fontId="10" fillId="5" borderId="18" xfId="4" applyNumberFormat="1" applyFont="1" applyFill="1" applyBorder="1" applyAlignment="1" applyProtection="1">
      <alignment horizontal="center" vertical="center"/>
      <protection locked="0"/>
    </xf>
    <xf numFmtId="165" fontId="10" fillId="5" borderId="15" xfId="4" applyNumberFormat="1" applyFont="1" applyFill="1" applyBorder="1" applyAlignment="1" applyProtection="1">
      <alignment horizontal="center" vertical="center"/>
      <protection locked="0"/>
    </xf>
    <xf numFmtId="0" fontId="11" fillId="3" borderId="18" xfId="3" applyFont="1" applyFill="1" applyBorder="1" applyAlignment="1">
      <alignment horizontal="center" vertical="center"/>
    </xf>
    <xf numFmtId="0" fontId="6" fillId="3" borderId="18" xfId="6" applyFont="1" applyFill="1" applyBorder="1"/>
    <xf numFmtId="0" fontId="6" fillId="3" borderId="15" xfId="6" applyFont="1" applyFill="1" applyBorder="1"/>
    <xf numFmtId="166" fontId="11" fillId="3" borderId="20" xfId="6" applyNumberFormat="1" applyFont="1" applyFill="1" applyBorder="1" applyAlignment="1">
      <alignment vertical="center" wrapText="1"/>
    </xf>
    <xf numFmtId="0" fontId="11" fillId="3" borderId="17" xfId="3" applyFont="1" applyFill="1" applyBorder="1" applyAlignment="1">
      <alignment horizontal="center" vertical="center"/>
    </xf>
    <xf numFmtId="0" fontId="11" fillId="3" borderId="18" xfId="3" applyFont="1" applyFill="1" applyBorder="1" applyAlignment="1">
      <alignment horizontal="left" vertical="center"/>
    </xf>
    <xf numFmtId="0" fontId="11" fillId="3" borderId="20" xfId="3" applyFont="1" applyFill="1" applyBorder="1" applyAlignment="1">
      <alignment horizontal="center" vertical="center"/>
    </xf>
    <xf numFmtId="0" fontId="12" fillId="4" borderId="17" xfId="4" applyFont="1" applyFill="1" applyBorder="1" applyAlignment="1">
      <alignment horizontal="center" vertical="center"/>
    </xf>
    <xf numFmtId="0" fontId="6" fillId="0" borderId="18" xfId="3" applyFont="1" applyBorder="1" applyAlignment="1">
      <alignment horizontal="left" vertical="center"/>
    </xf>
    <xf numFmtId="9" fontId="6" fillId="0" borderId="18" xfId="7" applyFont="1" applyFill="1" applyBorder="1" applyAlignment="1">
      <alignment horizontal="center" vertical="center"/>
    </xf>
    <xf numFmtId="0" fontId="6" fillId="0" borderId="18" xfId="6" applyFont="1" applyBorder="1"/>
    <xf numFmtId="0" fontId="6" fillId="0" borderId="15" xfId="6" applyFont="1" applyBorder="1"/>
    <xf numFmtId="168" fontId="6" fillId="0" borderId="20" xfId="8" applyNumberFormat="1" applyFont="1" applyFill="1" applyBorder="1" applyAlignment="1">
      <alignment vertical="center"/>
    </xf>
    <xf numFmtId="4" fontId="6" fillId="0" borderId="9" xfId="2" applyNumberFormat="1" applyFont="1" applyBorder="1" applyAlignment="1">
      <alignment vertical="center"/>
    </xf>
    <xf numFmtId="0" fontId="12" fillId="4" borderId="18" xfId="4" applyFont="1" applyFill="1" applyBorder="1" applyAlignment="1">
      <alignment horizontal="left" vertical="center" wrapText="1"/>
    </xf>
    <xf numFmtId="0" fontId="12" fillId="4" borderId="18" xfId="4" applyFont="1" applyFill="1" applyBorder="1" applyAlignment="1">
      <alignment horizontal="center" vertical="center"/>
    </xf>
    <xf numFmtId="2" fontId="12" fillId="4" borderId="18" xfId="5" applyNumberFormat="1" applyFont="1" applyFill="1" applyBorder="1" applyAlignment="1">
      <alignment horizontal="center" vertical="center"/>
    </xf>
    <xf numFmtId="165" fontId="12" fillId="5" borderId="15" xfId="4" applyNumberFormat="1" applyFont="1" applyFill="1" applyBorder="1" applyAlignment="1">
      <alignment horizontal="center" vertical="center"/>
    </xf>
    <xf numFmtId="166" fontId="12" fillId="4" borderId="20" xfId="5" applyFont="1" applyFill="1" applyBorder="1" applyAlignment="1">
      <alignment horizontal="center" vertical="center"/>
    </xf>
    <xf numFmtId="0" fontId="4" fillId="3" borderId="12" xfId="3" applyFont="1" applyFill="1" applyBorder="1" applyAlignment="1">
      <alignment horizontal="center" vertical="center"/>
    </xf>
    <xf numFmtId="0" fontId="4" fillId="3" borderId="14" xfId="3" applyFont="1" applyFill="1" applyBorder="1" applyAlignment="1">
      <alignment horizontal="center" vertical="center"/>
    </xf>
    <xf numFmtId="4" fontId="5" fillId="0" borderId="12" xfId="2" applyNumberFormat="1" applyFont="1" applyBorder="1" applyAlignment="1">
      <alignment horizontal="left" vertical="center"/>
    </xf>
    <xf numFmtId="4" fontId="5" fillId="0" borderId="14" xfId="2" applyNumberFormat="1" applyFont="1" applyBorder="1" applyAlignment="1">
      <alignment horizontal="left" vertical="center"/>
    </xf>
    <xf numFmtId="0" fontId="5" fillId="0" borderId="12" xfId="3" applyFont="1" applyBorder="1" applyAlignment="1">
      <alignment horizontal="left" vertical="center"/>
    </xf>
    <xf numFmtId="0" fontId="5" fillId="0" borderId="14" xfId="3" applyFont="1" applyBorder="1" applyAlignment="1">
      <alignment horizontal="left" vertical="center"/>
    </xf>
    <xf numFmtId="0" fontId="4" fillId="3" borderId="28" xfId="3" applyFont="1" applyFill="1" applyBorder="1" applyAlignment="1">
      <alignment horizontal="left" vertical="center"/>
    </xf>
    <xf numFmtId="0" fontId="4" fillId="3" borderId="29" xfId="3" applyFont="1" applyFill="1" applyBorder="1" applyAlignment="1">
      <alignment horizontal="left" vertical="center"/>
    </xf>
    <xf numFmtId="164" fontId="4" fillId="0" borderId="0" xfId="2" applyFont="1" applyBorder="1" applyAlignment="1">
      <alignment horizontal="center" vertical="center" wrapText="1"/>
    </xf>
    <xf numFmtId="164" fontId="4" fillId="0" borderId="5" xfId="2" applyFont="1" applyBorder="1" applyAlignment="1">
      <alignment horizontal="center" vertical="center" wrapText="1"/>
    </xf>
    <xf numFmtId="0" fontId="4" fillId="3" borderId="22" xfId="3" applyFont="1" applyFill="1" applyBorder="1" applyAlignment="1">
      <alignment horizontal="center" vertical="center"/>
    </xf>
    <xf numFmtId="0" fontId="4" fillId="3" borderId="23" xfId="3" applyFont="1" applyFill="1" applyBorder="1" applyAlignment="1">
      <alignment horizontal="center" vertical="center"/>
    </xf>
    <xf numFmtId="0" fontId="4" fillId="3" borderId="12" xfId="3" applyFont="1" applyFill="1" applyBorder="1" applyAlignment="1">
      <alignment horizontal="left" vertical="center"/>
    </xf>
    <xf numFmtId="0" fontId="4" fillId="3" borderId="14" xfId="3" applyFont="1" applyFill="1" applyBorder="1" applyAlignment="1">
      <alignment horizontal="left" vertical="center"/>
    </xf>
    <xf numFmtId="164" fontId="4" fillId="0" borderId="1" xfId="2" applyFont="1" applyBorder="1" applyAlignment="1">
      <alignment horizontal="center"/>
    </xf>
    <xf numFmtId="164" fontId="4" fillId="0" borderId="2" xfId="2" applyFont="1" applyBorder="1" applyAlignment="1">
      <alignment horizontal="center"/>
    </xf>
    <xf numFmtId="164" fontId="4" fillId="0" borderId="4" xfId="2" applyFont="1" applyBorder="1" applyAlignment="1">
      <alignment horizontal="center"/>
    </xf>
    <xf numFmtId="164" fontId="4" fillId="0" borderId="0" xfId="2" applyFont="1" applyBorder="1" applyAlignment="1">
      <alignment horizontal="center"/>
    </xf>
    <xf numFmtId="164" fontId="4" fillId="0" borderId="27" xfId="2" applyFont="1" applyBorder="1" applyAlignment="1">
      <alignment horizontal="center"/>
    </xf>
    <xf numFmtId="164" fontId="4" fillId="0" borderId="26" xfId="2" applyFont="1" applyBorder="1" applyAlignment="1">
      <alignment horizontal="center"/>
    </xf>
    <xf numFmtId="0" fontId="9" fillId="0" borderId="9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 wrapText="1"/>
    </xf>
    <xf numFmtId="0" fontId="9" fillId="0" borderId="11" xfId="1" applyFont="1" applyBorder="1" applyAlignment="1">
      <alignment horizontal="center" vertical="center" wrapText="1"/>
    </xf>
    <xf numFmtId="0" fontId="9" fillId="0" borderId="6" xfId="1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9" fillId="2" borderId="12" xfId="1" applyFont="1" applyFill="1" applyBorder="1" applyAlignment="1">
      <alignment horizontal="center" vertical="center" wrapText="1"/>
    </xf>
    <xf numFmtId="0" fontId="9" fillId="2" borderId="13" xfId="1" applyFont="1" applyFill="1" applyBorder="1" applyAlignment="1">
      <alignment horizontal="center" vertical="center" wrapText="1"/>
    </xf>
    <xf numFmtId="0" fontId="9" fillId="2" borderId="16" xfId="1" applyFont="1" applyFill="1" applyBorder="1" applyAlignment="1">
      <alignment horizontal="center" vertical="center" wrapText="1"/>
    </xf>
    <xf numFmtId="0" fontId="4" fillId="3" borderId="24" xfId="3" applyFont="1" applyFill="1" applyBorder="1" applyAlignment="1">
      <alignment horizontal="center" vertical="center"/>
    </xf>
    <xf numFmtId="0" fontId="4" fillId="3" borderId="25" xfId="3" applyFont="1" applyFill="1" applyBorder="1" applyAlignment="1">
      <alignment horizontal="center" vertical="center"/>
    </xf>
    <xf numFmtId="0" fontId="4" fillId="3" borderId="19" xfId="3" applyFont="1" applyFill="1" applyBorder="1" applyAlignment="1">
      <alignment horizontal="center" vertical="center"/>
    </xf>
    <xf numFmtId="0" fontId="4" fillId="3" borderId="21" xfId="3" applyFont="1" applyFill="1" applyBorder="1" applyAlignment="1">
      <alignment horizontal="center" vertical="center"/>
    </xf>
  </cellXfs>
  <cellStyles count="16">
    <cellStyle name="Currency 5 2" xfId="5" xr:uid="{194118D1-E866-4C20-8058-7008E31D4CC8}"/>
    <cellStyle name="Millares 2" xfId="13" xr:uid="{E18CE799-97E4-4C19-87DC-509C2C2086A2}"/>
    <cellStyle name="Millares 2 13" xfId="14" xr:uid="{E951E605-A7FD-402C-A0F2-EED1149A4CCF}"/>
    <cellStyle name="Moneda 2" xfId="10" xr:uid="{84F5C9FC-46D0-4173-A2DB-8DEB2E074428}"/>
    <cellStyle name="Moneda 2 2" xfId="8" xr:uid="{1BA37580-4EBF-4573-BA61-0995BAAE1F5F}"/>
    <cellStyle name="Moneda 2 3" xfId="12" xr:uid="{08F842F8-784E-40B0-B452-1D174B54D09F}"/>
    <cellStyle name="Normal" xfId="0" builtinId="0"/>
    <cellStyle name="Normal 16 2" xfId="6" xr:uid="{31D8F997-06B4-4485-909D-CBB1DDD8BB19}"/>
    <cellStyle name="Normal 19" xfId="4" xr:uid="{08D66F01-3CAF-4DF3-B39A-1EF1971CA1B9}"/>
    <cellStyle name="Normal 2" xfId="1" xr:uid="{04BDDC5D-1F11-4AC3-B90E-374F9F7CD0DC}"/>
    <cellStyle name="Normal 2 2" xfId="3" xr:uid="{C5D5626D-5DD9-431D-8F15-C6DD3FC89328}"/>
    <cellStyle name="Normal 2 25" xfId="15" xr:uid="{51083E1C-840F-4938-9A52-5883122F4666}"/>
    <cellStyle name="Normal 3" xfId="11" xr:uid="{90A197B3-2806-4B74-95E1-271A2EA8342F}"/>
    <cellStyle name="Normal_modelo ACTA OBRA y MODIFICACION" xfId="2" xr:uid="{DF74B77F-2CD9-43F0-BA5A-C1465195B1E6}"/>
    <cellStyle name="Porcentaje 2" xfId="7" xr:uid="{F0DE5115-8F90-42C1-9453-37D5EE87D589}"/>
    <cellStyle name="Porcentual 2" xfId="9" xr:uid="{179F4CE5-0F84-4112-AABC-263CE91C52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166741</xdr:colOff>
      <xdr:row>1</xdr:row>
      <xdr:rowOff>28355</xdr:rowOff>
    </xdr:from>
    <xdr:ext cx="3242633" cy="874139"/>
    <xdr:pic>
      <xdr:nvPicPr>
        <xdr:cNvPr id="2" name="Imagen 1">
          <a:extLst>
            <a:ext uri="{FF2B5EF4-FFF2-40B4-BE49-F238E27FC236}">
              <a16:creationId xmlns:a16="http://schemas.microsoft.com/office/drawing/2014/main" id="{2794A89B-BD43-4582-A404-6AEE9042E4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2941" y="228380"/>
          <a:ext cx="3242633" cy="874139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:/D/1.%20PROYECTOS/CEAS/PROYECTO%20SANTA%20LUCIA%20CALAMAR/1.%20DOCUMENTOS%20TECNICOS/CANTIDADES%20EJECUTADAS/EXCAV%20MANU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C:/D/1.%20PROYECTOS/CEAS/PROYECTO%20SANTA%20LUCIA%20CALAMAR/1.%20DOCUMENTOS%20TECNICOS/CANTIDADES%20EJECUTADAS/BORDILL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CAV MANUAL"/>
    </sheetNames>
    <sheetDataSet>
      <sheetData sheetId="0" refreshError="1">
        <row r="51">
          <cell r="M51">
            <v>75.5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RDILLO"/>
    </sheetNames>
    <sheetDataSet>
      <sheetData sheetId="0">
        <row r="362">
          <cell r="M362">
            <v>533.79999999999995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53F94-DE41-48E6-BE53-31BD444BD4FA}">
  <sheetPr>
    <pageSetUpPr fitToPage="1"/>
  </sheetPr>
  <dimension ref="B1:G59"/>
  <sheetViews>
    <sheetView tabSelected="1" workbookViewId="0">
      <selection activeCell="F14" sqref="F14"/>
    </sheetView>
  </sheetViews>
  <sheetFormatPr baseColWidth="10" defaultColWidth="12.5" defaultRowHeight="15" x14ac:dyDescent="0.2"/>
  <cols>
    <col min="1" max="1" width="1.1640625" style="1" customWidth="1"/>
    <col min="2" max="2" width="12.5" style="1"/>
    <col min="3" max="3" width="51.5" style="1" customWidth="1"/>
    <col min="4" max="4" width="8.5" style="1" customWidth="1"/>
    <col min="5" max="5" width="12.33203125" style="1" customWidth="1"/>
    <col min="6" max="6" width="15.6640625" style="1" customWidth="1"/>
    <col min="7" max="7" width="20.83203125" style="22" customWidth="1"/>
    <col min="8" max="16384" width="12.5" style="1"/>
  </cols>
  <sheetData>
    <row r="1" spans="2:7" ht="16" thickBot="1" x14ac:dyDescent="0.25"/>
    <row r="2" spans="2:7" x14ac:dyDescent="0.2">
      <c r="B2" s="86"/>
      <c r="C2" s="87"/>
      <c r="D2" s="7"/>
      <c r="E2" s="7"/>
      <c r="F2" s="7"/>
      <c r="G2" s="8"/>
    </row>
    <row r="3" spans="2:7" ht="30" customHeight="1" x14ac:dyDescent="0.2">
      <c r="B3" s="88"/>
      <c r="C3" s="89"/>
      <c r="D3" s="80" t="s">
        <v>69</v>
      </c>
      <c r="E3" s="80"/>
      <c r="F3" s="80"/>
      <c r="G3" s="81"/>
    </row>
    <row r="4" spans="2:7" x14ac:dyDescent="0.2">
      <c r="B4" s="88"/>
      <c r="C4" s="89"/>
      <c r="D4" s="80"/>
      <c r="E4" s="80"/>
      <c r="F4" s="80"/>
      <c r="G4" s="81"/>
    </row>
    <row r="5" spans="2:7" ht="16" thickBot="1" x14ac:dyDescent="0.25">
      <c r="B5" s="90"/>
      <c r="C5" s="91"/>
      <c r="D5" s="24"/>
      <c r="E5" s="24"/>
      <c r="F5" s="24"/>
      <c r="G5" s="25"/>
    </row>
    <row r="6" spans="2:7" hidden="1" x14ac:dyDescent="0.2">
      <c r="B6" s="9"/>
      <c r="C6" s="10"/>
      <c r="D6" s="10"/>
      <c r="E6" s="11"/>
      <c r="F6" s="11"/>
      <c r="G6" s="26"/>
    </row>
    <row r="7" spans="2:7" hidden="1" x14ac:dyDescent="0.2">
      <c r="B7" s="12"/>
      <c r="C7" s="13"/>
      <c r="D7" s="13"/>
      <c r="E7" s="13"/>
      <c r="F7" s="13"/>
      <c r="G7" s="27"/>
    </row>
    <row r="8" spans="2:7" hidden="1" x14ac:dyDescent="0.2">
      <c r="B8" s="2"/>
      <c r="C8" s="14"/>
      <c r="D8" s="14"/>
      <c r="E8" s="14"/>
      <c r="F8" s="14"/>
      <c r="G8" s="28"/>
    </row>
    <row r="9" spans="2:7" x14ac:dyDescent="0.2">
      <c r="B9" s="92" t="s">
        <v>48</v>
      </c>
      <c r="C9" s="93"/>
      <c r="D9" s="93"/>
      <c r="E9" s="93"/>
      <c r="F9" s="93"/>
      <c r="G9" s="94"/>
    </row>
    <row r="10" spans="2:7" x14ac:dyDescent="0.2">
      <c r="B10" s="95"/>
      <c r="C10" s="96"/>
      <c r="D10" s="96"/>
      <c r="E10" s="96"/>
      <c r="F10" s="96"/>
      <c r="G10" s="97"/>
    </row>
    <row r="11" spans="2:7" hidden="1" x14ac:dyDescent="0.2">
      <c r="B11" s="98" t="s">
        <v>47</v>
      </c>
      <c r="C11" s="99"/>
      <c r="D11" s="99"/>
      <c r="E11" s="99"/>
      <c r="F11" s="99"/>
      <c r="G11" s="100"/>
    </row>
    <row r="12" spans="2:7" x14ac:dyDescent="0.2">
      <c r="B12" s="101" t="s">
        <v>0</v>
      </c>
      <c r="C12" s="103" t="s">
        <v>1</v>
      </c>
      <c r="D12" s="103" t="s">
        <v>2</v>
      </c>
      <c r="E12" s="103" t="s">
        <v>3</v>
      </c>
      <c r="F12" s="103" t="s">
        <v>4</v>
      </c>
      <c r="G12" s="82" t="s">
        <v>5</v>
      </c>
    </row>
    <row r="13" spans="2:7" x14ac:dyDescent="0.2">
      <c r="B13" s="102"/>
      <c r="C13" s="104"/>
      <c r="D13" s="104"/>
      <c r="E13" s="104"/>
      <c r="F13" s="104"/>
      <c r="G13" s="83"/>
    </row>
    <row r="14" spans="2:7" x14ac:dyDescent="0.2">
      <c r="B14" s="15"/>
      <c r="C14" s="17" t="s">
        <v>6</v>
      </c>
      <c r="D14" s="17"/>
      <c r="E14" s="17"/>
      <c r="F14" s="17"/>
      <c r="G14" s="18"/>
    </row>
    <row r="15" spans="2:7" x14ac:dyDescent="0.2">
      <c r="B15" s="15"/>
      <c r="C15" s="16" t="s">
        <v>7</v>
      </c>
      <c r="D15" s="17"/>
      <c r="E15" s="17"/>
      <c r="F15" s="17"/>
      <c r="G15" s="18"/>
    </row>
    <row r="16" spans="2:7" x14ac:dyDescent="0.2">
      <c r="B16" s="44" t="s">
        <v>8</v>
      </c>
      <c r="C16" s="45" t="s">
        <v>9</v>
      </c>
      <c r="D16" s="46" t="s">
        <v>10</v>
      </c>
      <c r="E16" s="47">
        <v>0.79</v>
      </c>
      <c r="F16" s="48"/>
      <c r="G16" s="49">
        <f>+E16*F16</f>
        <v>0</v>
      </c>
    </row>
    <row r="17" spans="2:7" x14ac:dyDescent="0.2">
      <c r="B17" s="44" t="s">
        <v>11</v>
      </c>
      <c r="C17" s="45" t="s">
        <v>12</v>
      </c>
      <c r="D17" s="46" t="s">
        <v>10</v>
      </c>
      <c r="E17" s="47">
        <v>0.79</v>
      </c>
      <c r="F17" s="50"/>
      <c r="G17" s="49">
        <f t="shared" ref="G17" si="0">+E17*F17</f>
        <v>0</v>
      </c>
    </row>
    <row r="18" spans="2:7" x14ac:dyDescent="0.2">
      <c r="B18" s="15"/>
      <c r="C18" s="16" t="s">
        <v>15</v>
      </c>
      <c r="D18" s="17"/>
      <c r="E18" s="17"/>
      <c r="F18" s="17"/>
      <c r="G18" s="18"/>
    </row>
    <row r="19" spans="2:7" x14ac:dyDescent="0.2">
      <c r="B19" s="44" t="s">
        <v>16</v>
      </c>
      <c r="C19" s="45" t="s">
        <v>17</v>
      </c>
      <c r="D19" s="46" t="s">
        <v>13</v>
      </c>
      <c r="E19" s="47">
        <f>+'[1]EXCAV MANUAL'!$M$51+24.64</f>
        <v>100.14</v>
      </c>
      <c r="F19" s="51"/>
      <c r="G19" s="49">
        <f>+E19*F19</f>
        <v>0</v>
      </c>
    </row>
    <row r="20" spans="2:7" x14ac:dyDescent="0.2">
      <c r="B20" s="44" t="s">
        <v>18</v>
      </c>
      <c r="C20" s="45" t="s">
        <v>19</v>
      </c>
      <c r="D20" s="46" t="s">
        <v>13</v>
      </c>
      <c r="E20" s="47">
        <v>340</v>
      </c>
      <c r="F20" s="51"/>
      <c r="G20" s="49">
        <f>+E20*F20</f>
        <v>0</v>
      </c>
    </row>
    <row r="21" spans="2:7" x14ac:dyDescent="0.2">
      <c r="B21" s="15"/>
      <c r="C21" s="16" t="s">
        <v>50</v>
      </c>
      <c r="D21" s="17"/>
      <c r="E21" s="17"/>
      <c r="F21" s="17"/>
      <c r="G21" s="18"/>
    </row>
    <row r="22" spans="2:7" x14ac:dyDescent="0.2">
      <c r="B22" s="44" t="s">
        <v>20</v>
      </c>
      <c r="C22" s="45" t="s">
        <v>21</v>
      </c>
      <c r="D22" s="46" t="s">
        <v>22</v>
      </c>
      <c r="E22" s="47">
        <f>+[2]BORDILLO!$M$362</f>
        <v>533.79999999999995</v>
      </c>
      <c r="F22" s="51"/>
      <c r="G22" s="49">
        <f>+E22*F22</f>
        <v>0</v>
      </c>
    </row>
    <row r="23" spans="2:7" x14ac:dyDescent="0.2">
      <c r="B23" s="44" t="s">
        <v>23</v>
      </c>
      <c r="C23" s="45" t="s">
        <v>24</v>
      </c>
      <c r="D23" s="46" t="s">
        <v>25</v>
      </c>
      <c r="E23" s="47">
        <v>1686.7</v>
      </c>
      <c r="F23" s="51"/>
      <c r="G23" s="49">
        <f>+E23*F23</f>
        <v>0</v>
      </c>
    </row>
    <row r="24" spans="2:7" ht="30" x14ac:dyDescent="0.2">
      <c r="B24" s="44" t="s">
        <v>26</v>
      </c>
      <c r="C24" s="45" t="s">
        <v>27</v>
      </c>
      <c r="D24" s="46" t="s">
        <v>28</v>
      </c>
      <c r="E24" s="47">
        <v>5060.07</v>
      </c>
      <c r="F24" s="51"/>
      <c r="G24" s="49">
        <f>+E24*F24</f>
        <v>0</v>
      </c>
    </row>
    <row r="25" spans="2:7" x14ac:dyDescent="0.2">
      <c r="B25" s="15"/>
      <c r="C25" s="16" t="s">
        <v>29</v>
      </c>
      <c r="D25" s="17"/>
      <c r="E25" s="17"/>
      <c r="F25" s="17"/>
      <c r="G25" s="18"/>
    </row>
    <row r="26" spans="2:7" x14ac:dyDescent="0.2">
      <c r="B26" s="44" t="s">
        <v>30</v>
      </c>
      <c r="C26" s="45" t="s">
        <v>31</v>
      </c>
      <c r="D26" s="46" t="s">
        <v>25</v>
      </c>
      <c r="E26" s="47">
        <v>5141.8</v>
      </c>
      <c r="F26" s="51"/>
      <c r="G26" s="49">
        <f>+E26*F26</f>
        <v>0</v>
      </c>
    </row>
    <row r="27" spans="2:7" x14ac:dyDescent="0.2">
      <c r="B27" s="15"/>
      <c r="C27" s="16" t="s">
        <v>32</v>
      </c>
      <c r="D27" s="17"/>
      <c r="E27" s="17"/>
      <c r="F27" s="17"/>
      <c r="G27" s="18"/>
    </row>
    <row r="28" spans="2:7" x14ac:dyDescent="0.2">
      <c r="B28" s="44" t="s">
        <v>33</v>
      </c>
      <c r="C28" s="45" t="s">
        <v>34</v>
      </c>
      <c r="D28" s="46" t="s">
        <v>35</v>
      </c>
      <c r="E28" s="47">
        <v>14874.8</v>
      </c>
      <c r="F28" s="51"/>
      <c r="G28" s="49">
        <f>+E28*F28</f>
        <v>0</v>
      </c>
    </row>
    <row r="29" spans="2:7" x14ac:dyDescent="0.2">
      <c r="B29" s="15"/>
      <c r="C29" s="16" t="s">
        <v>36</v>
      </c>
      <c r="D29" s="17"/>
      <c r="E29" s="17"/>
      <c r="F29" s="17"/>
      <c r="G29" s="18"/>
    </row>
    <row r="30" spans="2:7" x14ac:dyDescent="0.2">
      <c r="B30" s="44" t="s">
        <v>14</v>
      </c>
      <c r="C30" s="45" t="s">
        <v>37</v>
      </c>
      <c r="D30" s="46" t="s">
        <v>13</v>
      </c>
      <c r="E30" s="47">
        <v>150</v>
      </c>
      <c r="F30" s="51"/>
      <c r="G30" s="49">
        <f>+E30*F30</f>
        <v>0</v>
      </c>
    </row>
    <row r="31" spans="2:7" x14ac:dyDescent="0.2">
      <c r="B31" s="15"/>
      <c r="C31" s="16" t="s">
        <v>51</v>
      </c>
      <c r="D31" s="17"/>
      <c r="E31" s="17"/>
      <c r="F31" s="17"/>
      <c r="G31" s="18"/>
    </row>
    <row r="32" spans="2:7" ht="30" x14ac:dyDescent="0.2">
      <c r="B32" s="44" t="s">
        <v>38</v>
      </c>
      <c r="C32" s="45" t="s">
        <v>39</v>
      </c>
      <c r="D32" s="46" t="s">
        <v>40</v>
      </c>
      <c r="E32" s="47">
        <v>24.6</v>
      </c>
      <c r="F32" s="52"/>
      <c r="G32" s="49">
        <f>+E32*F32</f>
        <v>0</v>
      </c>
    </row>
    <row r="33" spans="2:7" x14ac:dyDescent="0.2">
      <c r="B33" s="84" t="s">
        <v>41</v>
      </c>
      <c r="C33" s="85"/>
      <c r="D33" s="17"/>
      <c r="E33" s="37"/>
      <c r="F33" s="38"/>
      <c r="G33" s="39">
        <f>ROUND(SUM(G16:G32),2)</f>
        <v>0</v>
      </c>
    </row>
    <row r="34" spans="2:7" x14ac:dyDescent="0.2">
      <c r="B34" s="3" t="s">
        <v>42</v>
      </c>
      <c r="C34" s="4"/>
      <c r="D34" s="35">
        <v>0</v>
      </c>
      <c r="E34" s="5"/>
      <c r="F34" s="6"/>
      <c r="G34" s="20">
        <f>ROUND($D34*G33,2)</f>
        <v>0</v>
      </c>
    </row>
    <row r="35" spans="2:7" x14ac:dyDescent="0.2">
      <c r="B35" s="3" t="s">
        <v>43</v>
      </c>
      <c r="C35" s="4"/>
      <c r="D35" s="19">
        <v>0.05</v>
      </c>
      <c r="E35" s="5"/>
      <c r="F35" s="6"/>
      <c r="G35" s="20">
        <f>ROUND(D35*G33,2)</f>
        <v>0</v>
      </c>
    </row>
    <row r="36" spans="2:7" x14ac:dyDescent="0.2">
      <c r="B36" s="74" t="s">
        <v>44</v>
      </c>
      <c r="C36" s="75"/>
      <c r="D36" s="19">
        <v>0.05</v>
      </c>
      <c r="E36" s="5"/>
      <c r="F36" s="6"/>
      <c r="G36" s="20">
        <f>ROUND(D36*G33,2)</f>
        <v>0</v>
      </c>
    </row>
    <row r="37" spans="2:7" x14ac:dyDescent="0.2">
      <c r="B37" s="76" t="s">
        <v>45</v>
      </c>
      <c r="C37" s="77"/>
      <c r="D37" s="21">
        <v>0.19</v>
      </c>
      <c r="E37" s="5"/>
      <c r="F37" s="6"/>
      <c r="G37" s="29">
        <f>ROUND(D37*G36,2)</f>
        <v>0</v>
      </c>
    </row>
    <row r="38" spans="2:7" s="34" customFormat="1" ht="14" x14ac:dyDescent="0.15">
      <c r="B38" s="84" t="s">
        <v>68</v>
      </c>
      <c r="C38" s="85"/>
      <c r="D38" s="17"/>
      <c r="E38" s="17"/>
      <c r="F38" s="17"/>
      <c r="G38" s="39">
        <f>ROUND(SUM(G34:G37),2)</f>
        <v>0</v>
      </c>
    </row>
    <row r="39" spans="2:7" s="36" customFormat="1" ht="14" x14ac:dyDescent="0.2">
      <c r="B39" s="72" t="s">
        <v>52</v>
      </c>
      <c r="C39" s="73"/>
      <c r="D39" s="53"/>
      <c r="E39" s="54"/>
      <c r="F39" s="55"/>
      <c r="G39" s="56"/>
    </row>
    <row r="40" spans="2:7" s="36" customFormat="1" ht="14" x14ac:dyDescent="0.2">
      <c r="B40" s="57"/>
      <c r="C40" s="58" t="s">
        <v>53</v>
      </c>
      <c r="D40" s="53"/>
      <c r="E40" s="53"/>
      <c r="F40" s="53"/>
      <c r="G40" s="59"/>
    </row>
    <row r="41" spans="2:7" s="36" customFormat="1" ht="14" x14ac:dyDescent="0.2">
      <c r="B41" s="60" t="s">
        <v>54</v>
      </c>
      <c r="C41" s="61" t="s">
        <v>55</v>
      </c>
      <c r="D41" s="62"/>
      <c r="E41" s="63"/>
      <c r="F41" s="64"/>
      <c r="G41" s="65">
        <v>128600000</v>
      </c>
    </row>
    <row r="42" spans="2:7" s="36" customFormat="1" ht="14" x14ac:dyDescent="0.2">
      <c r="B42" s="57"/>
      <c r="C42" s="58" t="s">
        <v>56</v>
      </c>
      <c r="D42" s="53"/>
      <c r="E42" s="53"/>
      <c r="F42" s="53"/>
      <c r="G42" s="59"/>
    </row>
    <row r="43" spans="2:7" s="36" customFormat="1" ht="14" x14ac:dyDescent="0.2">
      <c r="B43" s="66"/>
      <c r="C43" s="67" t="s">
        <v>57</v>
      </c>
      <c r="D43" s="68" t="s">
        <v>58</v>
      </c>
      <c r="E43" s="69">
        <v>3</v>
      </c>
      <c r="F43" s="70">
        <v>0</v>
      </c>
      <c r="G43" s="71">
        <f t="shared" ref="G43:G49" si="1">+E43*F43</f>
        <v>0</v>
      </c>
    </row>
    <row r="44" spans="2:7" s="36" customFormat="1" ht="28" x14ac:dyDescent="0.2">
      <c r="B44" s="66"/>
      <c r="C44" s="67" t="s">
        <v>59</v>
      </c>
      <c r="D44" s="68" t="s">
        <v>58</v>
      </c>
      <c r="E44" s="69">
        <v>1</v>
      </c>
      <c r="F44" s="70">
        <v>0</v>
      </c>
      <c r="G44" s="71">
        <f t="shared" si="1"/>
        <v>0</v>
      </c>
    </row>
    <row r="45" spans="2:7" s="36" customFormat="1" ht="42" x14ac:dyDescent="0.2">
      <c r="B45" s="66"/>
      <c r="C45" s="67" t="s">
        <v>60</v>
      </c>
      <c r="D45" s="68" t="s">
        <v>61</v>
      </c>
      <c r="E45" s="69">
        <v>2</v>
      </c>
      <c r="F45" s="70">
        <v>0</v>
      </c>
      <c r="G45" s="71">
        <f t="shared" si="1"/>
        <v>0</v>
      </c>
    </row>
    <row r="46" spans="2:7" s="36" customFormat="1" ht="14" x14ac:dyDescent="0.2">
      <c r="B46" s="66"/>
      <c r="C46" s="67" t="s">
        <v>62</v>
      </c>
      <c r="D46" s="68" t="s">
        <v>58</v>
      </c>
      <c r="E46" s="69">
        <v>1</v>
      </c>
      <c r="F46" s="70">
        <v>0</v>
      </c>
      <c r="G46" s="71">
        <f t="shared" si="1"/>
        <v>0</v>
      </c>
    </row>
    <row r="47" spans="2:7" s="36" customFormat="1" ht="28" x14ac:dyDescent="0.2">
      <c r="B47" s="66"/>
      <c r="C47" s="67" t="s">
        <v>63</v>
      </c>
      <c r="D47" s="68" t="s">
        <v>64</v>
      </c>
      <c r="E47" s="69">
        <v>40</v>
      </c>
      <c r="F47" s="70">
        <v>0</v>
      </c>
      <c r="G47" s="71">
        <f t="shared" si="1"/>
        <v>0</v>
      </c>
    </row>
    <row r="48" spans="2:7" s="36" customFormat="1" ht="28" x14ac:dyDescent="0.2">
      <c r="B48" s="66"/>
      <c r="C48" s="67" t="s">
        <v>65</v>
      </c>
      <c r="D48" s="68" t="s">
        <v>58</v>
      </c>
      <c r="E48" s="69">
        <v>3</v>
      </c>
      <c r="F48" s="70">
        <v>0</v>
      </c>
      <c r="G48" s="71">
        <f t="shared" si="1"/>
        <v>0</v>
      </c>
    </row>
    <row r="49" spans="2:7" s="36" customFormat="1" ht="28" x14ac:dyDescent="0.2">
      <c r="B49" s="66"/>
      <c r="C49" s="67" t="s">
        <v>66</v>
      </c>
      <c r="D49" s="68" t="s">
        <v>58</v>
      </c>
      <c r="E49" s="69">
        <v>3</v>
      </c>
      <c r="F49" s="70">
        <v>0</v>
      </c>
      <c r="G49" s="71">
        <f t="shared" si="1"/>
        <v>0</v>
      </c>
    </row>
    <row r="50" spans="2:7" s="36" customFormat="1" ht="14" x14ac:dyDescent="0.2">
      <c r="B50" s="72" t="s">
        <v>67</v>
      </c>
      <c r="C50" s="73"/>
      <c r="D50" s="53"/>
      <c r="E50" s="54"/>
      <c r="F50" s="55"/>
      <c r="G50" s="39">
        <f>ROUND(SUM(G41:G49),2)</f>
        <v>128600000</v>
      </c>
    </row>
    <row r="51" spans="2:7" s="34" customFormat="1" ht="15.75" customHeight="1" x14ac:dyDescent="0.15">
      <c r="B51" s="76" t="s">
        <v>47</v>
      </c>
      <c r="C51" s="77"/>
      <c r="D51" s="31"/>
      <c r="E51" s="32"/>
      <c r="F51" s="33"/>
      <c r="G51" s="29" t="s">
        <v>47</v>
      </c>
    </row>
    <row r="52" spans="2:7" ht="16" thickBot="1" x14ac:dyDescent="0.25">
      <c r="B52" s="78" t="s">
        <v>46</v>
      </c>
      <c r="C52" s="79"/>
      <c r="D52" s="40"/>
      <c r="E52" s="41"/>
      <c r="F52" s="42"/>
      <c r="G52" s="43">
        <f>ROUND(SUM(G33+G38+G50),0)</f>
        <v>128600000</v>
      </c>
    </row>
    <row r="54" spans="2:7" x14ac:dyDescent="0.2">
      <c r="G54" s="23"/>
    </row>
    <row r="55" spans="2:7" x14ac:dyDescent="0.2">
      <c r="G55" s="23"/>
    </row>
    <row r="56" spans="2:7" x14ac:dyDescent="0.2">
      <c r="G56" s="23"/>
    </row>
    <row r="57" spans="2:7" x14ac:dyDescent="0.2">
      <c r="C57" s="30" t="s">
        <v>49</v>
      </c>
      <c r="G57" s="23"/>
    </row>
    <row r="58" spans="2:7" x14ac:dyDescent="0.2">
      <c r="G58" s="23"/>
    </row>
    <row r="59" spans="2:7" x14ac:dyDescent="0.2">
      <c r="G59" s="23"/>
    </row>
  </sheetData>
  <mergeCells count="18">
    <mergeCell ref="D3:G4"/>
    <mergeCell ref="G12:G13"/>
    <mergeCell ref="B33:C33"/>
    <mergeCell ref="B2:C5"/>
    <mergeCell ref="B9:G10"/>
    <mergeCell ref="B11:G11"/>
    <mergeCell ref="B12:B13"/>
    <mergeCell ref="C12:C13"/>
    <mergeCell ref="D12:D13"/>
    <mergeCell ref="E12:E13"/>
    <mergeCell ref="F12:F13"/>
    <mergeCell ref="B39:C39"/>
    <mergeCell ref="B50:C50"/>
    <mergeCell ref="B36:C36"/>
    <mergeCell ref="B37:C37"/>
    <mergeCell ref="B52:C52"/>
    <mergeCell ref="B51:C51"/>
    <mergeCell ref="B38:C38"/>
  </mergeCells>
  <pageMargins left="0.7" right="0.7" top="0.75" bottom="0.75" header="0.3" footer="0.3"/>
  <pageSetup scale="7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jairo yesid pinzon franco</dc:creator>
  <cp:lastModifiedBy>Microsoft Office User</cp:lastModifiedBy>
  <cp:lastPrinted>2019-12-30T15:01:00Z</cp:lastPrinted>
  <dcterms:created xsi:type="dcterms:W3CDTF">2019-12-20T15:13:57Z</dcterms:created>
  <dcterms:modified xsi:type="dcterms:W3CDTF">2020-11-12T14:18:37Z</dcterms:modified>
</cp:coreProperties>
</file>