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ristianCamiloAriasO\Downloads\"/>
    </mc:Choice>
  </mc:AlternateContent>
  <xr:revisionPtr revIDLastSave="0" documentId="8_{5D4257F0-1885-44DE-94BE-18F3EBB3B57A}" xr6:coauthVersionLast="47" xr6:coauthVersionMax="47" xr10:uidLastSave="{00000000-0000-0000-0000-000000000000}"/>
  <bookViews>
    <workbookView xWindow="-110" yWindow="-110" windowWidth="19420" windowHeight="10300" tabRatio="841" xr2:uid="{00000000-000D-0000-FFFF-FFFF00000000}"/>
  </bookViews>
  <sheets>
    <sheet name="FORMATO 6" sheetId="15" r:id="rId1"/>
    <sheet name="FM x2" sheetId="6" state="hidden" r:id="rId2"/>
    <sheet name="FM x1,18" sheetId="8" state="hidden" r:id="rId3"/>
  </sheets>
  <definedNames>
    <definedName name="_xlnm.Print_Area" localSheetId="0">'FORMATO 6'!$C$2:$M$86</definedName>
    <definedName name="_xlnm.Database">#REF!</definedName>
    <definedName name="i">#REF!</definedName>
    <definedName name="inn">#REF!</definedName>
    <definedName name="_xlnm.Print_Titles" localSheetId="0">'FORMATO 6'!$1:$5</definedName>
    <definedName name="v">#REF!</definedName>
    <definedName name="VIAS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7" i="8" l="1"/>
  <c r="C47" i="6"/>
  <c r="C45" i="8" l="1"/>
  <c r="M67" i="15" l="1"/>
  <c r="M68" i="15"/>
  <c r="M69" i="15"/>
  <c r="M70" i="15" l="1"/>
  <c r="M71" i="15" l="1"/>
  <c r="M72" i="15" l="1"/>
  <c r="M73" i="15" s="1"/>
  <c r="C18" i="6"/>
  <c r="C39" i="8" l="1"/>
  <c r="C26" i="8"/>
  <c r="C18" i="8"/>
  <c r="C39" i="6"/>
  <c r="C26" i="6"/>
  <c r="C42" i="6" s="1"/>
  <c r="C45" i="6" s="1"/>
  <c r="C42" i="8" l="1"/>
  <c r="P79" i="15" l="1"/>
</calcChain>
</file>

<file path=xl/sharedStrings.xml><?xml version="1.0" encoding="utf-8"?>
<sst xmlns="http://schemas.openxmlformats.org/spreadsheetml/2006/main" count="255" uniqueCount="163">
  <si>
    <t>Id</t>
  </si>
  <si>
    <t>Personal</t>
  </si>
  <si>
    <t>Cantidad total</t>
  </si>
  <si>
    <t>Valor mensual</t>
  </si>
  <si>
    <t>No. meses</t>
  </si>
  <si>
    <t>Factor Mult.</t>
  </si>
  <si>
    <t>Valor COP</t>
  </si>
  <si>
    <t>Coordinadores por componentes</t>
  </si>
  <si>
    <t>Director de Interventoría</t>
  </si>
  <si>
    <t>Ingeniero Residente #1</t>
  </si>
  <si>
    <t>Ingeniero Residente #2</t>
  </si>
  <si>
    <t>Ingeniero Residente #3</t>
  </si>
  <si>
    <t>Ingeniero Residente #4</t>
  </si>
  <si>
    <t>Especialista en Estructuras</t>
  </si>
  <si>
    <t>Especialista Pavimentos</t>
  </si>
  <si>
    <t>Especialista en Geotecnia</t>
  </si>
  <si>
    <t>Especialista en Vias y Transporte</t>
  </si>
  <si>
    <t>Especialista en Ayudas visuales Aeropuertos</t>
  </si>
  <si>
    <t>Profesional en ingeniería eléctrica</t>
  </si>
  <si>
    <t>Especialista en Geología</t>
  </si>
  <si>
    <t>Especialista en Hidráulica</t>
  </si>
  <si>
    <t>Especialista Ambiental</t>
  </si>
  <si>
    <t xml:space="preserve">Auxiliar ambiental </t>
  </si>
  <si>
    <t>Director/Coordinador BIM</t>
  </si>
  <si>
    <t>Profesional SST</t>
  </si>
  <si>
    <t>Auxiliar SST</t>
  </si>
  <si>
    <t>Profesional en Arqueología</t>
  </si>
  <si>
    <t>Profesional Social</t>
  </si>
  <si>
    <t>Profesional aseguramiento de la calidad</t>
  </si>
  <si>
    <t>Especialista en Derecho</t>
  </si>
  <si>
    <t xml:space="preserve">Personal técnico lado aire </t>
  </si>
  <si>
    <t>Control administrativo y financiero</t>
  </si>
  <si>
    <t>Inspector de obra # 1</t>
  </si>
  <si>
    <t>Inspector de obra # 2</t>
  </si>
  <si>
    <t>Inspector de obra # 3</t>
  </si>
  <si>
    <t>Inspector de obra # 4</t>
  </si>
  <si>
    <t>Inspector de obra # 5</t>
  </si>
  <si>
    <t>Inspector de obra # 6</t>
  </si>
  <si>
    <t xml:space="preserve">Personal administrativo </t>
  </si>
  <si>
    <t>Coordinación de interfaces y BIM</t>
  </si>
  <si>
    <t>Secretaria</t>
  </si>
  <si>
    <t>Auxiliar contable</t>
  </si>
  <si>
    <t>Coordinador de costos y programación</t>
  </si>
  <si>
    <t>Contador</t>
  </si>
  <si>
    <t>Mensajero</t>
  </si>
  <si>
    <t>A</t>
  </si>
  <si>
    <t>Subtotal Costos de personal</t>
  </si>
  <si>
    <t>B</t>
  </si>
  <si>
    <t>IVA</t>
  </si>
  <si>
    <t>C</t>
  </si>
  <si>
    <t>Subtotal Costos de personal incluyendo IVA</t>
  </si>
  <si>
    <t>Alquiler de Oficina en la obra</t>
  </si>
  <si>
    <t>Servicios Públicos en obra</t>
  </si>
  <si>
    <t>Mantenimiento Equipos de Computo en Obra</t>
  </si>
  <si>
    <t>Papelería</t>
  </si>
  <si>
    <t>Equipos de cómputo</t>
  </si>
  <si>
    <t>Equipo de cómputo para BIM</t>
  </si>
  <si>
    <t>Licencias de software oficina</t>
  </si>
  <si>
    <t>Licencias de software especializado (inc licencia BIM)</t>
  </si>
  <si>
    <t xml:space="preserve">Reproducción de documentos, fotografías, impresión de planos </t>
  </si>
  <si>
    <t>Comunicaciones</t>
  </si>
  <si>
    <t>Edición de Informes</t>
  </si>
  <si>
    <t>Subtotal Costos directos fijos</t>
  </si>
  <si>
    <t>3. OTROS COSTOS REEMBOLSABLES:</t>
  </si>
  <si>
    <t>Ensayos de laboratorio (según comprobantes)</t>
  </si>
  <si>
    <t xml:space="preserve">Alquiler Vehículo 4x4 Modelo 2020 o superior - Incluye Conductor </t>
  </si>
  <si>
    <t>Comisión topográfica completa</t>
  </si>
  <si>
    <t>Otros gastos y servicios (Asesorías especializadas, videos técnicos, etc.)</t>
  </si>
  <si>
    <t>D</t>
  </si>
  <si>
    <t>Administración de Otros Costos Reembolsables (12%)</t>
  </si>
  <si>
    <t xml:space="preserve">Administración de Otros Costos Reembolsables </t>
  </si>
  <si>
    <t>E</t>
  </si>
  <si>
    <t xml:space="preserve">Total Otros Costos Reembolsables </t>
  </si>
  <si>
    <t>Total Costo Basico</t>
  </si>
  <si>
    <t>IVA (19%):</t>
  </si>
  <si>
    <t>Valor Total</t>
  </si>
  <si>
    <t xml:space="preserve">Total Costo Interventoria </t>
  </si>
  <si>
    <t xml:space="preserve">FACTOR MULTIPLICADOR </t>
  </si>
  <si>
    <t>PORCENTAJE</t>
  </si>
  <si>
    <t>1.</t>
  </si>
  <si>
    <t>Salarios y Prestaciones Sociales de Personal Facturable</t>
  </si>
  <si>
    <t>1.3</t>
  </si>
  <si>
    <t>Intereses de cesantía</t>
  </si>
  <si>
    <t>1.4</t>
  </si>
  <si>
    <t>Prima anual (legal)</t>
  </si>
  <si>
    <t>1.5</t>
  </si>
  <si>
    <t>Vacaciones</t>
  </si>
  <si>
    <t>1.6</t>
  </si>
  <si>
    <t>Seguridad Social (salud + pensión)</t>
  </si>
  <si>
    <t>1.7</t>
  </si>
  <si>
    <t>ARL</t>
  </si>
  <si>
    <t>1.8</t>
  </si>
  <si>
    <t>Caja de Compensación Familiar</t>
  </si>
  <si>
    <t>1.9</t>
  </si>
  <si>
    <t>Sena</t>
  </si>
  <si>
    <t>1.10</t>
  </si>
  <si>
    <t>ICBF</t>
  </si>
  <si>
    <t>1.11</t>
  </si>
  <si>
    <t>Otros (Auxilios varios, prestaciones extralegales, Incapacidades no cubiertas)</t>
  </si>
  <si>
    <t>1.12</t>
  </si>
  <si>
    <t>Dotación</t>
  </si>
  <si>
    <t>1.13</t>
  </si>
  <si>
    <t>Indemnizaciones</t>
  </si>
  <si>
    <t>Sub-total Prestaciones sociales</t>
  </si>
  <si>
    <t>2.</t>
  </si>
  <si>
    <t>Gastos Indirectos/Generales</t>
  </si>
  <si>
    <t>2.1</t>
  </si>
  <si>
    <t>Arrendamiento de oficina central, administración y servicios publicos.</t>
  </si>
  <si>
    <t>2.2</t>
  </si>
  <si>
    <t>Equipos de oficina central</t>
  </si>
  <si>
    <t>2.3</t>
  </si>
  <si>
    <t>Salarios y Prestaciones no reembolsables (no facturable)</t>
  </si>
  <si>
    <t>2.4</t>
  </si>
  <si>
    <t>Personal administrativo (no facturable)</t>
  </si>
  <si>
    <t>2.5</t>
  </si>
  <si>
    <t>Preparación de propuesta</t>
  </si>
  <si>
    <t>Sub-total</t>
  </si>
  <si>
    <t>3.</t>
  </si>
  <si>
    <t>Costos Directos no Reembolsables</t>
  </si>
  <si>
    <t>3.1</t>
  </si>
  <si>
    <t>Anticipo</t>
  </si>
  <si>
    <t>3.2</t>
  </si>
  <si>
    <t>Cumplimiento</t>
  </si>
  <si>
    <t>3.3</t>
  </si>
  <si>
    <t>Calidad del servicio</t>
  </si>
  <si>
    <t>3.4</t>
  </si>
  <si>
    <t>Prestaciones sociales</t>
  </si>
  <si>
    <t>3.5</t>
  </si>
  <si>
    <t>Responsabilidd Civil Extracontractual</t>
  </si>
  <si>
    <t>3.6</t>
  </si>
  <si>
    <t>Estampilla prouniversidad</t>
  </si>
  <si>
    <t>3.7</t>
  </si>
  <si>
    <t>4/1000</t>
  </si>
  <si>
    <t>3.8</t>
  </si>
  <si>
    <t>Industria y comercio 10x1000</t>
  </si>
  <si>
    <t>3.9</t>
  </si>
  <si>
    <t>Gastos Bancarios</t>
  </si>
  <si>
    <t>4.</t>
  </si>
  <si>
    <t>Honorarios (Utilidad del consultor y costos no previstos) 12% (1+2+3)</t>
  </si>
  <si>
    <t>T  O  T  A  L</t>
  </si>
  <si>
    <t xml:space="preserve">INTERVENTORIA INTEGRAL AL CONTRATO DE OBRA CUYA OBJETO CONSISTE EN LA EJECUCIÓN POR PARTE DEL CONTRATISTA DE LAS OBRAS LADO AIRE DE LA ETAPA 1 DEL AEROPUERTO DEL CAFÉ, DE CONFORMIDAD CON EL ALCANCE PREVISTO EN EL CONTRATO Y SUS APÉNDICES. </t>
  </si>
  <si>
    <t>Dedicación (Etapa de preconstrucción)</t>
  </si>
  <si>
    <t>Dedicación (Etapa de construcción)</t>
  </si>
  <si>
    <t xml:space="preserve">Dedicación (Etapa de control y seguimiento y liquidación) </t>
  </si>
  <si>
    <t>Total</t>
  </si>
  <si>
    <t xml:space="preserve">2. Costos directos fijos </t>
  </si>
  <si>
    <t xml:space="preserve">1. Profesionales y especialistas </t>
  </si>
  <si>
    <r>
      <t xml:space="preserve">Subtotal </t>
    </r>
    <r>
      <rPr>
        <sz val="9"/>
        <color rgb="FF000000"/>
        <rFont val="Arial"/>
        <family val="2"/>
      </rPr>
      <t>Otros Co</t>
    </r>
    <r>
      <rPr>
        <sz val="9"/>
        <color indexed="8"/>
        <rFont val="Arial"/>
        <family val="2"/>
      </rPr>
      <t xml:space="preserve">stos </t>
    </r>
    <r>
      <rPr>
        <sz val="9"/>
        <color rgb="FF000000"/>
        <rFont val="Arial"/>
        <family val="2"/>
      </rPr>
      <t xml:space="preserve">Reembolsable </t>
    </r>
  </si>
  <si>
    <t>SMMLV</t>
  </si>
  <si>
    <t>1.1</t>
  </si>
  <si>
    <t xml:space="preserve">Salarios básico </t>
  </si>
  <si>
    <t>1.2</t>
  </si>
  <si>
    <t>Cesantía</t>
  </si>
  <si>
    <t>Auxiliar de Ingeniería #1</t>
  </si>
  <si>
    <t>Auxiliar de Ingeniería #2</t>
  </si>
  <si>
    <t>Auxiliar de Ingeniería #3</t>
  </si>
  <si>
    <t>Auxiliar de Ingeniería #4</t>
  </si>
  <si>
    <t>Nombre y firma del representante legal del Proponente</t>
  </si>
  <si>
    <t>Provisión para Ajustes de Precios por Cambio de Vigencia Fiscal</t>
  </si>
  <si>
    <t>No Modificable</t>
  </si>
  <si>
    <t>Asignar % de Adm</t>
  </si>
  <si>
    <t>FIRMA:</t>
  </si>
  <si>
    <t>FORMULARIO 6 - OFERTA ECONOMICA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</si>
</sst>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* #,##0_);_(* \(#,##0\);_(* &quot;-&quot;_);_(@_)"/>
    <numFmt numFmtId="165" formatCode="_(&quot;$&quot;* #,##0.00_);_(&quot;$&quot;* \(#,##0.00\);_(&quot;$&quot;* &quot;-&quot;??_);_(@_)"/>
    <numFmt numFmtId="166" formatCode="_(&quot;$&quot;\ * #,##0_);_(&quot;$&quot;\ * \(#,##0\);_(&quot;$&quot;\ * &quot;-&quot;??_);_(@_)"/>
    <numFmt numFmtId="167" formatCode="_(&quot;$&quot;\ * #,##0.00_);_(&quot;$&quot;\ * \(#,##0.00\);_(&quot;$&quot;\ * &quot;-&quot;??_);_(@_)"/>
    <numFmt numFmtId="168" formatCode="_-&quot;$&quot;\ * #,##0_-;\-&quot;$&quot;\ * #,##0_-;_-&quot;$&quot;\ * &quot;-&quot;??_-;_-@_-"/>
    <numFmt numFmtId="169" formatCode="_-* #,##0.00_-;\-* #,##0.00_-;_-* &quot;-&quot;_-;_-@_-"/>
    <numFmt numFmtId="170" formatCode="_-&quot;$&quot;* #,##0_-;\-&quot;$&quot;* #,##0_-;_-&quot;$&quot;* &quot;-&quot;_-;_-@_-"/>
    <numFmt numFmtId="171" formatCode="_ * #,##0.00_ ;_ * \-#,##0.00_ ;_ * &quot;-&quot;??_ ;_ @_ "/>
    <numFmt numFmtId="172" formatCode="_ &quot;$&quot;\ * #,##0.00_ ;_ &quot;$&quot;\ * \-#,##0.00_ ;_ &quot;$&quot;\ * &quot;-&quot;??_ ;_ @_ "/>
    <numFmt numFmtId="173" formatCode="&quot;$&quot;\ #,##0.00"/>
    <numFmt numFmtId="174" formatCode="_(* #.##0.00_);_(* \(#.##0.00\);_(* &quot;-&quot;??_);_(@_)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MS Sans Serif"/>
    </font>
    <font>
      <sz val="10"/>
      <name val="MS Sans Serif"/>
      <family val="2"/>
    </font>
    <font>
      <sz val="11"/>
      <color theme="1"/>
      <name val="Arial"/>
      <family val="2"/>
    </font>
    <font>
      <sz val="10"/>
      <name val="Arial"/>
      <family val="2"/>
    </font>
    <font>
      <b/>
      <sz val="12"/>
      <color indexed="8"/>
      <name val="Arial"/>
      <family val="2"/>
    </font>
    <font>
      <b/>
      <u/>
      <sz val="12"/>
      <color indexed="8"/>
      <name val="Arial"/>
      <family val="2"/>
    </font>
    <font>
      <sz val="12"/>
      <color indexed="8"/>
      <name val="Arial"/>
      <family val="2"/>
    </font>
    <font>
      <b/>
      <u/>
      <sz val="14"/>
      <color indexed="8"/>
      <name val="Arial"/>
      <family val="2"/>
    </font>
    <font>
      <sz val="10"/>
      <color indexed="8"/>
      <name val="Arial"/>
      <family val="2"/>
    </font>
    <font>
      <b/>
      <sz val="16"/>
      <color indexed="8"/>
      <name val="Arial"/>
      <family val="2"/>
    </font>
    <font>
      <sz val="16"/>
      <color theme="1"/>
      <name val="Arial"/>
      <family val="2"/>
    </font>
    <font>
      <sz val="8"/>
      <name val="Calibri"/>
      <family val="2"/>
      <scheme val="minor"/>
    </font>
    <font>
      <sz val="10"/>
      <color theme="1"/>
      <name val="Arial"/>
      <family val="2"/>
    </font>
    <font>
      <sz val="9"/>
      <color indexed="8"/>
      <name val="Arial"/>
      <family val="2"/>
    </font>
    <font>
      <sz val="9"/>
      <name val="Arial"/>
      <family val="2"/>
    </font>
    <font>
      <b/>
      <sz val="11"/>
      <color indexed="8"/>
      <name val="Arial"/>
      <family val="2"/>
    </font>
    <font>
      <sz val="11"/>
      <color indexed="8"/>
      <name val="Arial"/>
      <family val="2"/>
    </font>
    <font>
      <b/>
      <sz val="9"/>
      <name val="Arial"/>
      <family val="2"/>
    </font>
    <font>
      <b/>
      <u/>
      <sz val="10"/>
      <color rgb="FF000000"/>
      <name val="Arial"/>
      <family val="2"/>
    </font>
    <font>
      <b/>
      <sz val="9"/>
      <color indexed="8"/>
      <name val="Arial"/>
      <family val="2"/>
    </font>
    <font>
      <b/>
      <sz val="10"/>
      <name val="Arial"/>
      <family val="2"/>
    </font>
    <font>
      <b/>
      <u/>
      <sz val="10"/>
      <name val="Arial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sz val="11"/>
      <color theme="1"/>
      <name val="Arial Narrow"/>
      <family val="2"/>
    </font>
    <font>
      <sz val="12"/>
      <color indexed="8"/>
      <name val="Verdana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sz val="11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9"/>
        <bgColor indexed="42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9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thin">
        <color indexed="64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 style="thin">
        <color theme="1" tint="0.499984740745262"/>
      </right>
      <top style="medium">
        <color indexed="64"/>
      </top>
      <bottom/>
      <diagonal/>
    </border>
    <border>
      <left style="thin">
        <color theme="1" tint="0.499984740745262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1" tint="0.499984740745262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auto="1"/>
      </top>
      <bottom style="medium">
        <color indexed="64"/>
      </bottom>
      <diagonal/>
    </border>
    <border>
      <left style="thin">
        <color theme="1" tint="0.499984740745262"/>
      </left>
      <right/>
      <top style="thin">
        <color theme="1" tint="0.499984740745262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theme="1" tint="0.499984740745262"/>
      </left>
      <right style="thin">
        <color theme="1" tint="0.499984740745262"/>
      </right>
      <top/>
      <bottom style="medium">
        <color indexed="64"/>
      </bottom>
      <diagonal/>
    </border>
    <border>
      <left style="medium">
        <color indexed="64"/>
      </left>
      <right style="thin">
        <color theme="1" tint="0.499984740745262"/>
      </right>
      <top/>
      <bottom style="medium">
        <color indexed="64"/>
      </bottom>
      <diagonal/>
    </border>
    <border>
      <left style="thin">
        <color theme="1" tint="0.499984740745262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theme="1" tint="0.499984740745262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theme="1" tint="0.499984740745262"/>
      </left>
      <right style="thin">
        <color theme="1" tint="0.499984740745262"/>
      </right>
      <top/>
      <bottom/>
      <diagonal/>
    </border>
    <border>
      <left style="thin">
        <color theme="1" tint="0.499984740745262"/>
      </left>
      <right style="medium">
        <color indexed="64"/>
      </right>
      <top style="medium">
        <color indexed="64"/>
      </top>
      <bottom/>
      <diagonal/>
    </border>
    <border>
      <left/>
      <right style="thin">
        <color theme="1" tint="0.499984740745262"/>
      </right>
      <top style="medium">
        <color indexed="64"/>
      </top>
      <bottom style="medium">
        <color indexed="64"/>
      </bottom>
      <diagonal/>
    </border>
    <border>
      <left style="thin">
        <color theme="1" tint="0.499984740745262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theme="1" tint="0.499984740745262"/>
      </right>
      <top/>
      <bottom style="medium">
        <color indexed="64"/>
      </bottom>
      <diagonal/>
    </border>
    <border>
      <left style="thin">
        <color theme="1" tint="0.499984740745262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theme="1" tint="0.499984740745262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thin">
        <color theme="1" tint="0.499984740745262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theme="1" tint="0.499984740745262"/>
      </left>
      <right/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54">
    <xf numFmtId="0" fontId="0" fillId="0" borderId="0"/>
    <xf numFmtId="0" fontId="2" fillId="0" borderId="0"/>
    <xf numFmtId="9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1" fillId="0" borderId="0"/>
    <xf numFmtId="0" fontId="5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4" fillId="0" borderId="0"/>
    <xf numFmtId="167" fontId="10" fillId="0" borderId="0" applyFont="0" applyFill="0" applyBorder="0" applyAlignment="0" applyProtection="0"/>
    <xf numFmtId="9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26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27" fillId="0" borderId="0" applyNumberFormat="0" applyFill="0" applyBorder="0" applyProtection="0">
      <alignment vertical="top"/>
    </xf>
    <xf numFmtId="0" fontId="26" fillId="0" borderId="0"/>
    <xf numFmtId="43" fontId="5" fillId="0" borderId="0" applyFont="0" applyFill="0" applyBorder="0" applyAlignment="0" applyProtection="0"/>
    <xf numFmtId="9" fontId="26" fillId="0" borderId="0" applyFont="0" applyFill="0" applyBorder="0" applyAlignment="0" applyProtection="0"/>
    <xf numFmtId="167" fontId="28" fillId="0" borderId="0" applyFont="0" applyFill="0" applyBorder="0" applyAlignment="0" applyProtection="0"/>
    <xf numFmtId="42" fontId="1" fillId="0" borderId="0" applyFont="0" applyFill="0" applyBorder="0" applyAlignment="0" applyProtection="0"/>
    <xf numFmtId="172" fontId="5" fillId="0" borderId="0" applyFont="0" applyFill="0" applyBorder="0" applyAlignment="0" applyProtection="0"/>
    <xf numFmtId="167" fontId="28" fillId="0" borderId="0" applyFont="0" applyFill="0" applyBorder="0" applyAlignment="0" applyProtection="0"/>
    <xf numFmtId="167" fontId="26" fillId="0" borderId="0" applyFont="0" applyFill="0" applyBorder="0" applyAlignment="0" applyProtection="0"/>
    <xf numFmtId="0" fontId="28" fillId="0" borderId="0"/>
    <xf numFmtId="0" fontId="5" fillId="0" borderId="0"/>
    <xf numFmtId="0" fontId="1" fillId="0" borderId="0"/>
    <xf numFmtId="0" fontId="5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5" fillId="0" borderId="0"/>
    <xf numFmtId="43" fontId="1" fillId="0" borderId="0" applyFont="0" applyFill="0" applyBorder="0" applyAlignment="0" applyProtection="0"/>
    <xf numFmtId="0" fontId="1" fillId="0" borderId="0"/>
    <xf numFmtId="171" fontId="5" fillId="0" borderId="0" applyFont="0" applyFill="0" applyBorder="0" applyAlignment="0" applyProtection="0"/>
    <xf numFmtId="0" fontId="1" fillId="0" borderId="0"/>
    <xf numFmtId="0" fontId="5" fillId="0" borderId="0"/>
    <xf numFmtId="43" fontId="1" fillId="0" borderId="0" applyFont="0" applyFill="0" applyBorder="0" applyAlignment="0" applyProtection="0"/>
    <xf numFmtId="0" fontId="1" fillId="0" borderId="0"/>
    <xf numFmtId="170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173" fontId="5" fillId="0" borderId="0" applyFont="0" applyFill="0" applyBorder="0" applyAlignment="0" applyProtection="0"/>
    <xf numFmtId="0" fontId="5" fillId="0" borderId="0"/>
    <xf numFmtId="41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0" borderId="0"/>
    <xf numFmtId="0" fontId="5" fillId="0" borderId="0"/>
    <xf numFmtId="174" fontId="5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2" fontId="26" fillId="0" borderId="0" applyFont="0" applyFill="0" applyBorder="0" applyAlignment="0" applyProtection="0"/>
  </cellStyleXfs>
  <cellXfs count="273">
    <xf numFmtId="0" fontId="0" fillId="0" borderId="0" xfId="0"/>
    <xf numFmtId="0" fontId="10" fillId="0" borderId="0" xfId="4" applyFont="1" applyAlignment="1">
      <alignment horizontal="center" vertical="center"/>
    </xf>
    <xf numFmtId="0" fontId="8" fillId="0" borderId="9" xfId="4" applyFont="1" applyBorder="1" applyAlignment="1">
      <alignment horizontal="center" vertical="center"/>
    </xf>
    <xf numFmtId="0" fontId="10" fillId="0" borderId="10" xfId="4" applyFont="1" applyBorder="1" applyAlignment="1">
      <alignment horizontal="center" vertical="center"/>
    </xf>
    <xf numFmtId="0" fontId="7" fillId="0" borderId="11" xfId="4" applyFont="1" applyBorder="1" applyAlignment="1">
      <alignment horizontal="center" vertical="center"/>
    </xf>
    <xf numFmtId="0" fontId="8" fillId="0" borderId="8" xfId="4" applyFont="1" applyBorder="1" applyAlignment="1">
      <alignment horizontal="center" vertical="center"/>
    </xf>
    <xf numFmtId="0" fontId="10" fillId="0" borderId="0" xfId="4" applyFont="1" applyAlignment="1">
      <alignment horizontal="left" vertical="center"/>
    </xf>
    <xf numFmtId="10" fontId="8" fillId="0" borderId="2" xfId="4" applyNumberFormat="1" applyFont="1" applyBorder="1" applyAlignment="1">
      <alignment horizontal="center" vertical="center"/>
    </xf>
    <xf numFmtId="10" fontId="8" fillId="0" borderId="13" xfId="4" applyNumberFormat="1" applyFont="1" applyBorder="1" applyAlignment="1">
      <alignment horizontal="center" vertical="center"/>
    </xf>
    <xf numFmtId="0" fontId="6" fillId="0" borderId="14" xfId="4" applyFont="1" applyBorder="1" applyAlignment="1">
      <alignment horizontal="center" vertical="center"/>
    </xf>
    <xf numFmtId="10" fontId="6" fillId="0" borderId="16" xfId="4" applyNumberFormat="1" applyFont="1" applyBorder="1" applyAlignment="1">
      <alignment horizontal="center" vertical="center"/>
    </xf>
    <xf numFmtId="0" fontId="8" fillId="0" borderId="2" xfId="4" applyFont="1" applyBorder="1" applyAlignment="1">
      <alignment horizontal="center" vertical="center"/>
    </xf>
    <xf numFmtId="0" fontId="10" fillId="0" borderId="2" xfId="4" applyFont="1" applyBorder="1" applyAlignment="1">
      <alignment horizontal="left" vertical="center"/>
    </xf>
    <xf numFmtId="0" fontId="6" fillId="2" borderId="9" xfId="4" applyFont="1" applyFill="1" applyBorder="1" applyAlignment="1">
      <alignment horizontal="center" vertical="center"/>
    </xf>
    <xf numFmtId="43" fontId="0" fillId="0" borderId="0" xfId="6" applyFont="1"/>
    <xf numFmtId="0" fontId="7" fillId="0" borderId="15" xfId="4" applyFont="1" applyBorder="1" applyAlignment="1">
      <alignment horizontal="left" vertical="center" wrapText="1"/>
    </xf>
    <xf numFmtId="0" fontId="15" fillId="0" borderId="0" xfId="8" applyFont="1"/>
    <xf numFmtId="0" fontId="15" fillId="0" borderId="0" xfId="8" applyFont="1" applyAlignment="1">
      <alignment vertical="center"/>
    </xf>
    <xf numFmtId="0" fontId="15" fillId="0" borderId="0" xfId="8" applyFont="1" applyAlignment="1">
      <alignment horizontal="center" vertical="center"/>
    </xf>
    <xf numFmtId="164" fontId="15" fillId="0" borderId="0" xfId="8" applyNumberFormat="1" applyFont="1"/>
    <xf numFmtId="0" fontId="18" fillId="0" borderId="23" xfId="8" applyFont="1" applyBorder="1" applyAlignment="1">
      <alignment vertical="center"/>
    </xf>
    <xf numFmtId="0" fontId="15" fillId="0" borderId="23" xfId="8" applyFont="1" applyBorder="1" applyAlignment="1">
      <alignment horizontal="center" vertical="center"/>
    </xf>
    <xf numFmtId="2" fontId="19" fillId="6" borderId="23" xfId="8" applyNumberFormat="1" applyFont="1" applyFill="1" applyBorder="1" applyAlignment="1">
      <alignment horizontal="center" vertical="center" wrapText="1"/>
    </xf>
    <xf numFmtId="0" fontId="15" fillId="9" borderId="23" xfId="8" applyFont="1" applyFill="1" applyBorder="1" applyAlignment="1">
      <alignment horizontal="center" vertical="center"/>
    </xf>
    <xf numFmtId="0" fontId="15" fillId="3" borderId="23" xfId="8" applyFont="1" applyFill="1" applyBorder="1" applyAlignment="1">
      <alignment horizontal="center" vertical="center"/>
    </xf>
    <xf numFmtId="2" fontId="19" fillId="5" borderId="23" xfId="8" applyNumberFormat="1" applyFont="1" applyFill="1" applyBorder="1" applyAlignment="1">
      <alignment horizontal="center" vertical="center" wrapText="1"/>
    </xf>
    <xf numFmtId="2" fontId="15" fillId="0" borderId="23" xfId="8" applyNumberFormat="1" applyFont="1" applyBorder="1" applyAlignment="1">
      <alignment horizontal="center" vertical="center"/>
    </xf>
    <xf numFmtId="2" fontId="15" fillId="9" borderId="23" xfId="8" applyNumberFormat="1" applyFont="1" applyFill="1" applyBorder="1" applyAlignment="1">
      <alignment horizontal="center" vertical="center"/>
    </xf>
    <xf numFmtId="0" fontId="19" fillId="11" borderId="23" xfId="8" applyFont="1" applyFill="1" applyBorder="1" applyAlignment="1">
      <alignment horizontal="center" vertical="center" wrapText="1"/>
    </xf>
    <xf numFmtId="0" fontId="15" fillId="7" borderId="0" xfId="8" applyFont="1" applyFill="1"/>
    <xf numFmtId="0" fontId="15" fillId="7" borderId="0" xfId="8" applyFont="1" applyFill="1" applyAlignment="1">
      <alignment horizontal="center" vertical="center"/>
    </xf>
    <xf numFmtId="166" fontId="15" fillId="0" borderId="0" xfId="8" applyNumberFormat="1" applyFont="1" applyAlignment="1">
      <alignment horizontal="center" vertical="center"/>
    </xf>
    <xf numFmtId="0" fontId="17" fillId="2" borderId="23" xfId="8" applyFont="1" applyFill="1" applyBorder="1" applyAlignment="1">
      <alignment horizontal="center" vertical="center"/>
    </xf>
    <xf numFmtId="0" fontId="17" fillId="2" borderId="30" xfId="8" applyFont="1" applyFill="1" applyBorder="1" applyAlignment="1">
      <alignment horizontal="center" vertical="center"/>
    </xf>
    <xf numFmtId="0" fontId="17" fillId="0" borderId="23" xfId="8" applyFont="1" applyBorder="1" applyAlignment="1">
      <alignment horizontal="center" vertical="center"/>
    </xf>
    <xf numFmtId="0" fontId="16" fillId="0" borderId="32" xfId="1" applyFont="1" applyBorder="1" applyAlignment="1">
      <alignment horizontal="justify" vertical="center" wrapText="1"/>
    </xf>
    <xf numFmtId="166" fontId="15" fillId="0" borderId="40" xfId="3" applyNumberFormat="1" applyFont="1" applyBorder="1" applyAlignment="1">
      <alignment horizontal="center" vertical="center" wrapText="1"/>
    </xf>
    <xf numFmtId="0" fontId="15" fillId="0" borderId="40" xfId="8" applyFont="1" applyBorder="1" applyAlignment="1">
      <alignment horizontal="center" vertical="center"/>
    </xf>
    <xf numFmtId="0" fontId="15" fillId="0" borderId="31" xfId="8" applyFont="1" applyBorder="1" applyAlignment="1">
      <alignment horizontal="center" vertical="center"/>
    </xf>
    <xf numFmtId="0" fontId="19" fillId="5" borderId="25" xfId="8" applyFont="1" applyFill="1" applyBorder="1" applyAlignment="1">
      <alignment horizontal="center" vertical="center" wrapText="1"/>
    </xf>
    <xf numFmtId="0" fontId="21" fillId="10" borderId="1" xfId="1" applyFont="1" applyFill="1" applyBorder="1" applyAlignment="1">
      <alignment horizontal="center" vertical="center" wrapText="1"/>
    </xf>
    <xf numFmtId="0" fontId="16" fillId="0" borderId="9" xfId="1" applyFont="1" applyBorder="1" applyAlignment="1">
      <alignment vertical="center" wrapText="1"/>
    </xf>
    <xf numFmtId="0" fontId="17" fillId="2" borderId="24" xfId="8" applyFont="1" applyFill="1" applyBorder="1" applyAlignment="1">
      <alignment horizontal="center" vertical="center"/>
    </xf>
    <xf numFmtId="0" fontId="17" fillId="8" borderId="24" xfId="8" applyFont="1" applyFill="1" applyBorder="1" applyAlignment="1">
      <alignment horizontal="center" vertical="center"/>
    </xf>
    <xf numFmtId="0" fontId="8" fillId="0" borderId="50" xfId="4" applyFont="1" applyBorder="1" applyAlignment="1">
      <alignment horizontal="center" vertical="center"/>
    </xf>
    <xf numFmtId="0" fontId="10" fillId="0" borderId="51" xfId="4" applyFont="1" applyBorder="1" applyAlignment="1">
      <alignment horizontal="left" vertical="center"/>
    </xf>
    <xf numFmtId="10" fontId="8" fillId="0" borderId="52" xfId="4" applyNumberFormat="1" applyFont="1" applyBorder="1" applyAlignment="1">
      <alignment horizontal="center" vertical="center"/>
    </xf>
    <xf numFmtId="0" fontId="7" fillId="0" borderId="41" xfId="4" applyFont="1" applyBorder="1" applyAlignment="1">
      <alignment horizontal="left" vertical="center"/>
    </xf>
    <xf numFmtId="0" fontId="8" fillId="0" borderId="51" xfId="4" applyFont="1" applyBorder="1" applyAlignment="1">
      <alignment horizontal="center" vertical="center"/>
    </xf>
    <xf numFmtId="10" fontId="8" fillId="0" borderId="51" xfId="4" applyNumberFormat="1" applyFont="1" applyBorder="1" applyAlignment="1">
      <alignment horizontal="center" vertical="center"/>
    </xf>
    <xf numFmtId="10" fontId="8" fillId="0" borderId="54" xfId="4" applyNumberFormat="1" applyFont="1" applyBorder="1" applyAlignment="1">
      <alignment horizontal="center" vertical="center"/>
    </xf>
    <xf numFmtId="0" fontId="6" fillId="2" borderId="62" xfId="4" applyFont="1" applyFill="1" applyBorder="1" applyAlignment="1">
      <alignment horizontal="center" vertical="center"/>
    </xf>
    <xf numFmtId="0" fontId="8" fillId="0" borderId="62" xfId="4" applyFont="1" applyBorder="1" applyAlignment="1">
      <alignment horizontal="center" vertical="center"/>
    </xf>
    <xf numFmtId="0" fontId="8" fillId="0" borderId="61" xfId="4" applyFont="1" applyBorder="1" applyAlignment="1">
      <alignment horizontal="left" vertical="center"/>
    </xf>
    <xf numFmtId="10" fontId="8" fillId="0" borderId="63" xfId="4" applyNumberFormat="1" applyFont="1" applyBorder="1" applyAlignment="1">
      <alignment horizontal="center" vertical="center"/>
    </xf>
    <xf numFmtId="0" fontId="8" fillId="0" borderId="57" xfId="4" applyFont="1" applyBorder="1" applyAlignment="1">
      <alignment horizontal="left" vertical="center"/>
    </xf>
    <xf numFmtId="0" fontId="8" fillId="0" borderId="61" xfId="4" applyFont="1" applyBorder="1" applyAlignment="1">
      <alignment horizontal="left" vertical="center" wrapText="1"/>
    </xf>
    <xf numFmtId="0" fontId="8" fillId="0" borderId="55" xfId="4" applyFont="1" applyBorder="1" applyAlignment="1">
      <alignment horizontal="left" vertical="center" wrapText="1"/>
    </xf>
    <xf numFmtId="10" fontId="8" fillId="0" borderId="66" xfId="4" applyNumberFormat="1" applyFont="1" applyBorder="1" applyAlignment="1">
      <alignment horizontal="center" vertical="center"/>
    </xf>
    <xf numFmtId="0" fontId="8" fillId="2" borderId="56" xfId="4" applyFont="1" applyFill="1" applyBorder="1" applyAlignment="1">
      <alignment horizontal="center" vertical="center"/>
    </xf>
    <xf numFmtId="0" fontId="6" fillId="2" borderId="59" xfId="4" applyFont="1" applyFill="1" applyBorder="1" applyAlignment="1">
      <alignment horizontal="center" vertical="center"/>
    </xf>
    <xf numFmtId="10" fontId="6" fillId="2" borderId="60" xfId="4" applyNumberFormat="1" applyFont="1" applyFill="1" applyBorder="1" applyAlignment="1">
      <alignment horizontal="center" vertical="center"/>
    </xf>
    <xf numFmtId="0" fontId="8" fillId="0" borderId="55" xfId="4" applyFont="1" applyBorder="1" applyAlignment="1">
      <alignment horizontal="left" vertical="center"/>
    </xf>
    <xf numFmtId="10" fontId="8" fillId="0" borderId="63" xfId="7" applyNumberFormat="1" applyFont="1" applyFill="1" applyBorder="1" applyAlignment="1">
      <alignment horizontal="center" vertical="center"/>
    </xf>
    <xf numFmtId="10" fontId="8" fillId="0" borderId="66" xfId="7" applyNumberFormat="1" applyFont="1" applyFill="1" applyBorder="1" applyAlignment="1">
      <alignment horizontal="center" vertical="center"/>
    </xf>
    <xf numFmtId="0" fontId="6" fillId="0" borderId="55" xfId="4" applyFont="1" applyBorder="1" applyAlignment="1">
      <alignment horizontal="center" vertical="center"/>
    </xf>
    <xf numFmtId="9" fontId="11" fillId="0" borderId="65" xfId="4" applyNumberFormat="1" applyFont="1" applyBorder="1" applyAlignment="1">
      <alignment horizontal="center" vertical="center"/>
    </xf>
    <xf numFmtId="0" fontId="15" fillId="7" borderId="0" xfId="8" applyFont="1" applyFill="1" applyAlignment="1">
      <alignment horizontal="center"/>
    </xf>
    <xf numFmtId="0" fontId="17" fillId="0" borderId="0" xfId="8" applyFont="1" applyAlignment="1">
      <alignment horizontal="center" vertical="center"/>
    </xf>
    <xf numFmtId="166" fontId="17" fillId="0" borderId="0" xfId="8" applyNumberFormat="1" applyFont="1" applyAlignment="1">
      <alignment horizontal="center" vertical="center"/>
    </xf>
    <xf numFmtId="0" fontId="15" fillId="0" borderId="0" xfId="8" applyFont="1" applyAlignment="1">
      <alignment horizontal="center"/>
    </xf>
    <xf numFmtId="0" fontId="16" fillId="0" borderId="62" xfId="1" applyFont="1" applyBorder="1" applyAlignment="1">
      <alignment horizontal="center"/>
    </xf>
    <xf numFmtId="0" fontId="16" fillId="0" borderId="77" xfId="1" applyFont="1" applyBorder="1" applyAlignment="1">
      <alignment horizontal="center"/>
    </xf>
    <xf numFmtId="0" fontId="19" fillId="5" borderId="44" xfId="8" applyFont="1" applyFill="1" applyBorder="1" applyAlignment="1">
      <alignment horizontal="center" vertical="center" wrapText="1"/>
    </xf>
    <xf numFmtId="0" fontId="19" fillId="5" borderId="78" xfId="8" applyFont="1" applyFill="1" applyBorder="1" applyAlignment="1">
      <alignment horizontal="center" vertical="center" wrapText="1"/>
    </xf>
    <xf numFmtId="166" fontId="19" fillId="5" borderId="49" xfId="8" applyNumberFormat="1" applyFont="1" applyFill="1" applyBorder="1" applyAlignment="1">
      <alignment horizontal="center" vertical="center" wrapText="1"/>
    </xf>
    <xf numFmtId="1" fontId="19" fillId="5" borderId="46" xfId="11" applyNumberFormat="1" applyFont="1" applyFill="1" applyBorder="1" applyAlignment="1">
      <alignment horizontal="center" vertical="center" wrapText="1"/>
    </xf>
    <xf numFmtId="0" fontId="16" fillId="0" borderId="72" xfId="1" applyFont="1" applyBorder="1" applyAlignment="1">
      <alignment horizontal="center"/>
    </xf>
    <xf numFmtId="0" fontId="16" fillId="0" borderId="58" xfId="1" applyFont="1" applyBorder="1" applyAlignment="1">
      <alignment horizontal="center"/>
    </xf>
    <xf numFmtId="0" fontId="16" fillId="0" borderId="34" xfId="1" applyFont="1" applyBorder="1" applyAlignment="1">
      <alignment horizontal="center"/>
    </xf>
    <xf numFmtId="1" fontId="19" fillId="5" borderId="28" xfId="11" applyNumberFormat="1" applyFont="1" applyFill="1" applyBorder="1" applyAlignment="1">
      <alignment horizontal="center" vertical="center" wrapText="1"/>
    </xf>
    <xf numFmtId="1" fontId="19" fillId="5" borderId="26" xfId="11" applyNumberFormat="1" applyFont="1" applyFill="1" applyBorder="1" applyAlignment="1">
      <alignment horizontal="center" vertical="center" wrapText="1"/>
    </xf>
    <xf numFmtId="9" fontId="16" fillId="0" borderId="33" xfId="7" applyFont="1" applyBorder="1" applyAlignment="1">
      <alignment horizontal="center"/>
    </xf>
    <xf numFmtId="0" fontId="16" fillId="0" borderId="9" xfId="1" applyFont="1" applyBorder="1" applyAlignment="1">
      <alignment horizontal="center"/>
    </xf>
    <xf numFmtId="43" fontId="16" fillId="0" borderId="52" xfId="6" applyFont="1" applyBorder="1" applyAlignment="1">
      <alignment horizontal="center"/>
    </xf>
    <xf numFmtId="43" fontId="16" fillId="0" borderId="32" xfId="6" applyFont="1" applyBorder="1" applyAlignment="1">
      <alignment horizontal="center"/>
    </xf>
    <xf numFmtId="43" fontId="16" fillId="0" borderId="80" xfId="6" applyFont="1" applyBorder="1" applyAlignment="1">
      <alignment horizontal="center"/>
    </xf>
    <xf numFmtId="9" fontId="16" fillId="0" borderId="38" xfId="7" applyFont="1" applyBorder="1" applyAlignment="1">
      <alignment horizontal="center"/>
    </xf>
    <xf numFmtId="165" fontId="19" fillId="5" borderId="46" xfId="8" applyNumberFormat="1" applyFont="1" applyFill="1" applyBorder="1" applyAlignment="1">
      <alignment horizontal="center" vertical="center" wrapText="1"/>
    </xf>
    <xf numFmtId="9" fontId="19" fillId="5" borderId="47" xfId="11" applyNumberFormat="1" applyFont="1" applyFill="1" applyBorder="1" applyAlignment="1">
      <alignment horizontal="center" vertical="center" wrapText="1"/>
    </xf>
    <xf numFmtId="9" fontId="16" fillId="0" borderId="50" xfId="7" applyFont="1" applyBorder="1" applyAlignment="1">
      <alignment horizontal="center"/>
    </xf>
    <xf numFmtId="9" fontId="19" fillId="5" borderId="28" xfId="11" applyNumberFormat="1" applyFont="1" applyFill="1" applyBorder="1" applyAlignment="1">
      <alignment horizontal="center" vertical="center" wrapText="1"/>
    </xf>
    <xf numFmtId="9" fontId="19" fillId="5" borderId="26" xfId="11" applyNumberFormat="1" applyFont="1" applyFill="1" applyBorder="1" applyAlignment="1">
      <alignment horizontal="center" vertical="center" wrapText="1"/>
    </xf>
    <xf numFmtId="10" fontId="11" fillId="0" borderId="65" xfId="4" applyNumberFormat="1" applyFont="1" applyBorder="1" applyAlignment="1">
      <alignment horizontal="center" vertical="center"/>
    </xf>
    <xf numFmtId="9" fontId="16" fillId="0" borderId="11" xfId="7" applyFont="1" applyBorder="1" applyAlignment="1">
      <alignment horizontal="center"/>
    </xf>
    <xf numFmtId="9" fontId="16" fillId="0" borderId="63" xfId="7" applyFont="1" applyBorder="1" applyAlignment="1">
      <alignment horizontal="center"/>
    </xf>
    <xf numFmtId="9" fontId="16" fillId="0" borderId="60" xfId="7" applyFont="1" applyBorder="1" applyAlignment="1">
      <alignment horizontal="center"/>
    </xf>
    <xf numFmtId="9" fontId="16" fillId="0" borderId="10" xfId="7" applyFont="1" applyBorder="1" applyAlignment="1">
      <alignment horizontal="center"/>
    </xf>
    <xf numFmtId="9" fontId="16" fillId="0" borderId="73" xfId="7" applyFont="1" applyBorder="1" applyAlignment="1">
      <alignment horizontal="center"/>
    </xf>
    <xf numFmtId="9" fontId="16" fillId="0" borderId="59" xfId="7" applyFont="1" applyBorder="1" applyAlignment="1">
      <alignment horizontal="center"/>
    </xf>
    <xf numFmtId="43" fontId="16" fillId="0" borderId="9" xfId="6" applyFont="1" applyBorder="1" applyAlignment="1">
      <alignment horizontal="center"/>
    </xf>
    <xf numFmtId="43" fontId="16" fillId="0" borderId="62" xfId="6" applyFont="1" applyBorder="1" applyAlignment="1">
      <alignment horizontal="center"/>
    </xf>
    <xf numFmtId="43" fontId="16" fillId="0" borderId="77" xfId="6" applyFont="1" applyBorder="1" applyAlignment="1">
      <alignment horizontal="center"/>
    </xf>
    <xf numFmtId="0" fontId="16" fillId="0" borderId="34" xfId="1" applyFont="1" applyBorder="1" applyAlignment="1">
      <alignment horizontal="center" vertical="center"/>
    </xf>
    <xf numFmtId="0" fontId="16" fillId="0" borderId="72" xfId="1" applyFont="1" applyBorder="1" applyAlignment="1">
      <alignment horizontal="center" vertical="center"/>
    </xf>
    <xf numFmtId="0" fontId="16" fillId="0" borderId="54" xfId="1" applyFont="1" applyBorder="1" applyAlignment="1">
      <alignment horizontal="center" vertical="center"/>
    </xf>
    <xf numFmtId="0" fontId="16" fillId="0" borderId="9" xfId="1" applyFont="1" applyBorder="1" applyAlignment="1">
      <alignment horizontal="center" vertical="center"/>
    </xf>
    <xf numFmtId="9" fontId="16" fillId="0" borderId="11" xfId="7" applyFont="1" applyBorder="1" applyAlignment="1">
      <alignment horizontal="center" vertical="center"/>
    </xf>
    <xf numFmtId="0" fontId="16" fillId="0" borderId="62" xfId="1" applyFont="1" applyBorder="1" applyAlignment="1">
      <alignment horizontal="center" vertical="center"/>
    </xf>
    <xf numFmtId="9" fontId="16" fillId="0" borderId="63" xfId="7" applyFont="1" applyBorder="1" applyAlignment="1">
      <alignment horizontal="center" vertical="center"/>
    </xf>
    <xf numFmtId="0" fontId="16" fillId="0" borderId="77" xfId="1" applyFont="1" applyBorder="1" applyAlignment="1">
      <alignment horizontal="center" vertical="center"/>
    </xf>
    <xf numFmtId="9" fontId="16" fillId="0" borderId="60" xfId="7" applyFont="1" applyBorder="1" applyAlignment="1">
      <alignment horizontal="center" vertical="center"/>
    </xf>
    <xf numFmtId="9" fontId="16" fillId="0" borderId="10" xfId="7" applyFont="1" applyBorder="1" applyAlignment="1">
      <alignment horizontal="center" vertical="center"/>
    </xf>
    <xf numFmtId="9" fontId="16" fillId="0" borderId="73" xfId="7" applyFont="1" applyBorder="1" applyAlignment="1">
      <alignment horizontal="center" vertical="center"/>
    </xf>
    <xf numFmtId="9" fontId="16" fillId="0" borderId="55" xfId="7" applyFont="1" applyBorder="1" applyAlignment="1">
      <alignment horizontal="center" vertical="center"/>
    </xf>
    <xf numFmtId="43" fontId="16" fillId="0" borderId="9" xfId="6" applyFont="1" applyBorder="1" applyAlignment="1">
      <alignment horizontal="center" vertical="center"/>
    </xf>
    <xf numFmtId="43" fontId="16" fillId="0" borderId="62" xfId="6" applyFont="1" applyBorder="1" applyAlignment="1">
      <alignment horizontal="center" vertical="center"/>
    </xf>
    <xf numFmtId="43" fontId="16" fillId="0" borderId="77" xfId="6" applyFont="1" applyBorder="1" applyAlignment="1">
      <alignment horizontal="center" vertical="center"/>
    </xf>
    <xf numFmtId="165" fontId="16" fillId="0" borderId="53" xfId="12" applyFont="1" applyBorder="1" applyAlignment="1">
      <alignment horizontal="center"/>
    </xf>
    <xf numFmtId="0" fontId="19" fillId="5" borderId="18" xfId="8" applyFont="1" applyFill="1" applyBorder="1" applyAlignment="1">
      <alignment horizontal="center" vertical="center" wrapText="1"/>
    </xf>
    <xf numFmtId="165" fontId="16" fillId="0" borderId="12" xfId="12" applyFont="1" applyBorder="1" applyAlignment="1">
      <alignment horizontal="center"/>
    </xf>
    <xf numFmtId="165" fontId="16" fillId="0" borderId="7" xfId="12" applyFont="1" applyBorder="1" applyAlignment="1">
      <alignment horizontal="center"/>
    </xf>
    <xf numFmtId="43" fontId="16" fillId="0" borderId="43" xfId="1" applyNumberFormat="1" applyFont="1" applyBorder="1" applyAlignment="1">
      <alignment horizontal="center"/>
    </xf>
    <xf numFmtId="43" fontId="16" fillId="0" borderId="76" xfId="1" applyNumberFormat="1" applyFont="1" applyBorder="1" applyAlignment="1">
      <alignment horizontal="center"/>
    </xf>
    <xf numFmtId="43" fontId="16" fillId="0" borderId="75" xfId="1" applyNumberFormat="1" applyFont="1" applyBorder="1" applyAlignment="1">
      <alignment horizontal="center"/>
    </xf>
    <xf numFmtId="9" fontId="21" fillId="0" borderId="27" xfId="8" applyNumberFormat="1" applyFont="1" applyBorder="1" applyAlignment="1">
      <alignment horizontal="center" vertical="center"/>
    </xf>
    <xf numFmtId="167" fontId="21" fillId="0" borderId="22" xfId="8" applyNumberFormat="1" applyFont="1" applyBorder="1" applyAlignment="1">
      <alignment horizontal="center" vertical="center"/>
    </xf>
    <xf numFmtId="169" fontId="19" fillId="5" borderId="22" xfId="11" applyNumberFormat="1" applyFont="1" applyFill="1" applyBorder="1" applyAlignment="1">
      <alignment horizontal="center" vertical="center" wrapText="1"/>
    </xf>
    <xf numFmtId="167" fontId="16" fillId="0" borderId="26" xfId="9" applyFont="1" applyFill="1" applyBorder="1" applyAlignment="1">
      <alignment horizontal="center" vertical="center"/>
    </xf>
    <xf numFmtId="167" fontId="21" fillId="2" borderId="45" xfId="8" applyNumberFormat="1" applyFont="1" applyFill="1" applyBorder="1" applyAlignment="1">
      <alignment horizontal="center" vertical="center"/>
    </xf>
    <xf numFmtId="167" fontId="21" fillId="2" borderId="37" xfId="8" applyNumberFormat="1" applyFont="1" applyFill="1" applyBorder="1" applyAlignment="1">
      <alignment horizontal="center" vertical="center"/>
    </xf>
    <xf numFmtId="167" fontId="19" fillId="5" borderId="3" xfId="8" applyNumberFormat="1" applyFont="1" applyFill="1" applyBorder="1" applyAlignment="1">
      <alignment horizontal="center" vertical="center" wrapText="1"/>
    </xf>
    <xf numFmtId="167" fontId="21" fillId="2" borderId="42" xfId="8" applyNumberFormat="1" applyFont="1" applyFill="1" applyBorder="1" applyAlignment="1">
      <alignment horizontal="center" vertical="center"/>
    </xf>
    <xf numFmtId="167" fontId="15" fillId="0" borderId="22" xfId="8" applyNumberFormat="1" applyFont="1" applyBorder="1" applyAlignment="1">
      <alignment horizontal="center" vertical="center"/>
    </xf>
    <xf numFmtId="167" fontId="21" fillId="0" borderId="12" xfId="8" applyNumberFormat="1" applyFont="1" applyBorder="1" applyAlignment="1">
      <alignment horizontal="center" vertical="center"/>
    </xf>
    <xf numFmtId="167" fontId="25" fillId="0" borderId="69" xfId="0" applyNumberFormat="1" applyFont="1" applyBorder="1" applyAlignment="1">
      <alignment horizontal="center" vertical="top"/>
    </xf>
    <xf numFmtId="167" fontId="21" fillId="0" borderId="69" xfId="8" applyNumberFormat="1" applyFont="1" applyBorder="1" applyAlignment="1">
      <alignment horizontal="center" vertical="center"/>
    </xf>
    <xf numFmtId="167" fontId="21" fillId="0" borderId="68" xfId="8" applyNumberFormat="1" applyFont="1" applyBorder="1" applyAlignment="1">
      <alignment horizontal="center" vertical="center"/>
    </xf>
    <xf numFmtId="0" fontId="8" fillId="0" borderId="81" xfId="4" applyFont="1" applyBorder="1" applyAlignment="1">
      <alignment horizontal="left" vertical="center"/>
    </xf>
    <xf numFmtId="0" fontId="8" fillId="0" borderId="82" xfId="4" applyFont="1" applyBorder="1" applyAlignment="1">
      <alignment horizontal="left" vertical="center"/>
    </xf>
    <xf numFmtId="0" fontId="16" fillId="0" borderId="32" xfId="1" applyFont="1" applyBorder="1" applyAlignment="1">
      <alignment horizontal="left"/>
    </xf>
    <xf numFmtId="0" fontId="16" fillId="0" borderId="62" xfId="1" applyFont="1" applyBorder="1" applyAlignment="1">
      <alignment horizontal="left"/>
    </xf>
    <xf numFmtId="0" fontId="16" fillId="0" borderId="77" xfId="1" applyFont="1" applyBorder="1" applyAlignment="1">
      <alignment horizontal="left"/>
    </xf>
    <xf numFmtId="0" fontId="15" fillId="0" borderId="81" xfId="8" applyFont="1" applyBorder="1" applyAlignment="1">
      <alignment horizontal="center" vertical="center"/>
    </xf>
    <xf numFmtId="0" fontId="15" fillId="0" borderId="85" xfId="8" applyFont="1" applyBorder="1" applyAlignment="1">
      <alignment horizontal="center" vertical="center"/>
    </xf>
    <xf numFmtId="0" fontId="15" fillId="0" borderId="86" xfId="8" applyFont="1" applyBorder="1" applyAlignment="1">
      <alignment horizontal="center" vertical="center"/>
    </xf>
    <xf numFmtId="168" fontId="15" fillId="0" borderId="40" xfId="9" applyNumberFormat="1" applyFont="1" applyBorder="1" applyAlignment="1">
      <alignment vertical="center"/>
    </xf>
    <xf numFmtId="168" fontId="15" fillId="0" borderId="81" xfId="3" applyNumberFormat="1" applyFont="1" applyBorder="1" applyAlignment="1">
      <alignment wrapText="1"/>
    </xf>
    <xf numFmtId="168" fontId="15" fillId="0" borderId="85" xfId="3" applyNumberFormat="1" applyFont="1" applyBorder="1" applyAlignment="1">
      <alignment wrapText="1"/>
    </xf>
    <xf numFmtId="168" fontId="15" fillId="0" borderId="52" xfId="3" applyNumberFormat="1" applyFont="1" applyBorder="1" applyAlignment="1">
      <alignment wrapText="1"/>
    </xf>
    <xf numFmtId="168" fontId="15" fillId="0" borderId="87" xfId="3" applyNumberFormat="1" applyFont="1" applyBorder="1" applyAlignment="1">
      <alignment wrapText="1"/>
    </xf>
    <xf numFmtId="168" fontId="15" fillId="0" borderId="88" xfId="3" applyNumberFormat="1" applyFont="1" applyBorder="1" applyAlignment="1">
      <alignment wrapText="1"/>
    </xf>
    <xf numFmtId="0" fontId="16" fillId="0" borderId="83" xfId="1" applyFont="1" applyBorder="1" applyAlignment="1">
      <alignment vertical="center" wrapText="1"/>
    </xf>
    <xf numFmtId="43" fontId="16" fillId="0" borderId="89" xfId="1" applyNumberFormat="1" applyFont="1" applyBorder="1" applyAlignment="1">
      <alignment horizontal="center"/>
    </xf>
    <xf numFmtId="0" fontId="16" fillId="0" borderId="84" xfId="1" applyFont="1" applyBorder="1" applyAlignment="1">
      <alignment vertical="center" wrapText="1"/>
    </xf>
    <xf numFmtId="43" fontId="16" fillId="0" borderId="90" xfId="1" applyNumberFormat="1" applyFont="1" applyBorder="1" applyAlignment="1">
      <alignment horizontal="center"/>
    </xf>
    <xf numFmtId="1" fontId="19" fillId="5" borderId="78" xfId="11" applyNumberFormat="1" applyFont="1" applyFill="1" applyBorder="1" applyAlignment="1">
      <alignment horizontal="center" vertical="center" wrapText="1"/>
    </xf>
    <xf numFmtId="1" fontId="19" fillId="5" borderId="42" xfId="11" applyNumberFormat="1" applyFont="1" applyFill="1" applyBorder="1" applyAlignment="1">
      <alignment horizontal="center" vertical="center" wrapText="1"/>
    </xf>
    <xf numFmtId="9" fontId="19" fillId="5" borderId="42" xfId="11" applyNumberFormat="1" applyFont="1" applyFill="1" applyBorder="1" applyAlignment="1">
      <alignment horizontal="center" vertical="center" wrapText="1"/>
    </xf>
    <xf numFmtId="9" fontId="19" fillId="5" borderId="78" xfId="11" applyNumberFormat="1" applyFont="1" applyFill="1" applyBorder="1" applyAlignment="1">
      <alignment horizontal="center" vertical="center" wrapText="1"/>
    </xf>
    <xf numFmtId="0" fontId="19" fillId="5" borderId="39" xfId="8" applyFont="1" applyFill="1" applyBorder="1" applyAlignment="1">
      <alignment horizontal="center" vertical="center" wrapText="1"/>
    </xf>
    <xf numFmtId="165" fontId="19" fillId="5" borderId="91" xfId="8" applyNumberFormat="1" applyFont="1" applyFill="1" applyBorder="1" applyAlignment="1">
      <alignment horizontal="center" vertical="center" wrapText="1"/>
    </xf>
    <xf numFmtId="43" fontId="16" fillId="0" borderId="34" xfId="6" applyFont="1" applyBorder="1" applyAlignment="1">
      <alignment horizontal="center"/>
    </xf>
    <xf numFmtId="43" fontId="16" fillId="0" borderId="21" xfId="6" applyFont="1" applyBorder="1" applyAlignment="1">
      <alignment horizontal="center"/>
    </xf>
    <xf numFmtId="9" fontId="16" fillId="0" borderId="92" xfId="7" applyFont="1" applyBorder="1" applyAlignment="1">
      <alignment horizontal="center"/>
    </xf>
    <xf numFmtId="166" fontId="19" fillId="5" borderId="93" xfId="8" applyNumberFormat="1" applyFont="1" applyFill="1" applyBorder="1" applyAlignment="1">
      <alignment horizontal="center" vertical="center" wrapText="1"/>
    </xf>
    <xf numFmtId="168" fontId="15" fillId="0" borderId="11" xfId="1" applyNumberFormat="1" applyFont="1" applyBorder="1" applyAlignment="1">
      <alignment horizontal="center" vertical="center" wrapText="1"/>
    </xf>
    <xf numFmtId="168" fontId="15" fillId="0" borderId="63" xfId="1" applyNumberFormat="1" applyFont="1" applyBorder="1" applyAlignment="1">
      <alignment horizontal="center" vertical="center" wrapText="1"/>
    </xf>
    <xf numFmtId="168" fontId="15" fillId="0" borderId="94" xfId="1" applyNumberFormat="1" applyFont="1" applyBorder="1" applyAlignment="1">
      <alignment horizontal="center" vertical="center" wrapText="1"/>
    </xf>
    <xf numFmtId="166" fontId="15" fillId="0" borderId="81" xfId="3" applyNumberFormat="1" applyFont="1" applyBorder="1" applyAlignment="1">
      <alignment horizontal="center" vertical="center" wrapText="1"/>
    </xf>
    <xf numFmtId="166" fontId="15" fillId="0" borderId="11" xfId="3" applyNumberFormat="1" applyFont="1" applyBorder="1" applyAlignment="1">
      <alignment horizontal="center" vertical="center" wrapText="1"/>
    </xf>
    <xf numFmtId="166" fontId="15" fillId="0" borderId="63" xfId="3" applyNumberFormat="1" applyFont="1" applyBorder="1" applyAlignment="1">
      <alignment horizontal="center" vertical="center" wrapText="1"/>
    </xf>
    <xf numFmtId="166" fontId="15" fillId="0" borderId="63" xfId="9" applyNumberFormat="1" applyFont="1" applyBorder="1" applyAlignment="1">
      <alignment horizontal="center" vertical="center"/>
    </xf>
    <xf numFmtId="166" fontId="15" fillId="0" borderId="63" xfId="9" applyNumberFormat="1" applyFont="1" applyFill="1" applyBorder="1" applyAlignment="1">
      <alignment horizontal="center" vertical="center"/>
    </xf>
    <xf numFmtId="166" fontId="15" fillId="0" borderId="94" xfId="9" applyNumberFormat="1" applyFont="1" applyBorder="1" applyAlignment="1">
      <alignment horizontal="center" vertical="center"/>
    </xf>
    <xf numFmtId="0" fontId="16" fillId="0" borderId="83" xfId="1" applyFont="1" applyBorder="1" applyAlignment="1">
      <alignment horizontal="justify" vertical="center" wrapText="1"/>
    </xf>
    <xf numFmtId="166" fontId="15" fillId="0" borderId="86" xfId="3" applyNumberFormat="1" applyFont="1" applyBorder="1" applyAlignment="1">
      <alignment horizontal="center" vertical="center" wrapText="1"/>
    </xf>
    <xf numFmtId="0" fontId="16" fillId="0" borderId="83" xfId="1" applyFont="1" applyBorder="1" applyAlignment="1">
      <alignment horizontal="left" vertical="center" wrapText="1"/>
    </xf>
    <xf numFmtId="0" fontId="16" fillId="0" borderId="84" xfId="1" applyFont="1" applyBorder="1" applyAlignment="1">
      <alignment horizontal="justify" vertical="center" wrapText="1"/>
    </xf>
    <xf numFmtId="43" fontId="16" fillId="0" borderId="43" xfId="1" applyNumberFormat="1" applyFont="1" applyBorder="1" applyAlignment="1">
      <alignment horizontal="center" vertical="center"/>
    </xf>
    <xf numFmtId="9" fontId="16" fillId="0" borderId="82" xfId="7" applyFont="1" applyBorder="1" applyAlignment="1">
      <alignment horizontal="center" vertical="center"/>
    </xf>
    <xf numFmtId="9" fontId="16" fillId="0" borderId="95" xfId="7" applyFont="1" applyBorder="1" applyAlignment="1">
      <alignment horizontal="center" vertical="center"/>
    </xf>
    <xf numFmtId="43" fontId="16" fillId="0" borderId="89" xfId="1" applyNumberFormat="1" applyFont="1" applyBorder="1" applyAlignment="1">
      <alignment horizontal="center" vertical="center"/>
    </xf>
    <xf numFmtId="43" fontId="16" fillId="0" borderId="90" xfId="1" applyNumberFormat="1" applyFont="1" applyBorder="1" applyAlignment="1">
      <alignment horizontal="center" vertical="center"/>
    </xf>
    <xf numFmtId="0" fontId="15" fillId="0" borderId="71" xfId="8" applyFont="1" applyBorder="1" applyAlignment="1">
      <alignment horizontal="center" vertical="center"/>
    </xf>
    <xf numFmtId="43" fontId="15" fillId="0" borderId="71" xfId="6" applyFont="1" applyBorder="1" applyAlignment="1">
      <alignment horizontal="center" vertical="center"/>
    </xf>
    <xf numFmtId="0" fontId="30" fillId="7" borderId="6" xfId="18" applyNumberFormat="1" applyFont="1" applyFill="1" applyBorder="1" applyAlignment="1">
      <alignment horizontal="justify" vertical="center" wrapText="1"/>
    </xf>
    <xf numFmtId="0" fontId="30" fillId="7" borderId="6" xfId="18" applyNumberFormat="1" applyFont="1" applyFill="1" applyBorder="1" applyAlignment="1">
      <alignment vertical="center" wrapText="1"/>
    </xf>
    <xf numFmtId="0" fontId="10" fillId="0" borderId="5" xfId="27" applyFont="1" applyBorder="1" applyAlignment="1">
      <alignment vertical="top"/>
    </xf>
    <xf numFmtId="0" fontId="10" fillId="0" borderId="6" xfId="27" applyFont="1" applyBorder="1" applyAlignment="1">
      <alignment vertical="top"/>
    </xf>
    <xf numFmtId="0" fontId="15" fillId="0" borderId="51" xfId="8" applyFont="1" applyBorder="1" applyAlignment="1">
      <alignment horizontal="center"/>
    </xf>
    <xf numFmtId="0" fontId="30" fillId="7" borderId="4" xfId="18" applyFont="1" applyFill="1" applyBorder="1" applyAlignment="1">
      <alignment horizontal="left" vertical="center" wrapText="1"/>
    </xf>
    <xf numFmtId="166" fontId="16" fillId="4" borderId="81" xfId="9" applyNumberFormat="1" applyFont="1" applyFill="1" applyBorder="1" applyAlignment="1" applyProtection="1">
      <alignment horizontal="center" vertical="center"/>
    </xf>
    <xf numFmtId="166" fontId="16" fillId="0" borderId="81" xfId="9" applyNumberFormat="1" applyFont="1" applyFill="1" applyBorder="1" applyAlignment="1" applyProtection="1">
      <alignment horizontal="center" vertical="center"/>
    </xf>
    <xf numFmtId="166" fontId="16" fillId="0" borderId="86" xfId="9" applyNumberFormat="1" applyFont="1" applyFill="1" applyBorder="1" applyAlignment="1" applyProtection="1">
      <alignment horizontal="center" vertical="center"/>
    </xf>
    <xf numFmtId="0" fontId="22" fillId="12" borderId="28" xfId="8" applyFont="1" applyFill="1" applyBorder="1" applyAlignment="1">
      <alignment horizontal="center" vertical="center" wrapText="1"/>
    </xf>
    <xf numFmtId="0" fontId="22" fillId="12" borderId="27" xfId="8" applyFont="1" applyFill="1" applyBorder="1" applyAlignment="1">
      <alignment horizontal="center" vertical="center" wrapText="1"/>
    </xf>
    <xf numFmtId="0" fontId="22" fillId="12" borderId="47" xfId="8" applyFont="1" applyFill="1" applyBorder="1" applyAlignment="1">
      <alignment horizontal="center" vertical="center" wrapText="1"/>
    </xf>
    <xf numFmtId="0" fontId="22" fillId="12" borderId="26" xfId="8" applyFont="1" applyFill="1" applyBorder="1" applyAlignment="1">
      <alignment horizontal="center" vertical="center" wrapText="1"/>
    </xf>
    <xf numFmtId="0" fontId="22" fillId="12" borderId="46" xfId="8" applyFont="1" applyFill="1" applyBorder="1" applyAlignment="1">
      <alignment horizontal="center" vertical="center" wrapText="1"/>
    </xf>
    <xf numFmtId="0" fontId="22" fillId="12" borderId="22" xfId="8" applyFont="1" applyFill="1" applyBorder="1" applyAlignment="1">
      <alignment horizontal="center" vertical="center" wrapText="1"/>
    </xf>
    <xf numFmtId="167" fontId="19" fillId="12" borderId="37" xfId="9" applyFont="1" applyFill="1" applyBorder="1" applyAlignment="1">
      <alignment horizontal="center" vertical="center"/>
    </xf>
    <xf numFmtId="167" fontId="19" fillId="12" borderId="45" xfId="9" applyFont="1" applyFill="1" applyBorder="1" applyAlignment="1">
      <alignment horizontal="center" vertical="center"/>
    </xf>
    <xf numFmtId="0" fontId="5" fillId="7" borderId="0" xfId="18" applyNumberFormat="1" applyFont="1" applyFill="1" applyBorder="1" applyAlignment="1">
      <alignment vertical="top" wrapText="1"/>
    </xf>
    <xf numFmtId="0" fontId="17" fillId="0" borderId="0" xfId="8" applyFont="1"/>
    <xf numFmtId="0" fontId="17" fillId="0" borderId="0" xfId="8" applyFont="1" applyAlignment="1">
      <alignment horizontal="center"/>
    </xf>
    <xf numFmtId="164" fontId="17" fillId="0" borderId="0" xfId="8" applyNumberFormat="1" applyFont="1"/>
    <xf numFmtId="9" fontId="21" fillId="0" borderId="18" xfId="8" applyNumberFormat="1" applyFont="1" applyBorder="1" applyAlignment="1">
      <alignment horizontal="center" vertical="center"/>
    </xf>
    <xf numFmtId="0" fontId="21" fillId="12" borderId="62" xfId="8" applyFont="1" applyFill="1" applyBorder="1" applyAlignment="1">
      <alignment horizontal="right" vertical="center"/>
    </xf>
    <xf numFmtId="0" fontId="21" fillId="12" borderId="71" xfId="8" applyFont="1" applyFill="1" applyBorder="1" applyAlignment="1">
      <alignment horizontal="right" vertical="center"/>
    </xf>
    <xf numFmtId="0" fontId="21" fillId="12" borderId="73" xfId="8" applyFont="1" applyFill="1" applyBorder="1" applyAlignment="1">
      <alignment horizontal="right" vertical="center"/>
    </xf>
    <xf numFmtId="0" fontId="21" fillId="12" borderId="63" xfId="8" applyFont="1" applyFill="1" applyBorder="1" applyAlignment="1">
      <alignment horizontal="right" vertical="center"/>
    </xf>
    <xf numFmtId="0" fontId="21" fillId="12" borderId="67" xfId="8" applyFont="1" applyFill="1" applyBorder="1" applyAlignment="1">
      <alignment horizontal="right" vertical="center"/>
    </xf>
    <xf numFmtId="0" fontId="21" fillId="12" borderId="70" xfId="8" applyFont="1" applyFill="1" applyBorder="1" applyAlignment="1">
      <alignment horizontal="right" vertical="center"/>
    </xf>
    <xf numFmtId="0" fontId="21" fillId="12" borderId="79" xfId="8" applyFont="1" applyFill="1" applyBorder="1" applyAlignment="1">
      <alignment horizontal="right" vertical="center"/>
    </xf>
    <xf numFmtId="0" fontId="21" fillId="12" borderId="74" xfId="8" applyFont="1" applyFill="1" applyBorder="1" applyAlignment="1">
      <alignment horizontal="right" vertical="center"/>
    </xf>
    <xf numFmtId="0" fontId="21" fillId="2" borderId="78" xfId="8" applyFont="1" applyFill="1" applyBorder="1" applyAlignment="1">
      <alignment horizontal="right" vertical="center"/>
    </xf>
    <xf numFmtId="0" fontId="21" fillId="2" borderId="44" xfId="8" applyFont="1" applyFill="1" applyBorder="1" applyAlignment="1">
      <alignment horizontal="right" vertical="center"/>
    </xf>
    <xf numFmtId="0" fontId="21" fillId="2" borderId="25" xfId="8" applyFont="1" applyFill="1" applyBorder="1" applyAlignment="1">
      <alignment horizontal="right" vertical="center"/>
    </xf>
    <xf numFmtId="0" fontId="10" fillId="0" borderId="4" xfId="27" applyFont="1" applyBorder="1" applyAlignment="1">
      <alignment horizontal="center" vertical="top"/>
    </xf>
    <xf numFmtId="0" fontId="10" fillId="0" borderId="0" xfId="27" applyFont="1" applyAlignment="1">
      <alignment horizontal="center" vertical="top"/>
    </xf>
    <xf numFmtId="0" fontId="21" fillId="12" borderId="14" xfId="8" applyFont="1" applyFill="1" applyBorder="1" applyAlignment="1">
      <alignment horizontal="right" vertical="center"/>
    </xf>
    <xf numFmtId="0" fontId="21" fillId="12" borderId="17" xfId="8" applyFont="1" applyFill="1" applyBorder="1" applyAlignment="1">
      <alignment horizontal="right" vertical="center"/>
    </xf>
    <xf numFmtId="0" fontId="21" fillId="12" borderId="15" xfId="8" applyFont="1" applyFill="1" applyBorder="1" applyAlignment="1">
      <alignment horizontal="right" vertical="center"/>
    </xf>
    <xf numFmtId="0" fontId="21" fillId="12" borderId="16" xfId="8" applyFont="1" applyFill="1" applyBorder="1" applyAlignment="1">
      <alignment horizontal="right" vertical="center"/>
    </xf>
    <xf numFmtId="0" fontId="21" fillId="12" borderId="9" xfId="8" applyFont="1" applyFill="1" applyBorder="1" applyAlignment="1">
      <alignment horizontal="right" vertical="center"/>
    </xf>
    <xf numFmtId="0" fontId="21" fillId="12" borderId="31" xfId="8" applyFont="1" applyFill="1" applyBorder="1" applyAlignment="1">
      <alignment horizontal="right" vertical="center"/>
    </xf>
    <xf numFmtId="0" fontId="21" fillId="12" borderId="10" xfId="8" applyFont="1" applyFill="1" applyBorder="1" applyAlignment="1">
      <alignment horizontal="right" vertical="center"/>
    </xf>
    <xf numFmtId="0" fontId="21" fillId="12" borderId="11" xfId="8" applyFont="1" applyFill="1" applyBorder="1" applyAlignment="1">
      <alignment horizontal="right" vertical="center"/>
    </xf>
    <xf numFmtId="0" fontId="17" fillId="5" borderId="19" xfId="8" applyFont="1" applyFill="1" applyBorder="1" applyAlignment="1">
      <alignment horizontal="center" vertical="center"/>
    </xf>
    <xf numFmtId="0" fontId="17" fillId="5" borderId="29" xfId="8" applyFont="1" applyFill="1" applyBorder="1" applyAlignment="1">
      <alignment horizontal="center" vertical="center"/>
    </xf>
    <xf numFmtId="0" fontId="17" fillId="5" borderId="22" xfId="8" applyFont="1" applyFill="1" applyBorder="1" applyAlignment="1">
      <alignment horizontal="center" vertical="center"/>
    </xf>
    <xf numFmtId="0" fontId="17" fillId="5" borderId="1" xfId="8" applyFont="1" applyFill="1" applyBorder="1" applyAlignment="1">
      <alignment horizontal="center" vertical="center" wrapText="1"/>
    </xf>
    <xf numFmtId="0" fontId="17" fillId="5" borderId="2" xfId="8" applyFont="1" applyFill="1" applyBorder="1" applyAlignment="1">
      <alignment horizontal="center" vertical="center" wrapText="1"/>
    </xf>
    <xf numFmtId="0" fontId="17" fillId="5" borderId="3" xfId="8" applyFont="1" applyFill="1" applyBorder="1" applyAlignment="1">
      <alignment horizontal="center" vertical="center" wrapText="1"/>
    </xf>
    <xf numFmtId="0" fontId="17" fillId="5" borderId="5" xfId="8" applyFont="1" applyFill="1" applyBorder="1" applyAlignment="1">
      <alignment horizontal="center" vertical="center" wrapText="1"/>
    </xf>
    <xf numFmtId="0" fontId="17" fillId="5" borderId="6" xfId="8" applyFont="1" applyFill="1" applyBorder="1" applyAlignment="1">
      <alignment horizontal="center" vertical="center" wrapText="1"/>
    </xf>
    <xf numFmtId="0" fontId="17" fillId="5" borderId="7" xfId="8" applyFont="1" applyFill="1" applyBorder="1" applyAlignment="1">
      <alignment horizontal="center" vertical="center" wrapText="1"/>
    </xf>
    <xf numFmtId="0" fontId="15" fillId="12" borderId="1" xfId="8" applyFont="1" applyFill="1" applyBorder="1" applyAlignment="1">
      <alignment horizontal="right" vertical="center"/>
    </xf>
    <xf numFmtId="0" fontId="15" fillId="12" borderId="2" xfId="8" applyFont="1" applyFill="1" applyBorder="1" applyAlignment="1">
      <alignment horizontal="right" vertical="center"/>
    </xf>
    <xf numFmtId="0" fontId="15" fillId="12" borderId="91" xfId="8" applyFont="1" applyFill="1" applyBorder="1" applyAlignment="1">
      <alignment horizontal="right" vertical="center"/>
    </xf>
    <xf numFmtId="0" fontId="21" fillId="12" borderId="5" xfId="8" applyFont="1" applyFill="1" applyBorder="1" applyAlignment="1">
      <alignment horizontal="right" vertical="center"/>
    </xf>
    <xf numFmtId="0" fontId="21" fillId="12" borderId="6" xfId="8" applyFont="1" applyFill="1" applyBorder="1" applyAlignment="1">
      <alignment horizontal="right" vertical="center"/>
    </xf>
    <xf numFmtId="0" fontId="21" fillId="12" borderId="48" xfId="8" applyFont="1" applyFill="1" applyBorder="1" applyAlignment="1">
      <alignment horizontal="right" vertical="center"/>
    </xf>
    <xf numFmtId="0" fontId="21" fillId="2" borderId="36" xfId="8" applyFont="1" applyFill="1" applyBorder="1" applyAlignment="1">
      <alignment horizontal="right" vertical="center"/>
    </xf>
    <xf numFmtId="0" fontId="21" fillId="2" borderId="35" xfId="8" applyFont="1" applyFill="1" applyBorder="1" applyAlignment="1">
      <alignment horizontal="right" vertical="center"/>
    </xf>
    <xf numFmtId="0" fontId="20" fillId="5" borderId="19" xfId="0" applyFont="1" applyFill="1" applyBorder="1" applyAlignment="1">
      <alignment horizontal="left" vertical="center" wrapText="1"/>
    </xf>
    <xf numFmtId="0" fontId="20" fillId="5" borderId="29" xfId="0" applyFont="1" applyFill="1" applyBorder="1" applyAlignment="1">
      <alignment horizontal="left" vertical="center" wrapText="1"/>
    </xf>
    <xf numFmtId="0" fontId="20" fillId="5" borderId="2" xfId="0" applyFont="1" applyFill="1" applyBorder="1" applyAlignment="1">
      <alignment horizontal="left" vertical="center" wrapText="1"/>
    </xf>
    <xf numFmtId="0" fontId="20" fillId="5" borderId="22" xfId="0" applyFont="1" applyFill="1" applyBorder="1" applyAlignment="1">
      <alignment horizontal="left" vertical="center" wrapText="1"/>
    </xf>
    <xf numFmtId="0" fontId="22" fillId="5" borderId="19" xfId="8" applyFont="1" applyFill="1" applyBorder="1" applyAlignment="1">
      <alignment horizontal="left" vertical="center" wrapText="1"/>
    </xf>
    <xf numFmtId="0" fontId="22" fillId="5" borderId="29" xfId="8" applyFont="1" applyFill="1" applyBorder="1" applyAlignment="1">
      <alignment horizontal="left" vertical="center" wrapText="1"/>
    </xf>
    <xf numFmtId="0" fontId="22" fillId="5" borderId="22" xfId="8" applyFont="1" applyFill="1" applyBorder="1" applyAlignment="1">
      <alignment horizontal="left" vertical="center" wrapText="1"/>
    </xf>
    <xf numFmtId="0" fontId="23" fillId="5" borderId="19" xfId="8" applyFont="1" applyFill="1" applyBorder="1" applyAlignment="1">
      <alignment horizontal="left" vertical="center" wrapText="1"/>
    </xf>
    <xf numFmtId="0" fontId="23" fillId="5" borderId="29" xfId="8" applyFont="1" applyFill="1" applyBorder="1" applyAlignment="1">
      <alignment horizontal="left" vertical="center" wrapText="1"/>
    </xf>
    <xf numFmtId="0" fontId="23" fillId="5" borderId="20" xfId="8" applyFont="1" applyFill="1" applyBorder="1" applyAlignment="1">
      <alignment horizontal="left" vertical="center" wrapText="1"/>
    </xf>
    <xf numFmtId="0" fontId="15" fillId="0" borderId="19" xfId="8" applyFont="1" applyBorder="1" applyAlignment="1">
      <alignment horizontal="right" vertical="center"/>
    </xf>
    <xf numFmtId="0" fontId="15" fillId="0" borderId="29" xfId="8" applyFont="1" applyBorder="1" applyAlignment="1">
      <alignment horizontal="right" vertical="center"/>
    </xf>
    <xf numFmtId="0" fontId="21" fillId="0" borderId="19" xfId="8" applyFont="1" applyBorder="1" applyAlignment="1">
      <alignment horizontal="right" vertical="center"/>
    </xf>
    <xf numFmtId="0" fontId="21" fillId="0" borderId="29" xfId="8" applyFont="1" applyBorder="1" applyAlignment="1">
      <alignment horizontal="right" vertical="center"/>
    </xf>
    <xf numFmtId="0" fontId="21" fillId="0" borderId="46" xfId="8" applyFont="1" applyBorder="1" applyAlignment="1">
      <alignment horizontal="right" vertical="center"/>
    </xf>
    <xf numFmtId="0" fontId="11" fillId="0" borderId="57" xfId="4" applyFont="1" applyBorder="1" applyAlignment="1">
      <alignment horizontal="center" vertical="center"/>
    </xf>
    <xf numFmtId="0" fontId="12" fillId="0" borderId="64" xfId="4" applyFont="1" applyBorder="1" applyAlignment="1">
      <alignment horizontal="center" vertical="center" wrapText="1"/>
    </xf>
    <xf numFmtId="0" fontId="9" fillId="0" borderId="8" xfId="4" applyFont="1" applyBorder="1" applyAlignment="1">
      <alignment horizontal="center" vertical="center"/>
    </xf>
    <xf numFmtId="0" fontId="9" fillId="0" borderId="0" xfId="4" applyFont="1" applyAlignment="1">
      <alignment horizontal="center" vertical="center"/>
    </xf>
    <xf numFmtId="0" fontId="10" fillId="0" borderId="8" xfId="4" applyFont="1" applyBorder="1" applyAlignment="1">
      <alignment horizontal="center" vertical="center"/>
    </xf>
    <xf numFmtId="0" fontId="4" fillId="0" borderId="0" xfId="4" applyFont="1" applyAlignment="1">
      <alignment horizontal="center" vertical="center" wrapText="1"/>
    </xf>
    <xf numFmtId="0" fontId="7" fillId="2" borderId="61" xfId="4" applyFont="1" applyFill="1" applyBorder="1" applyAlignment="1">
      <alignment horizontal="left" vertical="center"/>
    </xf>
    <xf numFmtId="0" fontId="4" fillId="2" borderId="63" xfId="4" applyFont="1" applyFill="1" applyBorder="1" applyAlignment="1">
      <alignment horizontal="left" vertical="center" wrapText="1"/>
    </xf>
    <xf numFmtId="0" fontId="7" fillId="2" borderId="10" xfId="4" applyFont="1" applyFill="1" applyBorder="1" applyAlignment="1">
      <alignment horizontal="left" vertical="center"/>
    </xf>
    <xf numFmtId="0" fontId="4" fillId="2" borderId="12" xfId="4" applyFont="1" applyFill="1" applyBorder="1" applyAlignment="1">
      <alignment horizontal="left" vertical="center" wrapText="1"/>
    </xf>
    <xf numFmtId="0" fontId="7" fillId="2" borderId="10" xfId="4" applyFont="1" applyFill="1" applyBorder="1" applyAlignment="1">
      <alignment horizontal="center" vertical="center"/>
    </xf>
    <xf numFmtId="0" fontId="4" fillId="2" borderId="12" xfId="4" applyFont="1" applyFill="1" applyBorder="1" applyAlignment="1">
      <alignment horizontal="center" vertical="center" wrapText="1"/>
    </xf>
  </cellXfs>
  <cellStyles count="54">
    <cellStyle name="Millares" xfId="6" builtinId="3"/>
    <cellStyle name="Millares [0] 2" xfId="11" xr:uid="{63F75B80-E183-4F3B-8546-C9AEC1889856}"/>
    <cellStyle name="Millares [0] 2 2" xfId="45" xr:uid="{D6F70261-7D6C-4B63-A4F6-699FFBB063A4}"/>
    <cellStyle name="Millares 2" xfId="42" xr:uid="{129FD61B-467F-47D3-96BF-5831823A3FB4}"/>
    <cellStyle name="Millares 2 2" xfId="36" xr:uid="{4F538A6C-A990-45AC-B1D9-8E38DDC006D9}"/>
    <cellStyle name="Millares 2 2 2" xfId="20" xr:uid="{2111F09B-CA29-41B6-815E-20EAA81A25A2}"/>
    <cellStyle name="Millares 2 2 3" xfId="49" xr:uid="{28D59402-BD43-4257-B47F-20AD51FC6106}"/>
    <cellStyle name="Millares 3" xfId="52" xr:uid="{9971B6B3-545D-4AE7-BAFC-13FC04B80425}"/>
    <cellStyle name="Millares 66" xfId="34" xr:uid="{36B11DD4-8912-4824-B4E5-374694BC1E8D}"/>
    <cellStyle name="Millares 66 2" xfId="39" xr:uid="{9FD15B06-AF95-433B-813F-457B6089A822}"/>
    <cellStyle name="Millares 8 4" xfId="32" xr:uid="{31F8654D-3348-48CB-B51C-2F6FB9CF4621}"/>
    <cellStyle name="Millares 9 2" xfId="43" xr:uid="{4DC1D5F1-803A-47C5-B3FC-B9EC401607B3}"/>
    <cellStyle name="Moneda" xfId="12" builtinId="4"/>
    <cellStyle name="Moneda [0] 2" xfId="23" xr:uid="{366C8E8F-D522-4FC8-8911-98B69D77AF68}"/>
    <cellStyle name="Moneda [0] 3" xfId="41" xr:uid="{18DC2D96-174A-4446-8076-BB6149C1F521}"/>
    <cellStyle name="Moneda [0] 4" xfId="53" xr:uid="{CEED1E8F-6C99-4FFC-8B28-C833D5A8E529}"/>
    <cellStyle name="Moneda 10" xfId="26" xr:uid="{9E9BA4EF-8510-45F2-91CC-3D41AED44F8E}"/>
    <cellStyle name="Moneda 17" xfId="31" xr:uid="{002A61BB-8247-4E87-9DB6-6CD41E24E299}"/>
    <cellStyle name="Moneda 2" xfId="3" xr:uid="{00000000-0005-0000-0000-000000000000}"/>
    <cellStyle name="Moneda 2 2" xfId="24" xr:uid="{ADECFF95-7A42-44E2-96DB-2789DA5260E2}"/>
    <cellStyle name="Moneda 3" xfId="9" xr:uid="{88F464B8-F3C9-4391-90EA-E5453DE11B89}"/>
    <cellStyle name="Moneda 3 11" xfId="22" xr:uid="{D203C254-1981-488A-B84C-0DB0D293E505}"/>
    <cellStyle name="Moneda 3 2" xfId="51" xr:uid="{153C1E43-F3C8-4677-AF99-DAA5D6EF8D82}"/>
    <cellStyle name="Moneda 3 4 2" xfId="25" xr:uid="{82C38B34-2A18-4A50-A9F1-C31F9CA8845F}"/>
    <cellStyle name="Normal" xfId="0" builtinId="0"/>
    <cellStyle name="Normal 10" xfId="14" xr:uid="{EF77D921-E202-4C95-8E01-ED26E83CE518}"/>
    <cellStyle name="Normal 10 2" xfId="15" xr:uid="{546B6AB9-DC3F-4040-97AA-06E7372F3E57}"/>
    <cellStyle name="Normal 12 2" xfId="19" xr:uid="{2DF8E735-77F8-4E5A-9667-B1E72CE8EE75}"/>
    <cellStyle name="Normal 12 2 2" xfId="28" xr:uid="{B2B58E26-2F4F-45DA-B541-9DD80DB67B3A}"/>
    <cellStyle name="Normal 15" xfId="30" xr:uid="{05313493-968A-43D7-B4DC-F68E45139E65}"/>
    <cellStyle name="Normal 16" xfId="29" xr:uid="{4E07181C-5377-4765-BA55-6740552EABE4}"/>
    <cellStyle name="Normal 17" xfId="35" xr:uid="{A0CB4238-326A-4AF9-BFF3-CF278542CF60}"/>
    <cellStyle name="Normal 17 2" xfId="40" xr:uid="{682B3263-03A9-412B-81A6-F0FBEDE82051}"/>
    <cellStyle name="Normal 2" xfId="1" xr:uid="{00000000-0005-0000-0000-000002000000}"/>
    <cellStyle name="Normal 2 10" xfId="38" xr:uid="{4EE8CCEF-0FD5-43BC-BE4B-7601A4D5A3DD}"/>
    <cellStyle name="Normal 2 2" xfId="44" xr:uid="{9531D43F-43CB-4E2B-9960-DA35E62B2460}"/>
    <cellStyle name="Normal 2 3" xfId="50" xr:uid="{FD5C0382-5594-49B4-B7DB-CE65C464AE08}"/>
    <cellStyle name="Normal 3" xfId="5" xr:uid="{00000000-0005-0000-0000-000003000000}"/>
    <cellStyle name="Normal 3 10" xfId="17" xr:uid="{A8BCE9B5-6AF9-4ADF-9A78-BB379288E466}"/>
    <cellStyle name="Normal 3 11" xfId="16" xr:uid="{919A301E-B074-4C0D-A5A3-C31160C81E9C}"/>
    <cellStyle name="Normal 3 11 2" xfId="18" xr:uid="{A1591A87-B7F8-48BE-B8C0-6E527F483984}"/>
    <cellStyle name="Normal 3 11 3" xfId="37" xr:uid="{003B6631-EBDC-4DD8-967A-784AB8569371}"/>
    <cellStyle name="Normal 3 2 17" xfId="33" xr:uid="{F04A4DA0-CFC6-4372-BEC1-AC021675749D}"/>
    <cellStyle name="Normal 4" xfId="13" xr:uid="{261CC9D0-1AE7-4AF8-8C5F-5C2F57074C62}"/>
    <cellStyle name="Normal 4 3" xfId="8" xr:uid="{E480BA82-4F7C-4200-A40F-5932F1143D1E}"/>
    <cellStyle name="Normal 5" xfId="48" xr:uid="{3C455A53-9883-4826-8671-3FE0B4ADD0F4}"/>
    <cellStyle name="Normal 8 2" xfId="4" xr:uid="{00000000-0005-0000-0000-000004000000}"/>
    <cellStyle name="Normal 9 2" xfId="47" xr:uid="{D22C2564-B516-4DDA-94D3-31A23A4CD03F}"/>
    <cellStyle name="Normal_ESTABLECIMIENTO Y MANTENIMIENTO" xfId="27" xr:uid="{5D7D31B0-964B-451C-8CA7-475C46263AC1}"/>
    <cellStyle name="Porcentaje" xfId="7" builtinId="5"/>
    <cellStyle name="Porcentaje 2 2" xfId="10" xr:uid="{5F2D21C0-D4B1-42F0-9202-6FCD58D3D23F}"/>
    <cellStyle name="Porcentaje 3" xfId="2" xr:uid="{00000000-0005-0000-0000-000005000000}"/>
    <cellStyle name="Porcentaje 4" xfId="21" xr:uid="{FCB3CA35-9A5E-43E5-9921-11E3BA6914A7}"/>
    <cellStyle name="Porcentual 2 10" xfId="46" xr:uid="{28177062-5785-457F-B9CE-ECB62515E2E9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115AC7-47F0-4370-A1E1-8F683DEFCCB3}">
  <sheetPr>
    <tabColor rgb="FFFFFF00"/>
    <pageSetUpPr fitToPage="1"/>
  </sheetPr>
  <dimension ref="A1:AH86"/>
  <sheetViews>
    <sheetView tabSelected="1" view="pageBreakPreview" zoomScale="90" zoomScaleNormal="90" zoomScaleSheetLayoutView="90" workbookViewId="0">
      <selection activeCell="C72" sqref="C72:K72"/>
    </sheetView>
  </sheetViews>
  <sheetFormatPr baseColWidth="10" defaultColWidth="11.453125" defaultRowHeight="16.5" customHeight="1" x14ac:dyDescent="0.25"/>
  <cols>
    <col min="1" max="1" width="7.453125" style="16" customWidth="1"/>
    <col min="2" max="2" width="27.453125" style="18" hidden="1" customWidth="1"/>
    <col min="3" max="3" width="38.453125" style="18" customWidth="1"/>
    <col min="4" max="4" width="14.453125" style="18" customWidth="1"/>
    <col min="5" max="5" width="21.1796875" style="70" customWidth="1"/>
    <col min="6" max="6" width="7.81640625" style="70" customWidth="1"/>
    <col min="7" max="7" width="16.1796875" style="70" customWidth="1"/>
    <col min="8" max="8" width="7.453125" style="70" customWidth="1"/>
    <col min="9" max="9" width="13.453125" style="70" customWidth="1"/>
    <col min="10" max="10" width="7.81640625" style="70" customWidth="1"/>
    <col min="11" max="11" width="16.36328125" style="70" customWidth="1"/>
    <col min="12" max="12" width="7.81640625" style="70" bestFit="1" customWidth="1"/>
    <col min="13" max="13" width="18.453125" style="70" customWidth="1"/>
    <col min="14" max="14" width="20.1796875" style="16" customWidth="1"/>
    <col min="15" max="16" width="0" style="16" hidden="1" customWidth="1"/>
    <col min="17" max="16384" width="11.453125" style="16"/>
  </cols>
  <sheetData>
    <row r="1" spans="2:13" s="29" customFormat="1" ht="16.5" customHeight="1" thickBot="1" x14ac:dyDescent="0.3"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</row>
    <row r="2" spans="2:13" s="29" customFormat="1" ht="16.5" customHeight="1" thickBot="1" x14ac:dyDescent="0.3">
      <c r="B2" s="30"/>
      <c r="C2" s="229" t="s">
        <v>162</v>
      </c>
      <c r="D2" s="230"/>
      <c r="E2" s="230"/>
      <c r="F2" s="230"/>
      <c r="G2" s="230"/>
      <c r="H2" s="230"/>
      <c r="I2" s="230"/>
      <c r="J2" s="230"/>
      <c r="K2" s="230"/>
      <c r="L2" s="230"/>
      <c r="M2" s="231"/>
    </row>
    <row r="3" spans="2:13" s="29" customFormat="1" ht="16.5" customHeight="1" x14ac:dyDescent="0.25">
      <c r="B3" s="30"/>
      <c r="C3" s="232" t="s">
        <v>140</v>
      </c>
      <c r="D3" s="233"/>
      <c r="E3" s="233"/>
      <c r="F3" s="233"/>
      <c r="G3" s="233"/>
      <c r="H3" s="233"/>
      <c r="I3" s="233"/>
      <c r="J3" s="233"/>
      <c r="K3" s="233"/>
      <c r="L3" s="233"/>
      <c r="M3" s="234"/>
    </row>
    <row r="4" spans="2:13" s="29" customFormat="1" ht="16.5" customHeight="1" thickBot="1" x14ac:dyDescent="0.3">
      <c r="B4" s="30"/>
      <c r="C4" s="235"/>
      <c r="D4" s="236"/>
      <c r="E4" s="236"/>
      <c r="F4" s="236"/>
      <c r="G4" s="236"/>
      <c r="H4" s="236"/>
      <c r="I4" s="236"/>
      <c r="J4" s="236"/>
      <c r="K4" s="236"/>
      <c r="L4" s="236"/>
      <c r="M4" s="237"/>
    </row>
    <row r="5" spans="2:13" s="18" customFormat="1" ht="52.5" thickBot="1" x14ac:dyDescent="0.4">
      <c r="B5" s="28" t="s">
        <v>0</v>
      </c>
      <c r="C5" s="195" t="s">
        <v>1</v>
      </c>
      <c r="D5" s="196" t="s">
        <v>2</v>
      </c>
      <c r="E5" s="197" t="s">
        <v>3</v>
      </c>
      <c r="F5" s="195" t="s">
        <v>4</v>
      </c>
      <c r="G5" s="198" t="s">
        <v>141</v>
      </c>
      <c r="H5" s="199" t="s">
        <v>4</v>
      </c>
      <c r="I5" s="197" t="s">
        <v>142</v>
      </c>
      <c r="J5" s="195" t="s">
        <v>4</v>
      </c>
      <c r="K5" s="198" t="s">
        <v>143</v>
      </c>
      <c r="L5" s="200" t="s">
        <v>5</v>
      </c>
      <c r="M5" s="200" t="s">
        <v>6</v>
      </c>
    </row>
    <row r="6" spans="2:13" ht="13.5" thickBot="1" x14ac:dyDescent="0.3">
      <c r="B6" s="25">
        <v>1</v>
      </c>
      <c r="C6" s="250" t="s">
        <v>146</v>
      </c>
      <c r="D6" s="251"/>
      <c r="E6" s="251"/>
      <c r="F6" s="251"/>
      <c r="G6" s="251"/>
      <c r="H6" s="251"/>
      <c r="I6" s="251"/>
      <c r="J6" s="251"/>
      <c r="K6" s="251"/>
      <c r="L6" s="252"/>
      <c r="M6" s="127"/>
    </row>
    <row r="7" spans="2:13" s="17" customFormat="1" ht="16.5" customHeight="1" x14ac:dyDescent="0.25">
      <c r="B7" s="27" t="s">
        <v>7</v>
      </c>
      <c r="C7" s="140" t="s">
        <v>8</v>
      </c>
      <c r="D7" s="37">
        <v>1</v>
      </c>
      <c r="E7" s="146"/>
      <c r="F7" s="85">
        <v>10</v>
      </c>
      <c r="G7" s="82">
        <v>1</v>
      </c>
      <c r="H7" s="84">
        <v>24</v>
      </c>
      <c r="I7" s="90">
        <v>1</v>
      </c>
      <c r="J7" s="85">
        <v>13</v>
      </c>
      <c r="K7" s="82">
        <v>0.3</v>
      </c>
      <c r="L7" s="123"/>
      <c r="M7" s="118"/>
    </row>
    <row r="8" spans="2:13" s="17" customFormat="1" ht="16.5" customHeight="1" x14ac:dyDescent="0.25">
      <c r="B8" s="26" t="s">
        <v>7</v>
      </c>
      <c r="C8" s="141" t="s">
        <v>9</v>
      </c>
      <c r="D8" s="143">
        <v>1</v>
      </c>
      <c r="E8" s="147"/>
      <c r="F8" s="85">
        <v>10</v>
      </c>
      <c r="G8" s="82">
        <v>1</v>
      </c>
      <c r="H8" s="84">
        <v>24</v>
      </c>
      <c r="I8" s="90">
        <v>1</v>
      </c>
      <c r="J8" s="85">
        <v>13</v>
      </c>
      <c r="K8" s="82">
        <v>1</v>
      </c>
      <c r="L8" s="123"/>
      <c r="M8" s="118"/>
    </row>
    <row r="9" spans="2:13" s="17" customFormat="1" ht="16.5" customHeight="1" x14ac:dyDescent="0.25">
      <c r="B9" s="26" t="s">
        <v>7</v>
      </c>
      <c r="C9" s="141" t="s">
        <v>10</v>
      </c>
      <c r="D9" s="143">
        <v>1</v>
      </c>
      <c r="E9" s="147"/>
      <c r="F9" s="85">
        <v>10</v>
      </c>
      <c r="G9" s="82">
        <v>0</v>
      </c>
      <c r="H9" s="84">
        <v>24</v>
      </c>
      <c r="I9" s="90">
        <v>1</v>
      </c>
      <c r="J9" s="85">
        <v>13</v>
      </c>
      <c r="K9" s="82">
        <v>0</v>
      </c>
      <c r="L9" s="123"/>
      <c r="M9" s="118"/>
    </row>
    <row r="10" spans="2:13" s="17" customFormat="1" ht="16.5" customHeight="1" x14ac:dyDescent="0.25">
      <c r="B10" s="27" t="s">
        <v>7</v>
      </c>
      <c r="C10" s="141" t="s">
        <v>11</v>
      </c>
      <c r="D10" s="143">
        <v>1</v>
      </c>
      <c r="E10" s="147"/>
      <c r="F10" s="85">
        <v>10</v>
      </c>
      <c r="G10" s="82">
        <v>0</v>
      </c>
      <c r="H10" s="84">
        <v>24</v>
      </c>
      <c r="I10" s="90">
        <v>1</v>
      </c>
      <c r="J10" s="85">
        <v>13</v>
      </c>
      <c r="K10" s="82">
        <v>0</v>
      </c>
      <c r="L10" s="123"/>
      <c r="M10" s="118"/>
    </row>
    <row r="11" spans="2:13" ht="16.5" customHeight="1" x14ac:dyDescent="0.25">
      <c r="B11" s="26" t="s">
        <v>7</v>
      </c>
      <c r="C11" s="141" t="s">
        <v>12</v>
      </c>
      <c r="D11" s="143">
        <v>1</v>
      </c>
      <c r="E11" s="147"/>
      <c r="F11" s="85">
        <v>10</v>
      </c>
      <c r="G11" s="82">
        <v>0</v>
      </c>
      <c r="H11" s="84">
        <v>24</v>
      </c>
      <c r="I11" s="90">
        <v>1</v>
      </c>
      <c r="J11" s="85">
        <v>13</v>
      </c>
      <c r="K11" s="82">
        <v>0</v>
      </c>
      <c r="L11" s="123"/>
      <c r="M11" s="118"/>
    </row>
    <row r="12" spans="2:13" ht="16.5" customHeight="1" x14ac:dyDescent="0.25">
      <c r="B12" s="26" t="s">
        <v>7</v>
      </c>
      <c r="C12" s="141" t="s">
        <v>153</v>
      </c>
      <c r="D12" s="143">
        <v>1</v>
      </c>
      <c r="E12" s="147"/>
      <c r="F12" s="85">
        <v>10</v>
      </c>
      <c r="G12" s="82">
        <v>0.5</v>
      </c>
      <c r="H12" s="84">
        <v>24</v>
      </c>
      <c r="I12" s="90">
        <v>1</v>
      </c>
      <c r="J12" s="85">
        <v>13</v>
      </c>
      <c r="K12" s="82">
        <v>0</v>
      </c>
      <c r="L12" s="123"/>
      <c r="M12" s="118"/>
    </row>
    <row r="13" spans="2:13" ht="16.5" customHeight="1" x14ac:dyDescent="0.25">
      <c r="B13" s="26" t="s">
        <v>7</v>
      </c>
      <c r="C13" s="141" t="s">
        <v>154</v>
      </c>
      <c r="D13" s="143">
        <v>1</v>
      </c>
      <c r="E13" s="147"/>
      <c r="F13" s="85">
        <v>10</v>
      </c>
      <c r="G13" s="82">
        <v>0</v>
      </c>
      <c r="H13" s="84">
        <v>24</v>
      </c>
      <c r="I13" s="90">
        <v>1</v>
      </c>
      <c r="J13" s="85">
        <v>13</v>
      </c>
      <c r="K13" s="82">
        <v>0</v>
      </c>
      <c r="L13" s="123"/>
      <c r="M13" s="118"/>
    </row>
    <row r="14" spans="2:13" ht="16.5" customHeight="1" x14ac:dyDescent="0.25">
      <c r="B14" s="26" t="s">
        <v>7</v>
      </c>
      <c r="C14" s="141" t="s">
        <v>155</v>
      </c>
      <c r="D14" s="143">
        <v>1</v>
      </c>
      <c r="E14" s="147"/>
      <c r="F14" s="85">
        <v>10</v>
      </c>
      <c r="G14" s="82">
        <v>0</v>
      </c>
      <c r="H14" s="84">
        <v>24</v>
      </c>
      <c r="I14" s="90">
        <v>1</v>
      </c>
      <c r="J14" s="85">
        <v>13</v>
      </c>
      <c r="K14" s="82">
        <v>0</v>
      </c>
      <c r="L14" s="123"/>
      <c r="M14" s="118"/>
    </row>
    <row r="15" spans="2:13" ht="16.5" customHeight="1" x14ac:dyDescent="0.25">
      <c r="B15" s="26" t="s">
        <v>7</v>
      </c>
      <c r="C15" s="141" t="s">
        <v>156</v>
      </c>
      <c r="D15" s="143">
        <v>1</v>
      </c>
      <c r="E15" s="147"/>
      <c r="F15" s="85">
        <v>10</v>
      </c>
      <c r="G15" s="82">
        <v>0</v>
      </c>
      <c r="H15" s="84">
        <v>24</v>
      </c>
      <c r="I15" s="90">
        <v>1</v>
      </c>
      <c r="J15" s="85">
        <v>13</v>
      </c>
      <c r="K15" s="82">
        <v>0</v>
      </c>
      <c r="L15" s="123"/>
      <c r="M15" s="118"/>
    </row>
    <row r="16" spans="2:13" s="17" customFormat="1" ht="16.5" customHeight="1" x14ac:dyDescent="0.25">
      <c r="B16" s="26" t="s">
        <v>7</v>
      </c>
      <c r="C16" s="141" t="s">
        <v>13</v>
      </c>
      <c r="D16" s="143">
        <v>1</v>
      </c>
      <c r="E16" s="147"/>
      <c r="F16" s="85">
        <v>10</v>
      </c>
      <c r="G16" s="82">
        <v>0.8</v>
      </c>
      <c r="H16" s="84">
        <v>24</v>
      </c>
      <c r="I16" s="90">
        <v>0.5</v>
      </c>
      <c r="J16" s="85">
        <v>13</v>
      </c>
      <c r="K16" s="82">
        <v>0</v>
      </c>
      <c r="L16" s="123"/>
      <c r="M16" s="118"/>
    </row>
    <row r="17" spans="2:13" s="17" customFormat="1" ht="16.5" customHeight="1" x14ac:dyDescent="0.25">
      <c r="B17" s="26"/>
      <c r="C17" s="141" t="s">
        <v>14</v>
      </c>
      <c r="D17" s="143">
        <v>1</v>
      </c>
      <c r="E17" s="147"/>
      <c r="F17" s="85">
        <v>10</v>
      </c>
      <c r="G17" s="82">
        <v>0.4</v>
      </c>
      <c r="H17" s="84">
        <v>24</v>
      </c>
      <c r="I17" s="90">
        <v>0.4</v>
      </c>
      <c r="J17" s="85">
        <v>13</v>
      </c>
      <c r="K17" s="82">
        <v>0</v>
      </c>
      <c r="L17" s="123"/>
      <c r="M17" s="118"/>
    </row>
    <row r="18" spans="2:13" s="17" customFormat="1" ht="16.5" customHeight="1" x14ac:dyDescent="0.25">
      <c r="B18" s="26"/>
      <c r="C18" s="141" t="s">
        <v>15</v>
      </c>
      <c r="D18" s="143">
        <v>1</v>
      </c>
      <c r="E18" s="147"/>
      <c r="F18" s="85">
        <v>10</v>
      </c>
      <c r="G18" s="82">
        <v>0.8</v>
      </c>
      <c r="H18" s="84">
        <v>24</v>
      </c>
      <c r="I18" s="90">
        <v>0.8</v>
      </c>
      <c r="J18" s="85">
        <v>13</v>
      </c>
      <c r="K18" s="82">
        <v>0</v>
      </c>
      <c r="L18" s="123"/>
      <c r="M18" s="118"/>
    </row>
    <row r="19" spans="2:13" s="17" customFormat="1" ht="16.5" customHeight="1" x14ac:dyDescent="0.25">
      <c r="B19" s="26"/>
      <c r="C19" s="141" t="s">
        <v>16</v>
      </c>
      <c r="D19" s="143">
        <v>1</v>
      </c>
      <c r="E19" s="147"/>
      <c r="F19" s="85">
        <v>10</v>
      </c>
      <c r="G19" s="82">
        <v>0.3</v>
      </c>
      <c r="H19" s="84">
        <v>24</v>
      </c>
      <c r="I19" s="90">
        <v>0.3</v>
      </c>
      <c r="J19" s="85">
        <v>13</v>
      </c>
      <c r="K19" s="82">
        <v>0</v>
      </c>
      <c r="L19" s="123"/>
      <c r="M19" s="118"/>
    </row>
    <row r="20" spans="2:13" s="17" customFormat="1" ht="16.5" customHeight="1" x14ac:dyDescent="0.25">
      <c r="B20" s="26"/>
      <c r="C20" s="141" t="s">
        <v>17</v>
      </c>
      <c r="D20" s="143">
        <v>1</v>
      </c>
      <c r="E20" s="147"/>
      <c r="F20" s="85">
        <v>10</v>
      </c>
      <c r="G20" s="82">
        <v>0.4</v>
      </c>
      <c r="H20" s="84">
        <v>24</v>
      </c>
      <c r="I20" s="90">
        <v>0.4</v>
      </c>
      <c r="J20" s="85">
        <v>13</v>
      </c>
      <c r="K20" s="82">
        <v>0</v>
      </c>
      <c r="L20" s="123"/>
      <c r="M20" s="118"/>
    </row>
    <row r="21" spans="2:13" ht="16.5" customHeight="1" x14ac:dyDescent="0.25">
      <c r="B21" s="26" t="s">
        <v>7</v>
      </c>
      <c r="C21" s="141" t="s">
        <v>18</v>
      </c>
      <c r="D21" s="143">
        <v>1</v>
      </c>
      <c r="E21" s="147"/>
      <c r="F21" s="85">
        <v>10</v>
      </c>
      <c r="G21" s="82">
        <v>0.4</v>
      </c>
      <c r="H21" s="84">
        <v>24</v>
      </c>
      <c r="I21" s="90">
        <v>0.4</v>
      </c>
      <c r="J21" s="85">
        <v>13</v>
      </c>
      <c r="K21" s="82">
        <v>0</v>
      </c>
      <c r="L21" s="123"/>
      <c r="M21" s="118"/>
    </row>
    <row r="22" spans="2:13" ht="16.5" customHeight="1" x14ac:dyDescent="0.25">
      <c r="B22" s="26"/>
      <c r="C22" s="141" t="s">
        <v>19</v>
      </c>
      <c r="D22" s="144">
        <v>1</v>
      </c>
      <c r="E22" s="148"/>
      <c r="F22" s="85">
        <v>10</v>
      </c>
      <c r="G22" s="82">
        <v>0.3</v>
      </c>
      <c r="H22" s="84">
        <v>24</v>
      </c>
      <c r="I22" s="90">
        <v>0.3</v>
      </c>
      <c r="J22" s="85">
        <v>13</v>
      </c>
      <c r="K22" s="82">
        <v>0</v>
      </c>
      <c r="L22" s="123"/>
      <c r="M22" s="118"/>
    </row>
    <row r="23" spans="2:13" ht="16.5" customHeight="1" x14ac:dyDescent="0.25">
      <c r="B23" s="26"/>
      <c r="C23" s="141" t="s">
        <v>20</v>
      </c>
      <c r="D23" s="143">
        <v>1</v>
      </c>
      <c r="E23" s="147"/>
      <c r="F23" s="85">
        <v>10</v>
      </c>
      <c r="G23" s="82">
        <v>0.4</v>
      </c>
      <c r="H23" s="84">
        <v>24</v>
      </c>
      <c r="I23" s="90">
        <v>0.4</v>
      </c>
      <c r="J23" s="85">
        <v>13</v>
      </c>
      <c r="K23" s="82">
        <v>0</v>
      </c>
      <c r="L23" s="123"/>
      <c r="M23" s="118"/>
    </row>
    <row r="24" spans="2:13" ht="16.5" customHeight="1" x14ac:dyDescent="0.25">
      <c r="B24" s="26"/>
      <c r="C24" s="141" t="s">
        <v>21</v>
      </c>
      <c r="D24" s="143">
        <v>1</v>
      </c>
      <c r="E24" s="147"/>
      <c r="F24" s="85">
        <v>10</v>
      </c>
      <c r="G24" s="82">
        <v>0.5</v>
      </c>
      <c r="H24" s="84">
        <v>24</v>
      </c>
      <c r="I24" s="90">
        <v>0.5</v>
      </c>
      <c r="J24" s="85">
        <v>13</v>
      </c>
      <c r="K24" s="82">
        <v>0</v>
      </c>
      <c r="L24" s="123"/>
      <c r="M24" s="118"/>
    </row>
    <row r="25" spans="2:13" ht="16.5" customHeight="1" x14ac:dyDescent="0.25">
      <c r="B25" s="26"/>
      <c r="C25" s="141" t="s">
        <v>22</v>
      </c>
      <c r="D25" s="143">
        <v>1</v>
      </c>
      <c r="E25" s="147"/>
      <c r="F25" s="85">
        <v>10</v>
      </c>
      <c r="G25" s="82">
        <v>1</v>
      </c>
      <c r="H25" s="84">
        <v>24</v>
      </c>
      <c r="I25" s="90">
        <v>1</v>
      </c>
      <c r="J25" s="85">
        <v>13</v>
      </c>
      <c r="K25" s="82">
        <v>0</v>
      </c>
      <c r="L25" s="123"/>
      <c r="M25" s="118"/>
    </row>
    <row r="26" spans="2:13" ht="16.5" customHeight="1" x14ac:dyDescent="0.25">
      <c r="B26" s="26"/>
      <c r="C26" s="141" t="s">
        <v>23</v>
      </c>
      <c r="D26" s="143">
        <v>1</v>
      </c>
      <c r="E26" s="147"/>
      <c r="F26" s="85">
        <v>10</v>
      </c>
      <c r="G26" s="82">
        <v>1</v>
      </c>
      <c r="H26" s="84">
        <v>24</v>
      </c>
      <c r="I26" s="90">
        <v>1</v>
      </c>
      <c r="J26" s="85">
        <v>13</v>
      </c>
      <c r="K26" s="82">
        <v>0</v>
      </c>
      <c r="L26" s="123"/>
      <c r="M26" s="118"/>
    </row>
    <row r="27" spans="2:13" ht="16.5" customHeight="1" x14ac:dyDescent="0.25">
      <c r="B27" s="26"/>
      <c r="C27" s="141" t="s">
        <v>24</v>
      </c>
      <c r="D27" s="37">
        <v>1</v>
      </c>
      <c r="E27" s="149"/>
      <c r="F27" s="85">
        <v>10</v>
      </c>
      <c r="G27" s="82">
        <v>0.5</v>
      </c>
      <c r="H27" s="84">
        <v>24</v>
      </c>
      <c r="I27" s="90">
        <v>0.5</v>
      </c>
      <c r="J27" s="85">
        <v>13</v>
      </c>
      <c r="K27" s="82">
        <v>0</v>
      </c>
      <c r="L27" s="123"/>
      <c r="M27" s="118"/>
    </row>
    <row r="28" spans="2:13" ht="16.5" customHeight="1" x14ac:dyDescent="0.25">
      <c r="B28" s="26"/>
      <c r="C28" s="141" t="s">
        <v>25</v>
      </c>
      <c r="D28" s="143">
        <v>1</v>
      </c>
      <c r="E28" s="150"/>
      <c r="F28" s="85">
        <v>10</v>
      </c>
      <c r="G28" s="82">
        <v>1</v>
      </c>
      <c r="H28" s="84">
        <v>24</v>
      </c>
      <c r="I28" s="90">
        <v>1</v>
      </c>
      <c r="J28" s="85">
        <v>13</v>
      </c>
      <c r="K28" s="82">
        <v>0</v>
      </c>
      <c r="L28" s="123"/>
      <c r="M28" s="118"/>
    </row>
    <row r="29" spans="2:13" ht="16.5" customHeight="1" x14ac:dyDescent="0.25">
      <c r="B29" s="26" t="s">
        <v>7</v>
      </c>
      <c r="C29" s="141" t="s">
        <v>26</v>
      </c>
      <c r="D29" s="143">
        <v>1</v>
      </c>
      <c r="E29" s="150"/>
      <c r="F29" s="85">
        <v>10</v>
      </c>
      <c r="G29" s="82">
        <v>0.2</v>
      </c>
      <c r="H29" s="84">
        <v>24</v>
      </c>
      <c r="I29" s="90">
        <v>0.2</v>
      </c>
      <c r="J29" s="85">
        <v>13</v>
      </c>
      <c r="K29" s="82">
        <v>0</v>
      </c>
      <c r="L29" s="123"/>
      <c r="M29" s="118"/>
    </row>
    <row r="30" spans="2:13" ht="16.5" customHeight="1" x14ac:dyDescent="0.25">
      <c r="B30" s="26"/>
      <c r="C30" s="141" t="s">
        <v>27</v>
      </c>
      <c r="D30" s="143">
        <v>1</v>
      </c>
      <c r="E30" s="150"/>
      <c r="F30" s="85">
        <v>10</v>
      </c>
      <c r="G30" s="82">
        <v>1</v>
      </c>
      <c r="H30" s="84">
        <v>24</v>
      </c>
      <c r="I30" s="90">
        <v>1</v>
      </c>
      <c r="J30" s="85">
        <v>13</v>
      </c>
      <c r="K30" s="82">
        <v>0</v>
      </c>
      <c r="L30" s="123"/>
      <c r="M30" s="118"/>
    </row>
    <row r="31" spans="2:13" ht="16.5" customHeight="1" x14ac:dyDescent="0.25">
      <c r="B31" s="26" t="s">
        <v>7</v>
      </c>
      <c r="C31" s="141" t="s">
        <v>28</v>
      </c>
      <c r="D31" s="143">
        <v>1</v>
      </c>
      <c r="E31" s="150"/>
      <c r="F31" s="85">
        <v>10</v>
      </c>
      <c r="G31" s="82">
        <v>0.4</v>
      </c>
      <c r="H31" s="84">
        <v>24</v>
      </c>
      <c r="I31" s="90">
        <v>1</v>
      </c>
      <c r="J31" s="85">
        <v>13</v>
      </c>
      <c r="K31" s="82">
        <v>0</v>
      </c>
      <c r="L31" s="123"/>
      <c r="M31" s="118"/>
    </row>
    <row r="32" spans="2:13" ht="16.5" customHeight="1" thickBot="1" x14ac:dyDescent="0.3">
      <c r="B32" s="26"/>
      <c r="C32" s="142" t="s">
        <v>29</v>
      </c>
      <c r="D32" s="145">
        <v>1</v>
      </c>
      <c r="E32" s="151"/>
      <c r="F32" s="85">
        <v>10</v>
      </c>
      <c r="G32" s="82">
        <v>0.3</v>
      </c>
      <c r="H32" s="84">
        <v>24</v>
      </c>
      <c r="I32" s="90">
        <v>0.3</v>
      </c>
      <c r="J32" s="86">
        <v>13</v>
      </c>
      <c r="K32" s="87">
        <v>0</v>
      </c>
      <c r="L32" s="123"/>
      <c r="M32" s="118"/>
    </row>
    <row r="33" spans="2:13" ht="16.5" customHeight="1" thickBot="1" x14ac:dyDescent="0.3">
      <c r="B33" s="25">
        <v>2</v>
      </c>
      <c r="C33" s="40" t="s">
        <v>30</v>
      </c>
      <c r="D33" s="39"/>
      <c r="E33" s="165"/>
      <c r="F33" s="80"/>
      <c r="G33" s="81"/>
      <c r="H33" s="76"/>
      <c r="I33" s="89"/>
      <c r="J33" s="91"/>
      <c r="K33" s="92"/>
      <c r="L33" s="119"/>
      <c r="M33" s="88"/>
    </row>
    <row r="34" spans="2:13" ht="16.5" customHeight="1" x14ac:dyDescent="0.25">
      <c r="B34" s="27" t="s">
        <v>31</v>
      </c>
      <c r="C34" s="41" t="s">
        <v>32</v>
      </c>
      <c r="D34" s="38">
        <v>1</v>
      </c>
      <c r="E34" s="166"/>
      <c r="F34" s="100">
        <v>10</v>
      </c>
      <c r="G34" s="94">
        <v>1</v>
      </c>
      <c r="H34" s="162">
        <v>24</v>
      </c>
      <c r="I34" s="97">
        <v>1</v>
      </c>
      <c r="J34" s="100">
        <v>13</v>
      </c>
      <c r="K34" s="94">
        <v>0</v>
      </c>
      <c r="L34" s="122"/>
      <c r="M34" s="120"/>
    </row>
    <row r="35" spans="2:13" ht="16.5" customHeight="1" x14ac:dyDescent="0.25">
      <c r="B35" s="27" t="s">
        <v>31</v>
      </c>
      <c r="C35" s="152" t="s">
        <v>33</v>
      </c>
      <c r="D35" s="143">
        <v>1</v>
      </c>
      <c r="E35" s="167"/>
      <c r="F35" s="85">
        <v>10</v>
      </c>
      <c r="G35" s="82">
        <v>0</v>
      </c>
      <c r="H35" s="84">
        <v>24</v>
      </c>
      <c r="I35" s="90">
        <v>1</v>
      </c>
      <c r="J35" s="85">
        <v>13</v>
      </c>
      <c r="K35" s="82">
        <v>0</v>
      </c>
      <c r="L35" s="153"/>
      <c r="M35" s="118"/>
    </row>
    <row r="36" spans="2:13" ht="16.5" customHeight="1" x14ac:dyDescent="0.25">
      <c r="B36" s="27" t="s">
        <v>31</v>
      </c>
      <c r="C36" s="152" t="s">
        <v>34</v>
      </c>
      <c r="D36" s="143">
        <v>1</v>
      </c>
      <c r="E36" s="167"/>
      <c r="F36" s="85">
        <v>10</v>
      </c>
      <c r="G36" s="82">
        <v>0</v>
      </c>
      <c r="H36" s="84">
        <v>24</v>
      </c>
      <c r="I36" s="90">
        <v>1</v>
      </c>
      <c r="J36" s="85">
        <v>13</v>
      </c>
      <c r="K36" s="82">
        <v>0</v>
      </c>
      <c r="L36" s="153"/>
      <c r="M36" s="118"/>
    </row>
    <row r="37" spans="2:13" ht="16.5" customHeight="1" x14ac:dyDescent="0.25">
      <c r="B37" s="27"/>
      <c r="C37" s="152" t="s">
        <v>35</v>
      </c>
      <c r="D37" s="143">
        <v>1</v>
      </c>
      <c r="E37" s="167"/>
      <c r="F37" s="85">
        <v>10</v>
      </c>
      <c r="G37" s="82">
        <v>0</v>
      </c>
      <c r="H37" s="84">
        <v>24</v>
      </c>
      <c r="I37" s="90">
        <v>1</v>
      </c>
      <c r="J37" s="85">
        <v>13</v>
      </c>
      <c r="K37" s="82">
        <v>0</v>
      </c>
      <c r="L37" s="153"/>
      <c r="M37" s="118"/>
    </row>
    <row r="38" spans="2:13" ht="16.5" customHeight="1" x14ac:dyDescent="0.25">
      <c r="B38" s="27"/>
      <c r="C38" s="152" t="s">
        <v>36</v>
      </c>
      <c r="D38" s="143">
        <v>1</v>
      </c>
      <c r="E38" s="167"/>
      <c r="F38" s="85">
        <v>10</v>
      </c>
      <c r="G38" s="82">
        <v>0</v>
      </c>
      <c r="H38" s="84">
        <v>24</v>
      </c>
      <c r="I38" s="90">
        <v>1</v>
      </c>
      <c r="J38" s="85">
        <v>13</v>
      </c>
      <c r="K38" s="82">
        <v>0</v>
      </c>
      <c r="L38" s="153"/>
      <c r="M38" s="118"/>
    </row>
    <row r="39" spans="2:13" ht="16.5" customHeight="1" thickBot="1" x14ac:dyDescent="0.3">
      <c r="B39" s="26" t="s">
        <v>31</v>
      </c>
      <c r="C39" s="154" t="s">
        <v>37</v>
      </c>
      <c r="D39" s="145">
        <v>1</v>
      </c>
      <c r="E39" s="168"/>
      <c r="F39" s="86">
        <v>10</v>
      </c>
      <c r="G39" s="87">
        <v>0</v>
      </c>
      <c r="H39" s="163">
        <v>24</v>
      </c>
      <c r="I39" s="164">
        <v>1</v>
      </c>
      <c r="J39" s="86">
        <v>13</v>
      </c>
      <c r="K39" s="87">
        <v>0</v>
      </c>
      <c r="L39" s="155"/>
      <c r="M39" s="121"/>
    </row>
    <row r="40" spans="2:13" ht="16.5" customHeight="1" thickBot="1" x14ac:dyDescent="0.3">
      <c r="B40" s="25">
        <v>3</v>
      </c>
      <c r="C40" s="74" t="s">
        <v>38</v>
      </c>
      <c r="D40" s="73"/>
      <c r="E40" s="75"/>
      <c r="F40" s="156"/>
      <c r="G40" s="157"/>
      <c r="H40" s="156"/>
      <c r="I40" s="158"/>
      <c r="J40" s="159"/>
      <c r="K40" s="158"/>
      <c r="L40" s="160"/>
      <c r="M40" s="161"/>
    </row>
    <row r="41" spans="2:13" ht="16.5" customHeight="1" x14ac:dyDescent="0.25">
      <c r="B41" s="21" t="s">
        <v>39</v>
      </c>
      <c r="C41" s="41" t="s">
        <v>40</v>
      </c>
      <c r="D41" s="38">
        <v>1</v>
      </c>
      <c r="E41" s="170"/>
      <c r="F41" s="162">
        <v>10</v>
      </c>
      <c r="G41" s="94">
        <v>1</v>
      </c>
      <c r="H41" s="100">
        <v>24</v>
      </c>
      <c r="I41" s="94">
        <v>1</v>
      </c>
      <c r="J41" s="100">
        <v>13</v>
      </c>
      <c r="K41" s="94">
        <v>0.5</v>
      </c>
      <c r="L41" s="122"/>
      <c r="M41" s="120"/>
    </row>
    <row r="42" spans="2:13" ht="16.5" customHeight="1" x14ac:dyDescent="0.25">
      <c r="B42" s="21"/>
      <c r="C42" s="152" t="s">
        <v>41</v>
      </c>
      <c r="D42" s="143">
        <v>1</v>
      </c>
      <c r="E42" s="171"/>
      <c r="F42" s="84">
        <v>10</v>
      </c>
      <c r="G42" s="82">
        <v>0.5</v>
      </c>
      <c r="H42" s="85">
        <v>24</v>
      </c>
      <c r="I42" s="82">
        <v>1</v>
      </c>
      <c r="J42" s="85">
        <v>13</v>
      </c>
      <c r="K42" s="82">
        <v>0</v>
      </c>
      <c r="L42" s="153"/>
      <c r="M42" s="118"/>
    </row>
    <row r="43" spans="2:13" ht="16.5" customHeight="1" x14ac:dyDescent="0.25">
      <c r="B43" s="23" t="s">
        <v>39</v>
      </c>
      <c r="C43" s="152" t="s">
        <v>42</v>
      </c>
      <c r="D43" s="143">
        <v>1</v>
      </c>
      <c r="E43" s="172"/>
      <c r="F43" s="84">
        <v>10</v>
      </c>
      <c r="G43" s="82">
        <v>1</v>
      </c>
      <c r="H43" s="85">
        <v>24</v>
      </c>
      <c r="I43" s="82">
        <v>1</v>
      </c>
      <c r="J43" s="85">
        <v>13</v>
      </c>
      <c r="K43" s="82">
        <v>0</v>
      </c>
      <c r="L43" s="153"/>
      <c r="M43" s="118"/>
    </row>
    <row r="44" spans="2:13" ht="16.5" customHeight="1" x14ac:dyDescent="0.25">
      <c r="B44" s="24" t="s">
        <v>39</v>
      </c>
      <c r="C44" s="152" t="s">
        <v>43</v>
      </c>
      <c r="D44" s="143">
        <v>1</v>
      </c>
      <c r="E44" s="173"/>
      <c r="F44" s="84">
        <v>10</v>
      </c>
      <c r="G44" s="82">
        <v>0.5</v>
      </c>
      <c r="H44" s="85">
        <v>24</v>
      </c>
      <c r="I44" s="82">
        <v>0.5</v>
      </c>
      <c r="J44" s="85">
        <v>13</v>
      </c>
      <c r="K44" s="82">
        <v>0</v>
      </c>
      <c r="L44" s="153"/>
      <c r="M44" s="118"/>
    </row>
    <row r="45" spans="2:13" ht="16" customHeight="1" thickBot="1" x14ac:dyDescent="0.3">
      <c r="B45" s="23" t="s">
        <v>39</v>
      </c>
      <c r="C45" s="154" t="s">
        <v>44</v>
      </c>
      <c r="D45" s="145">
        <v>1</v>
      </c>
      <c r="E45" s="174"/>
      <c r="F45" s="163">
        <v>10</v>
      </c>
      <c r="G45" s="87">
        <v>0.5</v>
      </c>
      <c r="H45" s="86">
        <v>24</v>
      </c>
      <c r="I45" s="87">
        <v>1</v>
      </c>
      <c r="J45" s="86">
        <v>13</v>
      </c>
      <c r="K45" s="87">
        <v>0</v>
      </c>
      <c r="L45" s="155"/>
      <c r="M45" s="121"/>
    </row>
    <row r="46" spans="2:13" s="18" customFormat="1" ht="16.5" customHeight="1" thickBot="1" x14ac:dyDescent="0.4">
      <c r="B46" s="32" t="s">
        <v>45</v>
      </c>
      <c r="C46" s="216" t="s">
        <v>46</v>
      </c>
      <c r="D46" s="217"/>
      <c r="E46" s="217"/>
      <c r="F46" s="218"/>
      <c r="G46" s="218"/>
      <c r="H46" s="218"/>
      <c r="I46" s="218"/>
      <c r="J46" s="218"/>
      <c r="K46" s="218"/>
      <c r="L46" s="218"/>
      <c r="M46" s="129"/>
    </row>
    <row r="47" spans="2:13" s="18" customFormat="1" ht="16.5" customHeight="1" thickBot="1" x14ac:dyDescent="0.4">
      <c r="B47" s="34" t="s">
        <v>47</v>
      </c>
      <c r="C47" s="258" t="s">
        <v>48</v>
      </c>
      <c r="D47" s="259"/>
      <c r="E47" s="259"/>
      <c r="F47" s="259"/>
      <c r="G47" s="259"/>
      <c r="H47" s="259"/>
      <c r="I47" s="259"/>
      <c r="J47" s="259"/>
      <c r="K47" s="260"/>
      <c r="L47" s="125">
        <v>0.19</v>
      </c>
      <c r="M47" s="128"/>
    </row>
    <row r="48" spans="2:13" s="18" customFormat="1" ht="16.5" customHeight="1" thickBot="1" x14ac:dyDescent="0.4">
      <c r="B48" s="32" t="s">
        <v>49</v>
      </c>
      <c r="C48" s="244" t="s">
        <v>50</v>
      </c>
      <c r="D48" s="245"/>
      <c r="E48" s="245"/>
      <c r="F48" s="245"/>
      <c r="G48" s="245"/>
      <c r="H48" s="245"/>
      <c r="I48" s="245"/>
      <c r="J48" s="245"/>
      <c r="K48" s="245"/>
      <c r="L48" s="245"/>
      <c r="M48" s="130"/>
    </row>
    <row r="49" spans="2:13" s="18" customFormat="1" ht="11" customHeight="1" thickBot="1" x14ac:dyDescent="0.4">
      <c r="B49" s="43"/>
      <c r="C49" s="68"/>
      <c r="D49" s="68"/>
      <c r="E49" s="68"/>
      <c r="F49" s="68"/>
      <c r="G49" s="68"/>
      <c r="H49" s="68"/>
      <c r="I49" s="68"/>
      <c r="J49" s="68"/>
      <c r="K49" s="68"/>
      <c r="L49" s="68"/>
      <c r="M49" s="69"/>
    </row>
    <row r="50" spans="2:13" s="18" customFormat="1" ht="14.5" thickBot="1" x14ac:dyDescent="0.4">
      <c r="B50" s="33"/>
      <c r="C50" s="253" t="s">
        <v>145</v>
      </c>
      <c r="D50" s="254"/>
      <c r="E50" s="254"/>
      <c r="F50" s="254"/>
      <c r="G50" s="254"/>
      <c r="H50" s="254"/>
      <c r="I50" s="254"/>
      <c r="J50" s="254"/>
      <c r="K50" s="254"/>
      <c r="L50" s="255"/>
      <c r="M50" s="131"/>
    </row>
    <row r="51" spans="2:13" s="18" customFormat="1" ht="16.5" customHeight="1" x14ac:dyDescent="0.25">
      <c r="B51" s="33"/>
      <c r="C51" s="35" t="s">
        <v>51</v>
      </c>
      <c r="D51" s="37">
        <v>1</v>
      </c>
      <c r="E51" s="36"/>
      <c r="F51" s="83">
        <v>10</v>
      </c>
      <c r="G51" s="94">
        <v>1</v>
      </c>
      <c r="H51" s="79">
        <v>24</v>
      </c>
      <c r="I51" s="98">
        <v>1</v>
      </c>
      <c r="J51" s="100">
        <v>13</v>
      </c>
      <c r="K51" s="94">
        <v>0.2</v>
      </c>
      <c r="L51" s="122"/>
      <c r="M51" s="120"/>
    </row>
    <row r="52" spans="2:13" s="18" customFormat="1" ht="16.5" customHeight="1" x14ac:dyDescent="0.25">
      <c r="B52" s="33"/>
      <c r="C52" s="175" t="s">
        <v>52</v>
      </c>
      <c r="D52" s="143">
        <v>1</v>
      </c>
      <c r="E52" s="169"/>
      <c r="F52" s="71">
        <v>10</v>
      </c>
      <c r="G52" s="95">
        <v>1</v>
      </c>
      <c r="H52" s="77">
        <v>24</v>
      </c>
      <c r="I52" s="98">
        <v>1</v>
      </c>
      <c r="J52" s="101">
        <v>13</v>
      </c>
      <c r="K52" s="95">
        <v>0.2</v>
      </c>
      <c r="L52" s="123"/>
      <c r="M52" s="118"/>
    </row>
    <row r="53" spans="2:13" s="18" customFormat="1" ht="16.5" customHeight="1" x14ac:dyDescent="0.25">
      <c r="B53" s="33"/>
      <c r="C53" s="175" t="s">
        <v>53</v>
      </c>
      <c r="D53" s="143">
        <v>1</v>
      </c>
      <c r="E53" s="169"/>
      <c r="F53" s="71">
        <v>10</v>
      </c>
      <c r="G53" s="95">
        <v>1</v>
      </c>
      <c r="H53" s="77">
        <v>24</v>
      </c>
      <c r="I53" s="98">
        <v>1</v>
      </c>
      <c r="J53" s="101">
        <v>13</v>
      </c>
      <c r="K53" s="95">
        <v>0.1</v>
      </c>
      <c r="L53" s="123"/>
      <c r="M53" s="118"/>
    </row>
    <row r="54" spans="2:13" s="18" customFormat="1" ht="16.5" customHeight="1" x14ac:dyDescent="0.25">
      <c r="B54" s="33"/>
      <c r="C54" s="175" t="s">
        <v>54</v>
      </c>
      <c r="D54" s="143">
        <v>1</v>
      </c>
      <c r="E54" s="169"/>
      <c r="F54" s="71">
        <v>10</v>
      </c>
      <c r="G54" s="95">
        <v>1</v>
      </c>
      <c r="H54" s="77">
        <v>24</v>
      </c>
      <c r="I54" s="98">
        <v>1</v>
      </c>
      <c r="J54" s="101">
        <v>13</v>
      </c>
      <c r="K54" s="95">
        <v>0.1</v>
      </c>
      <c r="L54" s="123"/>
      <c r="M54" s="118"/>
    </row>
    <row r="55" spans="2:13" s="18" customFormat="1" ht="16.5" customHeight="1" x14ac:dyDescent="0.25">
      <c r="B55" s="33"/>
      <c r="C55" s="175" t="s">
        <v>55</v>
      </c>
      <c r="D55" s="143">
        <v>18</v>
      </c>
      <c r="E55" s="169"/>
      <c r="F55" s="71">
        <v>10</v>
      </c>
      <c r="G55" s="95">
        <v>1</v>
      </c>
      <c r="H55" s="77">
        <v>24</v>
      </c>
      <c r="I55" s="98">
        <v>1</v>
      </c>
      <c r="J55" s="101">
        <v>13</v>
      </c>
      <c r="K55" s="95">
        <v>0.1</v>
      </c>
      <c r="L55" s="123"/>
      <c r="M55" s="118"/>
    </row>
    <row r="56" spans="2:13" s="18" customFormat="1" ht="16.5" customHeight="1" x14ac:dyDescent="0.25">
      <c r="B56" s="33"/>
      <c r="C56" s="175" t="s">
        <v>56</v>
      </c>
      <c r="D56" s="143">
        <v>1</v>
      </c>
      <c r="E56" s="169"/>
      <c r="F56" s="71">
        <v>10</v>
      </c>
      <c r="G56" s="95">
        <v>1</v>
      </c>
      <c r="H56" s="77">
        <v>24</v>
      </c>
      <c r="I56" s="98">
        <v>1</v>
      </c>
      <c r="J56" s="101">
        <v>13</v>
      </c>
      <c r="K56" s="95">
        <v>0.1</v>
      </c>
      <c r="L56" s="123"/>
      <c r="M56" s="118"/>
    </row>
    <row r="57" spans="2:13" s="18" customFormat="1" ht="16.5" customHeight="1" x14ac:dyDescent="0.25">
      <c r="B57" s="33"/>
      <c r="C57" s="175" t="s">
        <v>57</v>
      </c>
      <c r="D57" s="143">
        <v>18</v>
      </c>
      <c r="E57" s="169"/>
      <c r="F57" s="71">
        <v>10</v>
      </c>
      <c r="G57" s="95">
        <v>1</v>
      </c>
      <c r="H57" s="77">
        <v>24</v>
      </c>
      <c r="I57" s="98">
        <v>1</v>
      </c>
      <c r="J57" s="101">
        <v>13</v>
      </c>
      <c r="K57" s="95">
        <v>0.1</v>
      </c>
      <c r="L57" s="123"/>
      <c r="M57" s="118"/>
    </row>
    <row r="58" spans="2:13" s="18" customFormat="1" ht="21" customHeight="1" x14ac:dyDescent="0.25">
      <c r="B58" s="33"/>
      <c r="C58" s="175" t="s">
        <v>58</v>
      </c>
      <c r="D58" s="143">
        <v>12</v>
      </c>
      <c r="E58" s="169"/>
      <c r="F58" s="71">
        <v>10</v>
      </c>
      <c r="G58" s="95">
        <v>1</v>
      </c>
      <c r="H58" s="77">
        <v>24</v>
      </c>
      <c r="I58" s="98">
        <v>1</v>
      </c>
      <c r="J58" s="101">
        <v>13</v>
      </c>
      <c r="K58" s="95">
        <v>0.1</v>
      </c>
      <c r="L58" s="123"/>
      <c r="M58" s="118"/>
    </row>
    <row r="59" spans="2:13" s="18" customFormat="1" ht="31" customHeight="1" x14ac:dyDescent="0.25">
      <c r="B59" s="33"/>
      <c r="C59" s="175" t="s">
        <v>59</v>
      </c>
      <c r="D59" s="143">
        <v>1</v>
      </c>
      <c r="E59" s="169"/>
      <c r="F59" s="71">
        <v>10</v>
      </c>
      <c r="G59" s="95">
        <v>1</v>
      </c>
      <c r="H59" s="77">
        <v>24</v>
      </c>
      <c r="I59" s="98">
        <v>1</v>
      </c>
      <c r="J59" s="101">
        <v>13</v>
      </c>
      <c r="K59" s="95">
        <v>0.1</v>
      </c>
      <c r="L59" s="123"/>
      <c r="M59" s="118"/>
    </row>
    <row r="60" spans="2:13" s="18" customFormat="1" ht="23" customHeight="1" x14ac:dyDescent="0.25">
      <c r="B60" s="33"/>
      <c r="C60" s="152" t="s">
        <v>60</v>
      </c>
      <c r="D60" s="143">
        <v>7</v>
      </c>
      <c r="E60" s="169"/>
      <c r="F60" s="71">
        <v>10</v>
      </c>
      <c r="G60" s="95">
        <v>1</v>
      </c>
      <c r="H60" s="77">
        <v>24</v>
      </c>
      <c r="I60" s="98">
        <v>1</v>
      </c>
      <c r="J60" s="101">
        <v>13</v>
      </c>
      <c r="K60" s="95">
        <v>0.1</v>
      </c>
      <c r="L60" s="123"/>
      <c r="M60" s="118"/>
    </row>
    <row r="61" spans="2:13" s="18" customFormat="1" ht="23" customHeight="1" thickBot="1" x14ac:dyDescent="0.3">
      <c r="B61" s="33"/>
      <c r="C61" s="154" t="s">
        <v>61</v>
      </c>
      <c r="D61" s="145">
        <v>1</v>
      </c>
      <c r="E61" s="176"/>
      <c r="F61" s="72">
        <v>10</v>
      </c>
      <c r="G61" s="96">
        <v>1</v>
      </c>
      <c r="H61" s="78">
        <v>24</v>
      </c>
      <c r="I61" s="99">
        <v>1</v>
      </c>
      <c r="J61" s="102">
        <v>13</v>
      </c>
      <c r="K61" s="96">
        <v>0.1</v>
      </c>
      <c r="L61" s="124"/>
      <c r="M61" s="121"/>
    </row>
    <row r="62" spans="2:13" s="18" customFormat="1" ht="16.5" customHeight="1" thickBot="1" x14ac:dyDescent="0.4">
      <c r="B62" s="33"/>
      <c r="C62" s="216" t="s">
        <v>62</v>
      </c>
      <c r="D62" s="217"/>
      <c r="E62" s="217"/>
      <c r="F62" s="217"/>
      <c r="G62" s="217"/>
      <c r="H62" s="217"/>
      <c r="I62" s="217"/>
      <c r="J62" s="217"/>
      <c r="K62" s="217"/>
      <c r="L62" s="217"/>
      <c r="M62" s="132"/>
    </row>
    <row r="63" spans="2:13" s="18" customFormat="1" ht="16.5" customHeight="1" thickBot="1" x14ac:dyDescent="0.4">
      <c r="B63" s="33"/>
      <c r="C63" s="258" t="s">
        <v>48</v>
      </c>
      <c r="D63" s="259"/>
      <c r="E63" s="259"/>
      <c r="F63" s="259"/>
      <c r="G63" s="259"/>
      <c r="H63" s="259"/>
      <c r="I63" s="259"/>
      <c r="J63" s="259"/>
      <c r="K63" s="260"/>
      <c r="L63" s="125">
        <v>0.19</v>
      </c>
      <c r="M63" s="128"/>
    </row>
    <row r="64" spans="2:13" s="18" customFormat="1" ht="16.5" customHeight="1" thickBot="1" x14ac:dyDescent="0.4">
      <c r="B64" s="33"/>
      <c r="C64" s="244" t="s">
        <v>50</v>
      </c>
      <c r="D64" s="245"/>
      <c r="E64" s="245"/>
      <c r="F64" s="245"/>
      <c r="G64" s="245"/>
      <c r="H64" s="245"/>
      <c r="I64" s="245"/>
      <c r="J64" s="245"/>
      <c r="K64" s="245"/>
      <c r="L64" s="245"/>
      <c r="M64" s="130"/>
    </row>
    <row r="65" spans="2:34" s="18" customFormat="1" ht="11" customHeight="1" thickBot="1" x14ac:dyDescent="0.4">
      <c r="B65" s="42"/>
      <c r="C65" s="68"/>
      <c r="D65" s="68"/>
      <c r="E65" s="68"/>
      <c r="F65" s="68"/>
      <c r="G65" s="68"/>
      <c r="H65" s="68"/>
      <c r="I65" s="68"/>
      <c r="J65" s="68"/>
      <c r="K65" s="68"/>
      <c r="L65" s="68"/>
      <c r="M65" s="69"/>
    </row>
    <row r="66" spans="2:34" ht="13.5" thickBot="1" x14ac:dyDescent="0.3">
      <c r="B66" s="22">
        <v>8</v>
      </c>
      <c r="C66" s="246" t="s">
        <v>63</v>
      </c>
      <c r="D66" s="247"/>
      <c r="E66" s="247"/>
      <c r="F66" s="247"/>
      <c r="G66" s="247"/>
      <c r="H66" s="247"/>
      <c r="I66" s="247"/>
      <c r="J66" s="247"/>
      <c r="K66" s="247"/>
      <c r="L66" s="248"/>
      <c r="M66" s="249"/>
    </row>
    <row r="67" spans="2:34" s="18" customFormat="1" ht="29" customHeight="1" x14ac:dyDescent="0.25">
      <c r="B67" s="21">
        <v>8.01</v>
      </c>
      <c r="C67" s="175" t="s">
        <v>64</v>
      </c>
      <c r="D67" s="143">
        <v>1</v>
      </c>
      <c r="E67" s="192">
        <v>9000000</v>
      </c>
      <c r="F67" s="106">
        <v>10</v>
      </c>
      <c r="G67" s="107">
        <v>0.2</v>
      </c>
      <c r="H67" s="103">
        <v>24</v>
      </c>
      <c r="I67" s="112">
        <v>1</v>
      </c>
      <c r="J67" s="115">
        <v>13</v>
      </c>
      <c r="K67" s="112">
        <v>0.1</v>
      </c>
      <c r="L67" s="179">
        <v>1</v>
      </c>
      <c r="M67" s="118">
        <f t="shared" ref="M67:M70" si="0">ROUND(((F67*G67)+(H67*I67)+(J67*K67))*E67*D67*L67,0)</f>
        <v>245700000</v>
      </c>
      <c r="N67" s="68" t="s">
        <v>159</v>
      </c>
    </row>
    <row r="68" spans="2:34" s="18" customFormat="1" ht="26" customHeight="1" x14ac:dyDescent="0.25">
      <c r="B68" s="21">
        <v>8.02</v>
      </c>
      <c r="C68" s="177" t="s">
        <v>65</v>
      </c>
      <c r="D68" s="143">
        <v>2</v>
      </c>
      <c r="E68" s="192">
        <v>8000000</v>
      </c>
      <c r="F68" s="108">
        <v>10</v>
      </c>
      <c r="G68" s="109">
        <v>1</v>
      </c>
      <c r="H68" s="104">
        <v>24</v>
      </c>
      <c r="I68" s="113">
        <v>1</v>
      </c>
      <c r="J68" s="116">
        <v>13</v>
      </c>
      <c r="K68" s="180">
        <v>0.2</v>
      </c>
      <c r="L68" s="182">
        <v>1</v>
      </c>
      <c r="M68" s="118">
        <f t="shared" si="0"/>
        <v>585600000</v>
      </c>
      <c r="N68" s="68" t="s">
        <v>159</v>
      </c>
    </row>
    <row r="69" spans="2:34" s="18" customFormat="1" ht="23.5" customHeight="1" x14ac:dyDescent="0.25">
      <c r="B69" s="21">
        <v>8.0299999999999994</v>
      </c>
      <c r="C69" s="177" t="s">
        <v>66</v>
      </c>
      <c r="D69" s="143">
        <v>2</v>
      </c>
      <c r="E69" s="193">
        <v>16000000</v>
      </c>
      <c r="F69" s="108">
        <v>10</v>
      </c>
      <c r="G69" s="109">
        <v>1</v>
      </c>
      <c r="H69" s="104">
        <v>24</v>
      </c>
      <c r="I69" s="113">
        <v>1</v>
      </c>
      <c r="J69" s="116">
        <v>13</v>
      </c>
      <c r="K69" s="180">
        <v>0.1</v>
      </c>
      <c r="L69" s="182">
        <v>1</v>
      </c>
      <c r="M69" s="118">
        <f t="shared" si="0"/>
        <v>1129600000</v>
      </c>
      <c r="N69" s="68" t="s">
        <v>159</v>
      </c>
    </row>
    <row r="70" spans="2:34" s="18" customFormat="1" ht="31.5" customHeight="1" thickBot="1" x14ac:dyDescent="0.3">
      <c r="B70" s="21">
        <v>8.0399999999999991</v>
      </c>
      <c r="C70" s="178" t="s">
        <v>67</v>
      </c>
      <c r="D70" s="145">
        <v>1</v>
      </c>
      <c r="E70" s="194">
        <v>22000000</v>
      </c>
      <c r="F70" s="110">
        <v>10</v>
      </c>
      <c r="G70" s="111">
        <v>0.5</v>
      </c>
      <c r="H70" s="105">
        <v>24</v>
      </c>
      <c r="I70" s="114">
        <v>0.5</v>
      </c>
      <c r="J70" s="117">
        <v>13</v>
      </c>
      <c r="K70" s="181">
        <v>0.1</v>
      </c>
      <c r="L70" s="183">
        <v>1</v>
      </c>
      <c r="M70" s="118">
        <f t="shared" si="0"/>
        <v>402600000</v>
      </c>
      <c r="N70" s="68" t="s">
        <v>159</v>
      </c>
    </row>
    <row r="71" spans="2:34" ht="16.5" customHeight="1" thickBot="1" x14ac:dyDescent="0.35">
      <c r="B71" s="32" t="s">
        <v>68</v>
      </c>
      <c r="C71" s="238" t="s">
        <v>147</v>
      </c>
      <c r="D71" s="239"/>
      <c r="E71" s="239"/>
      <c r="F71" s="239"/>
      <c r="G71" s="239"/>
      <c r="H71" s="239"/>
      <c r="I71" s="239"/>
      <c r="J71" s="239"/>
      <c r="K71" s="239"/>
      <c r="L71" s="240"/>
      <c r="M71" s="202">
        <f>SUM(M67:M70)</f>
        <v>2363500000</v>
      </c>
      <c r="N71" s="204"/>
    </row>
    <row r="72" spans="2:34" ht="16.5" customHeight="1" thickBot="1" x14ac:dyDescent="0.35">
      <c r="B72" s="20" t="s">
        <v>69</v>
      </c>
      <c r="C72" s="256" t="s">
        <v>70</v>
      </c>
      <c r="D72" s="257"/>
      <c r="E72" s="257"/>
      <c r="F72" s="257"/>
      <c r="G72" s="257"/>
      <c r="H72" s="257"/>
      <c r="I72" s="257"/>
      <c r="J72" s="257"/>
      <c r="K72" s="257"/>
      <c r="L72" s="207"/>
      <c r="M72" s="133">
        <f>M71*L72</f>
        <v>0</v>
      </c>
      <c r="N72" s="205" t="s">
        <v>160</v>
      </c>
    </row>
    <row r="73" spans="2:34" ht="16.5" customHeight="1" thickBot="1" x14ac:dyDescent="0.35">
      <c r="B73" s="33" t="s">
        <v>71</v>
      </c>
      <c r="C73" s="241" t="s">
        <v>72</v>
      </c>
      <c r="D73" s="242"/>
      <c r="E73" s="242"/>
      <c r="F73" s="242"/>
      <c r="G73" s="242"/>
      <c r="H73" s="242"/>
      <c r="I73" s="242"/>
      <c r="J73" s="242"/>
      <c r="K73" s="242"/>
      <c r="L73" s="243"/>
      <c r="M73" s="201">
        <f>M71+M72</f>
        <v>2363500000</v>
      </c>
      <c r="N73" s="204"/>
    </row>
    <row r="74" spans="2:34" ht="11.5" customHeight="1" thickBot="1" x14ac:dyDescent="0.35">
      <c r="M74" s="31"/>
      <c r="N74" s="206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  <c r="AA74" s="19"/>
      <c r="AB74" s="19"/>
      <c r="AC74" s="19"/>
      <c r="AD74" s="19"/>
      <c r="AE74" s="19"/>
      <c r="AF74" s="19"/>
      <c r="AG74" s="19">
        <v>0</v>
      </c>
      <c r="AH74" s="19">
        <v>0</v>
      </c>
    </row>
    <row r="75" spans="2:34" ht="16.5" customHeight="1" x14ac:dyDescent="0.3">
      <c r="C75" s="225" t="s">
        <v>73</v>
      </c>
      <c r="D75" s="226"/>
      <c r="E75" s="226"/>
      <c r="F75" s="226"/>
      <c r="G75" s="226"/>
      <c r="H75" s="226"/>
      <c r="I75" s="226"/>
      <c r="J75" s="227"/>
      <c r="K75" s="227"/>
      <c r="L75" s="228"/>
      <c r="M75" s="134"/>
      <c r="N75" s="204"/>
    </row>
    <row r="76" spans="2:34" ht="16.5" customHeight="1" x14ac:dyDescent="0.3">
      <c r="B76" s="18">
        <v>1</v>
      </c>
      <c r="C76" s="208" t="s">
        <v>74</v>
      </c>
      <c r="D76" s="209"/>
      <c r="E76" s="209"/>
      <c r="F76" s="209"/>
      <c r="G76" s="209"/>
      <c r="H76" s="209"/>
      <c r="I76" s="209"/>
      <c r="J76" s="210"/>
      <c r="K76" s="210"/>
      <c r="L76" s="211"/>
      <c r="M76" s="135"/>
      <c r="N76" s="204"/>
    </row>
    <row r="77" spans="2:34" ht="16.5" customHeight="1" x14ac:dyDescent="0.3">
      <c r="B77" s="18">
        <v>2</v>
      </c>
      <c r="C77" s="208" t="s">
        <v>75</v>
      </c>
      <c r="D77" s="209"/>
      <c r="E77" s="209"/>
      <c r="F77" s="209"/>
      <c r="G77" s="209"/>
      <c r="H77" s="209"/>
      <c r="I77" s="209"/>
      <c r="J77" s="210"/>
      <c r="K77" s="210"/>
      <c r="L77" s="211"/>
      <c r="M77" s="136"/>
      <c r="N77" s="204"/>
    </row>
    <row r="78" spans="2:34" ht="34" customHeight="1" thickBot="1" x14ac:dyDescent="0.3">
      <c r="B78" s="18">
        <v>3</v>
      </c>
      <c r="C78" s="212" t="s">
        <v>158</v>
      </c>
      <c r="D78" s="213"/>
      <c r="E78" s="213"/>
      <c r="F78" s="213"/>
      <c r="G78" s="213"/>
      <c r="H78" s="213"/>
      <c r="I78" s="213"/>
      <c r="J78" s="214"/>
      <c r="K78" s="214"/>
      <c r="L78" s="215"/>
      <c r="M78" s="137">
        <v>2871513978</v>
      </c>
      <c r="N78" s="68" t="s">
        <v>159</v>
      </c>
    </row>
    <row r="79" spans="2:34" ht="24" customHeight="1" thickBot="1" x14ac:dyDescent="0.3">
      <c r="B79" s="18">
        <v>4</v>
      </c>
      <c r="C79" s="221" t="s">
        <v>76</v>
      </c>
      <c r="D79" s="222"/>
      <c r="E79" s="222"/>
      <c r="F79" s="222"/>
      <c r="G79" s="222"/>
      <c r="H79" s="222"/>
      <c r="I79" s="222"/>
      <c r="J79" s="223"/>
      <c r="K79" s="223"/>
      <c r="L79" s="224"/>
      <c r="M79" s="126"/>
      <c r="O79" s="184" t="s">
        <v>148</v>
      </c>
      <c r="P79" s="185">
        <f>+M79/1423500</f>
        <v>0</v>
      </c>
    </row>
    <row r="80" spans="2:34" ht="16.5" customHeight="1" x14ac:dyDescent="0.25">
      <c r="B80" s="18">
        <v>5</v>
      </c>
    </row>
    <row r="81" spans="1:8" ht="16.5" customHeight="1" x14ac:dyDescent="0.25">
      <c r="C81" s="191" t="s">
        <v>161</v>
      </c>
    </row>
    <row r="82" spans="1:8" ht="16.5" customHeight="1" x14ac:dyDescent="0.25">
      <c r="A82" s="70"/>
      <c r="B82" s="70"/>
      <c r="C82" s="70"/>
      <c r="D82" s="70"/>
    </row>
    <row r="83" spans="1:8" ht="16.5" customHeight="1" x14ac:dyDescent="0.25">
      <c r="A83" s="70"/>
      <c r="B83" s="70"/>
      <c r="C83" s="70"/>
      <c r="D83" s="70"/>
    </row>
    <row r="84" spans="1:8" ht="16.5" customHeight="1" x14ac:dyDescent="0.25">
      <c r="A84" s="70"/>
      <c r="B84" s="70"/>
      <c r="C84" s="190"/>
      <c r="D84" s="190"/>
      <c r="E84" s="190"/>
      <c r="F84" s="190"/>
      <c r="G84" s="190"/>
    </row>
    <row r="85" spans="1:8" ht="16.5" customHeight="1" x14ac:dyDescent="0.25">
      <c r="C85" s="219" t="s">
        <v>157</v>
      </c>
      <c r="D85" s="220"/>
      <c r="E85" s="220"/>
      <c r="F85" s="220"/>
      <c r="G85" s="220"/>
      <c r="H85" s="203"/>
    </row>
    <row r="86" spans="1:8" ht="16.5" customHeight="1" thickBot="1" x14ac:dyDescent="0.3">
      <c r="C86" s="188"/>
      <c r="D86" s="189"/>
      <c r="E86" s="189"/>
      <c r="F86" s="186"/>
      <c r="G86" s="187"/>
      <c r="H86" s="186"/>
    </row>
  </sheetData>
  <mergeCells count="20">
    <mergeCell ref="C2:M2"/>
    <mergeCell ref="C3:M4"/>
    <mergeCell ref="C71:L71"/>
    <mergeCell ref="C73:L73"/>
    <mergeCell ref="C48:L48"/>
    <mergeCell ref="C62:L62"/>
    <mergeCell ref="C64:L64"/>
    <mergeCell ref="C66:M66"/>
    <mergeCell ref="C6:L6"/>
    <mergeCell ref="C50:L50"/>
    <mergeCell ref="C72:K72"/>
    <mergeCell ref="C63:K63"/>
    <mergeCell ref="C47:K47"/>
    <mergeCell ref="C76:L76"/>
    <mergeCell ref="C77:L77"/>
    <mergeCell ref="C78:L78"/>
    <mergeCell ref="C46:L46"/>
    <mergeCell ref="C85:G85"/>
    <mergeCell ref="C79:L79"/>
    <mergeCell ref="C75:L75"/>
  </mergeCells>
  <conditionalFormatting sqref="C34:C39">
    <cfRule type="duplicateValues" dxfId="0" priority="1"/>
  </conditionalFormatting>
  <pageMargins left="0.70866141732283472" right="0.70866141732283472" top="0.74803149606299213" bottom="0.74803149606299213" header="0.31496062992125984" footer="0.31496062992125984"/>
  <pageSetup scale="72" fitToHeight="0" orientation="landscape" r:id="rId1"/>
  <headerFooter scaleWithDoc="0" alignWithMargins="0"/>
  <rowBreaks count="2" manualBreakCount="2">
    <brk id="39" min="2" max="12" man="1"/>
    <brk id="64" min="2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E34F34-97E9-4876-A6E3-78758D7BD0FE}">
  <sheetPr>
    <tabColor rgb="FFFFFF00"/>
  </sheetPr>
  <dimension ref="A1:C47"/>
  <sheetViews>
    <sheetView topLeftCell="A25" zoomScale="70" zoomScaleNormal="70" workbookViewId="0">
      <selection activeCell="F43" sqref="F43"/>
    </sheetView>
  </sheetViews>
  <sheetFormatPr baseColWidth="10" defaultColWidth="11.453125" defaultRowHeight="14.5" x14ac:dyDescent="0.35"/>
  <cols>
    <col min="1" max="1" width="6.453125" bestFit="1" customWidth="1"/>
    <col min="2" max="2" width="60.1796875" bestFit="1" customWidth="1"/>
    <col min="3" max="3" width="17.1796875" bestFit="1" customWidth="1"/>
  </cols>
  <sheetData>
    <row r="1" spans="1:3" ht="18" x14ac:dyDescent="0.35">
      <c r="A1" s="263" t="s">
        <v>77</v>
      </c>
      <c r="B1" s="264"/>
      <c r="C1" s="264"/>
    </row>
    <row r="2" spans="1:3" ht="15" thickBot="1" x14ac:dyDescent="0.4">
      <c r="A2" s="265"/>
      <c r="B2" s="266"/>
      <c r="C2" s="1"/>
    </row>
    <row r="3" spans="1:3" ht="15.5" x14ac:dyDescent="0.35">
      <c r="A3" s="2"/>
      <c r="B3" s="3"/>
      <c r="C3" s="4" t="s">
        <v>78</v>
      </c>
    </row>
    <row r="4" spans="1:3" ht="15.5" x14ac:dyDescent="0.35">
      <c r="A4" s="51" t="s">
        <v>79</v>
      </c>
      <c r="B4" s="267" t="s">
        <v>80</v>
      </c>
      <c r="C4" s="268"/>
    </row>
    <row r="5" spans="1:3" ht="15.5" x14ac:dyDescent="0.35">
      <c r="A5" s="52" t="s">
        <v>149</v>
      </c>
      <c r="B5" s="138" t="s">
        <v>150</v>
      </c>
      <c r="C5" s="54">
        <v>1</v>
      </c>
    </row>
    <row r="6" spans="1:3" ht="15.5" x14ac:dyDescent="0.35">
      <c r="A6" s="52" t="s">
        <v>151</v>
      </c>
      <c r="B6" s="139" t="s">
        <v>152</v>
      </c>
      <c r="C6" s="54">
        <v>8.3333333333333329E-2</v>
      </c>
    </row>
    <row r="7" spans="1:3" ht="15.5" x14ac:dyDescent="0.35">
      <c r="A7" s="52" t="s">
        <v>81</v>
      </c>
      <c r="B7" s="55" t="s">
        <v>82</v>
      </c>
      <c r="C7" s="54">
        <v>0.01</v>
      </c>
    </row>
    <row r="8" spans="1:3" ht="15.5" x14ac:dyDescent="0.35">
      <c r="A8" s="52" t="s">
        <v>83</v>
      </c>
      <c r="B8" s="55" t="s">
        <v>84</v>
      </c>
      <c r="C8" s="54">
        <v>8.3333333333333329E-2</v>
      </c>
    </row>
    <row r="9" spans="1:3" ht="15.5" x14ac:dyDescent="0.35">
      <c r="A9" s="52" t="s">
        <v>85</v>
      </c>
      <c r="B9" s="53" t="s">
        <v>86</v>
      </c>
      <c r="C9" s="54">
        <v>4.1666666666666664E-2</v>
      </c>
    </row>
    <row r="10" spans="1:3" ht="15.5" x14ac:dyDescent="0.35">
      <c r="A10" s="52" t="s">
        <v>87</v>
      </c>
      <c r="B10" s="53" t="s">
        <v>88</v>
      </c>
      <c r="C10" s="54">
        <v>0.20499999999999999</v>
      </c>
    </row>
    <row r="11" spans="1:3" ht="15.5" x14ac:dyDescent="0.35">
      <c r="A11" s="52" t="s">
        <v>89</v>
      </c>
      <c r="B11" s="53" t="s">
        <v>90</v>
      </c>
      <c r="C11" s="54">
        <v>6.9599999999999995E-2</v>
      </c>
    </row>
    <row r="12" spans="1:3" ht="15.5" x14ac:dyDescent="0.35">
      <c r="A12" s="52" t="s">
        <v>91</v>
      </c>
      <c r="B12" s="53" t="s">
        <v>92</v>
      </c>
      <c r="C12" s="54">
        <v>0.04</v>
      </c>
    </row>
    <row r="13" spans="1:3" ht="15.5" x14ac:dyDescent="0.35">
      <c r="A13" s="52" t="s">
        <v>93</v>
      </c>
      <c r="B13" s="53" t="s">
        <v>94</v>
      </c>
      <c r="C13" s="54">
        <v>0.02</v>
      </c>
    </row>
    <row r="14" spans="1:3" ht="15.5" x14ac:dyDescent="0.35">
      <c r="A14" s="52" t="s">
        <v>95</v>
      </c>
      <c r="B14" s="53" t="s">
        <v>96</v>
      </c>
      <c r="C14" s="54">
        <v>0.03</v>
      </c>
    </row>
    <row r="15" spans="1:3" ht="31" x14ac:dyDescent="0.35">
      <c r="A15" s="52" t="s">
        <v>97</v>
      </c>
      <c r="B15" s="56" t="s">
        <v>98</v>
      </c>
      <c r="C15" s="54">
        <v>0.02</v>
      </c>
    </row>
    <row r="16" spans="1:3" ht="15.5" x14ac:dyDescent="0.35">
      <c r="A16" s="52" t="s">
        <v>99</v>
      </c>
      <c r="B16" s="57" t="s">
        <v>100</v>
      </c>
      <c r="C16" s="54">
        <v>1.4999999999999999E-2</v>
      </c>
    </row>
    <row r="17" spans="1:3" ht="15.5" x14ac:dyDescent="0.35">
      <c r="A17" s="52" t="s">
        <v>101</v>
      </c>
      <c r="B17" s="57" t="s">
        <v>102</v>
      </c>
      <c r="C17" s="58">
        <v>0.01</v>
      </c>
    </row>
    <row r="18" spans="1:3" ht="16" thickBot="1" x14ac:dyDescent="0.4">
      <c r="A18" s="59"/>
      <c r="B18" s="60" t="s">
        <v>103</v>
      </c>
      <c r="C18" s="61">
        <f>SUM(C5:C17)</f>
        <v>1.6279333333333332</v>
      </c>
    </row>
    <row r="19" spans="1:3" ht="16" thickBot="1" x14ac:dyDescent="0.4">
      <c r="A19" s="5"/>
      <c r="B19" s="6"/>
      <c r="C19" s="7"/>
    </row>
    <row r="20" spans="1:3" ht="15.5" x14ac:dyDescent="0.35">
      <c r="A20" s="13" t="s">
        <v>104</v>
      </c>
      <c r="B20" s="269" t="s">
        <v>105</v>
      </c>
      <c r="C20" s="270"/>
    </row>
    <row r="21" spans="1:3" ht="31" x14ac:dyDescent="0.35">
      <c r="A21" s="52" t="s">
        <v>106</v>
      </c>
      <c r="B21" s="57" t="s">
        <v>107</v>
      </c>
      <c r="C21" s="54">
        <v>0.03</v>
      </c>
    </row>
    <row r="22" spans="1:3" ht="15.5" x14ac:dyDescent="0.35">
      <c r="A22" s="52" t="s">
        <v>108</v>
      </c>
      <c r="B22" s="62" t="s">
        <v>109</v>
      </c>
      <c r="C22" s="54">
        <v>0.01</v>
      </c>
    </row>
    <row r="23" spans="1:3" ht="15.5" x14ac:dyDescent="0.35">
      <c r="A23" s="52" t="s">
        <v>110</v>
      </c>
      <c r="B23" s="62" t="s">
        <v>111</v>
      </c>
      <c r="C23" s="54">
        <v>1.4999999999999999E-2</v>
      </c>
    </row>
    <row r="24" spans="1:3" ht="15.5" x14ac:dyDescent="0.35">
      <c r="A24" s="52" t="s">
        <v>112</v>
      </c>
      <c r="B24" s="62" t="s">
        <v>113</v>
      </c>
      <c r="C24" s="54">
        <v>0.02</v>
      </c>
    </row>
    <row r="25" spans="1:3" ht="15.5" x14ac:dyDescent="0.35">
      <c r="A25" s="52" t="s">
        <v>114</v>
      </c>
      <c r="B25" s="62" t="s">
        <v>115</v>
      </c>
      <c r="C25" s="54">
        <v>0.02</v>
      </c>
    </row>
    <row r="26" spans="1:3" ht="16" thickBot="1" x14ac:dyDescent="0.4">
      <c r="A26" s="59"/>
      <c r="B26" s="60" t="s">
        <v>116</v>
      </c>
      <c r="C26" s="61">
        <f>SUM(C21:C25)</f>
        <v>9.5000000000000001E-2</v>
      </c>
    </row>
    <row r="27" spans="1:3" ht="15.5" x14ac:dyDescent="0.35">
      <c r="A27" s="5"/>
      <c r="B27" s="6"/>
      <c r="C27" s="8"/>
    </row>
    <row r="28" spans="1:3" ht="16" thickBot="1" x14ac:dyDescent="0.4">
      <c r="A28" s="5"/>
      <c r="B28" s="6"/>
      <c r="C28" s="8"/>
    </row>
    <row r="29" spans="1:3" ht="15.5" x14ac:dyDescent="0.35">
      <c r="A29" s="13" t="s">
        <v>117</v>
      </c>
      <c r="B29" s="271" t="s">
        <v>118</v>
      </c>
      <c r="C29" s="272"/>
    </row>
    <row r="30" spans="1:3" ht="15.5" x14ac:dyDescent="0.35">
      <c r="A30" s="52" t="s">
        <v>119</v>
      </c>
      <c r="B30" s="62" t="s">
        <v>120</v>
      </c>
      <c r="C30" s="63">
        <v>1.8627537542038369E-3</v>
      </c>
    </row>
    <row r="31" spans="1:3" ht="15.5" x14ac:dyDescent="0.35">
      <c r="A31" s="52" t="s">
        <v>121</v>
      </c>
      <c r="B31" s="62" t="s">
        <v>122</v>
      </c>
      <c r="C31" s="63">
        <v>1.2458460299712639E-3</v>
      </c>
    </row>
    <row r="32" spans="1:3" ht="15.5" x14ac:dyDescent="0.35">
      <c r="A32" s="52" t="s">
        <v>123</v>
      </c>
      <c r="B32" s="62" t="s">
        <v>124</v>
      </c>
      <c r="C32" s="63">
        <v>1.5195706177371167E-3</v>
      </c>
    </row>
    <row r="33" spans="1:3" ht="15.5" x14ac:dyDescent="0.35">
      <c r="A33" s="52" t="s">
        <v>125</v>
      </c>
      <c r="B33" s="62" t="s">
        <v>126</v>
      </c>
      <c r="C33" s="63">
        <v>3.7380229849258706E-3</v>
      </c>
    </row>
    <row r="34" spans="1:3" ht="15.5" x14ac:dyDescent="0.35">
      <c r="A34" s="52" t="s">
        <v>127</v>
      </c>
      <c r="B34" s="62" t="s">
        <v>128</v>
      </c>
      <c r="C34" s="63">
        <v>4.0674191865106284E-4</v>
      </c>
    </row>
    <row r="35" spans="1:3" ht="15.5" x14ac:dyDescent="0.35">
      <c r="A35" s="52" t="s">
        <v>129</v>
      </c>
      <c r="B35" s="62" t="s">
        <v>130</v>
      </c>
      <c r="C35" s="63">
        <v>0.02</v>
      </c>
    </row>
    <row r="36" spans="1:3" ht="15.5" x14ac:dyDescent="0.35">
      <c r="A36" s="52" t="s">
        <v>131</v>
      </c>
      <c r="B36" s="62" t="s">
        <v>132</v>
      </c>
      <c r="C36" s="63">
        <v>4.0000000000000001E-3</v>
      </c>
    </row>
    <row r="37" spans="1:3" ht="15.5" x14ac:dyDescent="0.35">
      <c r="A37" s="52" t="s">
        <v>133</v>
      </c>
      <c r="B37" s="62" t="s">
        <v>134</v>
      </c>
      <c r="C37" s="63">
        <v>0.01</v>
      </c>
    </row>
    <row r="38" spans="1:3" ht="15.5" x14ac:dyDescent="0.35">
      <c r="A38" s="52" t="s">
        <v>135</v>
      </c>
      <c r="B38" s="62" t="s">
        <v>136</v>
      </c>
      <c r="C38" s="64">
        <v>0.02</v>
      </c>
    </row>
    <row r="39" spans="1:3" ht="16" thickBot="1" x14ac:dyDescent="0.4">
      <c r="A39" s="59"/>
      <c r="B39" s="60" t="s">
        <v>116</v>
      </c>
      <c r="C39" s="61">
        <f>SUM(C30:C38)</f>
        <v>6.277293530548915E-2</v>
      </c>
    </row>
    <row r="40" spans="1:3" ht="15.5" x14ac:dyDescent="0.35">
      <c r="A40" s="44"/>
      <c r="B40" s="45"/>
      <c r="C40" s="46"/>
    </row>
    <row r="41" spans="1:3" ht="16" thickBot="1" x14ac:dyDescent="0.4">
      <c r="A41" s="65"/>
      <c r="B41" s="47"/>
      <c r="C41" s="50"/>
    </row>
    <row r="42" spans="1:3" ht="31.5" thickBot="1" x14ac:dyDescent="0.4">
      <c r="A42" s="9" t="s">
        <v>137</v>
      </c>
      <c r="B42" s="15" t="s">
        <v>138</v>
      </c>
      <c r="C42" s="10">
        <f>(C39+C26+C18)*12%</f>
        <v>0.21428475223665866</v>
      </c>
    </row>
    <row r="43" spans="1:3" ht="15.5" x14ac:dyDescent="0.35">
      <c r="A43" s="11"/>
      <c r="B43" s="12"/>
      <c r="C43" s="7"/>
    </row>
    <row r="44" spans="1:3" ht="15.5" x14ac:dyDescent="0.35">
      <c r="A44" s="48"/>
      <c r="B44" s="45"/>
      <c r="C44" s="49"/>
    </row>
    <row r="45" spans="1:3" ht="20" x14ac:dyDescent="0.35">
      <c r="A45" s="261" t="s">
        <v>139</v>
      </c>
      <c r="B45" s="262"/>
      <c r="C45" s="66">
        <f>+ROUND(C42+C39+C26+C18,3)</f>
        <v>2</v>
      </c>
    </row>
    <row r="47" spans="1:3" x14ac:dyDescent="0.35">
      <c r="B47" t="s">
        <v>144</v>
      </c>
      <c r="C47" s="14">
        <f>+C45</f>
        <v>2</v>
      </c>
    </row>
  </sheetData>
  <mergeCells count="6">
    <mergeCell ref="A45:B45"/>
    <mergeCell ref="A1:C1"/>
    <mergeCell ref="A2:B2"/>
    <mergeCell ref="B4:C4"/>
    <mergeCell ref="B20:C20"/>
    <mergeCell ref="B29:C29"/>
  </mergeCells>
  <phoneticPr fontId="1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57B2B5-FBBE-4085-964A-0BBD1898210E}">
  <sheetPr>
    <tabColor rgb="FFFFFF00"/>
  </sheetPr>
  <dimension ref="A1:C47"/>
  <sheetViews>
    <sheetView topLeftCell="A26" zoomScale="70" zoomScaleNormal="70" workbookViewId="0">
      <selection activeCell="F43" sqref="F43"/>
    </sheetView>
  </sheetViews>
  <sheetFormatPr baseColWidth="10" defaultColWidth="11.453125" defaultRowHeight="14.5" x14ac:dyDescent="0.35"/>
  <cols>
    <col min="1" max="1" width="6.453125" bestFit="1" customWidth="1"/>
    <col min="2" max="2" width="60.1796875" bestFit="1" customWidth="1"/>
    <col min="3" max="3" width="17.1796875" bestFit="1" customWidth="1"/>
  </cols>
  <sheetData>
    <row r="1" spans="1:3" ht="18" x14ac:dyDescent="0.35">
      <c r="A1" s="263" t="s">
        <v>77</v>
      </c>
      <c r="B1" s="264"/>
      <c r="C1" s="264"/>
    </row>
    <row r="2" spans="1:3" ht="15" thickBot="1" x14ac:dyDescent="0.4">
      <c r="A2" s="265"/>
      <c r="B2" s="266"/>
      <c r="C2" s="1"/>
    </row>
    <row r="3" spans="1:3" ht="15.5" x14ac:dyDescent="0.35">
      <c r="A3" s="2"/>
      <c r="B3" s="3"/>
      <c r="C3" s="4" t="s">
        <v>78</v>
      </c>
    </row>
    <row r="4" spans="1:3" ht="15.5" x14ac:dyDescent="0.35">
      <c r="A4" s="51" t="s">
        <v>79</v>
      </c>
      <c r="B4" s="267" t="s">
        <v>80</v>
      </c>
      <c r="C4" s="268"/>
    </row>
    <row r="7" spans="1:3" ht="15.5" x14ac:dyDescent="0.35">
      <c r="A7" s="52" t="s">
        <v>81</v>
      </c>
      <c r="B7" s="55" t="s">
        <v>82</v>
      </c>
      <c r="C7" s="54"/>
    </row>
    <row r="8" spans="1:3" ht="15.5" x14ac:dyDescent="0.35">
      <c r="A8" s="52" t="s">
        <v>83</v>
      </c>
      <c r="B8" s="55" t="s">
        <v>84</v>
      </c>
      <c r="C8" s="54"/>
    </row>
    <row r="9" spans="1:3" ht="15.5" x14ac:dyDescent="0.35">
      <c r="A9" s="52" t="s">
        <v>85</v>
      </c>
      <c r="B9" s="53" t="s">
        <v>86</v>
      </c>
      <c r="C9" s="54"/>
    </row>
    <row r="10" spans="1:3" ht="15.5" x14ac:dyDescent="0.35">
      <c r="A10" s="52" t="s">
        <v>87</v>
      </c>
      <c r="B10" s="53" t="s">
        <v>88</v>
      </c>
      <c r="C10" s="54"/>
    </row>
    <row r="11" spans="1:3" ht="15.5" x14ac:dyDescent="0.35">
      <c r="A11" s="52" t="s">
        <v>89</v>
      </c>
      <c r="B11" s="53" t="s">
        <v>90</v>
      </c>
      <c r="C11" s="54"/>
    </row>
    <row r="12" spans="1:3" ht="15.5" x14ac:dyDescent="0.35">
      <c r="A12" s="52" t="s">
        <v>91</v>
      </c>
      <c r="B12" s="53" t="s">
        <v>92</v>
      </c>
      <c r="C12" s="54"/>
    </row>
    <row r="13" spans="1:3" ht="15.5" x14ac:dyDescent="0.35">
      <c r="A13" s="52" t="s">
        <v>93</v>
      </c>
      <c r="B13" s="53" t="s">
        <v>94</v>
      </c>
      <c r="C13" s="54"/>
    </row>
    <row r="14" spans="1:3" ht="15.5" x14ac:dyDescent="0.35">
      <c r="A14" s="52" t="s">
        <v>95</v>
      </c>
      <c r="B14" s="53" t="s">
        <v>96</v>
      </c>
      <c r="C14" s="54"/>
    </row>
    <row r="15" spans="1:3" ht="31" x14ac:dyDescent="0.35">
      <c r="A15" s="52" t="s">
        <v>97</v>
      </c>
      <c r="B15" s="56" t="s">
        <v>98</v>
      </c>
      <c r="C15" s="54"/>
    </row>
    <row r="16" spans="1:3" ht="15.5" x14ac:dyDescent="0.35">
      <c r="A16" s="52" t="s">
        <v>99</v>
      </c>
      <c r="B16" s="57" t="s">
        <v>100</v>
      </c>
      <c r="C16" s="58"/>
    </row>
    <row r="17" spans="1:3" ht="15.5" x14ac:dyDescent="0.35">
      <c r="A17" s="52" t="s">
        <v>101</v>
      </c>
      <c r="B17" s="57" t="s">
        <v>102</v>
      </c>
      <c r="C17" s="58"/>
    </row>
    <row r="18" spans="1:3" ht="16" thickBot="1" x14ac:dyDescent="0.4">
      <c r="A18" s="59"/>
      <c r="B18" s="60" t="s">
        <v>103</v>
      </c>
      <c r="C18" s="61">
        <f>SUM(C5:C17)</f>
        <v>0</v>
      </c>
    </row>
    <row r="19" spans="1:3" ht="16" thickBot="1" x14ac:dyDescent="0.4">
      <c r="A19" s="5"/>
      <c r="B19" s="6"/>
      <c r="C19" s="7"/>
    </row>
    <row r="20" spans="1:3" ht="15.5" x14ac:dyDescent="0.35">
      <c r="A20" s="13" t="s">
        <v>104</v>
      </c>
      <c r="B20" s="269" t="s">
        <v>105</v>
      </c>
      <c r="C20" s="270"/>
    </row>
    <row r="21" spans="1:3" ht="31" x14ac:dyDescent="0.35">
      <c r="A21" s="52" t="s">
        <v>106</v>
      </c>
      <c r="B21" s="57" t="s">
        <v>107</v>
      </c>
      <c r="C21" s="54">
        <v>0.03</v>
      </c>
    </row>
    <row r="22" spans="1:3" ht="15.5" x14ac:dyDescent="0.35">
      <c r="A22" s="52" t="s">
        <v>108</v>
      </c>
      <c r="B22" s="62" t="s">
        <v>109</v>
      </c>
      <c r="C22" s="54">
        <v>0.01</v>
      </c>
    </row>
    <row r="23" spans="1:3" ht="15.5" x14ac:dyDescent="0.35">
      <c r="A23" s="52" t="s">
        <v>110</v>
      </c>
      <c r="B23" s="62" t="s">
        <v>111</v>
      </c>
      <c r="C23" s="54">
        <v>1.4999999999999999E-2</v>
      </c>
    </row>
    <row r="24" spans="1:3" ht="15.5" x14ac:dyDescent="0.35">
      <c r="A24" s="52" t="s">
        <v>112</v>
      </c>
      <c r="B24" s="62" t="s">
        <v>113</v>
      </c>
      <c r="C24" s="54">
        <v>0.02</v>
      </c>
    </row>
    <row r="25" spans="1:3" ht="15.5" x14ac:dyDescent="0.35">
      <c r="A25" s="52" t="s">
        <v>114</v>
      </c>
      <c r="B25" s="62" t="s">
        <v>115</v>
      </c>
      <c r="C25" s="54">
        <v>0.02</v>
      </c>
    </row>
    <row r="26" spans="1:3" ht="16" thickBot="1" x14ac:dyDescent="0.4">
      <c r="A26" s="59"/>
      <c r="B26" s="60" t="s">
        <v>116</v>
      </c>
      <c r="C26" s="61">
        <f>SUM(C21:C25)</f>
        <v>9.5000000000000001E-2</v>
      </c>
    </row>
    <row r="27" spans="1:3" ht="15.5" x14ac:dyDescent="0.35">
      <c r="A27" s="5"/>
      <c r="B27" s="6"/>
      <c r="C27" s="8"/>
    </row>
    <row r="28" spans="1:3" ht="16" thickBot="1" x14ac:dyDescent="0.4">
      <c r="A28" s="5"/>
      <c r="B28" s="6"/>
      <c r="C28" s="8"/>
    </row>
    <row r="29" spans="1:3" ht="15.5" x14ac:dyDescent="0.35">
      <c r="A29" s="13" t="s">
        <v>117</v>
      </c>
      <c r="B29" s="271" t="s">
        <v>118</v>
      </c>
      <c r="C29" s="272"/>
    </row>
    <row r="30" spans="1:3" ht="15.5" x14ac:dyDescent="0.35">
      <c r="A30" s="52" t="s">
        <v>119</v>
      </c>
      <c r="B30" s="62" t="s">
        <v>120</v>
      </c>
      <c r="C30" s="63">
        <v>1.8627537542038369E-3</v>
      </c>
    </row>
    <row r="31" spans="1:3" ht="15.5" x14ac:dyDescent="0.35">
      <c r="A31" s="52" t="s">
        <v>121</v>
      </c>
      <c r="B31" s="62" t="s">
        <v>122</v>
      </c>
      <c r="C31" s="63">
        <v>1.2458460299712639E-3</v>
      </c>
    </row>
    <row r="32" spans="1:3" ht="15.5" x14ac:dyDescent="0.35">
      <c r="A32" s="52" t="s">
        <v>123</v>
      </c>
      <c r="B32" s="62" t="s">
        <v>124</v>
      </c>
      <c r="C32" s="63">
        <v>1.5195706177371167E-3</v>
      </c>
    </row>
    <row r="33" spans="1:3" ht="15.5" x14ac:dyDescent="0.35">
      <c r="A33" s="52" t="s">
        <v>125</v>
      </c>
      <c r="B33" s="62" t="s">
        <v>126</v>
      </c>
      <c r="C33" s="63">
        <v>3.7380229849258706E-3</v>
      </c>
    </row>
    <row r="34" spans="1:3" ht="15.5" x14ac:dyDescent="0.35">
      <c r="A34" s="52" t="s">
        <v>127</v>
      </c>
      <c r="B34" s="62" t="s">
        <v>128</v>
      </c>
      <c r="C34" s="63">
        <v>4.0674191865106284E-4</v>
      </c>
    </row>
    <row r="35" spans="1:3" ht="15.5" x14ac:dyDescent="0.35">
      <c r="A35" s="52" t="s">
        <v>129</v>
      </c>
      <c r="B35" s="62" t="s">
        <v>130</v>
      </c>
      <c r="C35" s="63">
        <v>0.02</v>
      </c>
    </row>
    <row r="36" spans="1:3" ht="15.5" x14ac:dyDescent="0.35">
      <c r="A36" s="52" t="s">
        <v>131</v>
      </c>
      <c r="B36" s="62" t="s">
        <v>132</v>
      </c>
      <c r="C36" s="63">
        <v>4.0000000000000001E-3</v>
      </c>
    </row>
    <row r="37" spans="1:3" ht="15.5" x14ac:dyDescent="0.35">
      <c r="A37" s="52" t="s">
        <v>133</v>
      </c>
      <c r="B37" s="62" t="s">
        <v>134</v>
      </c>
      <c r="C37" s="63">
        <v>0.01</v>
      </c>
    </row>
    <row r="38" spans="1:3" ht="15.5" x14ac:dyDescent="0.35">
      <c r="A38" s="52" t="s">
        <v>135</v>
      </c>
      <c r="B38" s="62" t="s">
        <v>136</v>
      </c>
      <c r="C38" s="64">
        <v>0.02</v>
      </c>
    </row>
    <row r="39" spans="1:3" ht="16" thickBot="1" x14ac:dyDescent="0.4">
      <c r="A39" s="59"/>
      <c r="B39" s="60" t="s">
        <v>116</v>
      </c>
      <c r="C39" s="61">
        <f>SUM(C30:C38)</f>
        <v>6.277293530548915E-2</v>
      </c>
    </row>
    <row r="40" spans="1:3" ht="15.5" x14ac:dyDescent="0.35">
      <c r="A40" s="44"/>
      <c r="B40" s="45"/>
      <c r="C40" s="46"/>
    </row>
    <row r="41" spans="1:3" ht="16" thickBot="1" x14ac:dyDescent="0.4">
      <c r="A41" s="65"/>
      <c r="B41" s="47"/>
      <c r="C41" s="50"/>
    </row>
    <row r="42" spans="1:3" ht="31.5" thickBot="1" x14ac:dyDescent="0.4">
      <c r="A42" s="9" t="s">
        <v>137</v>
      </c>
      <c r="B42" s="15" t="s">
        <v>138</v>
      </c>
      <c r="C42" s="10">
        <f>(C39+C26+C18)*12%</f>
        <v>1.8932752236658697E-2</v>
      </c>
    </row>
    <row r="43" spans="1:3" ht="15.5" x14ac:dyDescent="0.35">
      <c r="A43" s="11"/>
      <c r="B43" s="12"/>
      <c r="C43" s="7"/>
    </row>
    <row r="44" spans="1:3" ht="15.5" x14ac:dyDescent="0.35">
      <c r="A44" s="48"/>
      <c r="B44" s="45"/>
      <c r="C44" s="49"/>
    </row>
    <row r="45" spans="1:3" ht="20" x14ac:dyDescent="0.35">
      <c r="A45" s="261" t="s">
        <v>139</v>
      </c>
      <c r="B45" s="262"/>
      <c r="C45" s="93">
        <f>+ROUND(C42+C39+C26+C18,2)</f>
        <v>0.18</v>
      </c>
    </row>
    <row r="47" spans="1:3" x14ac:dyDescent="0.35">
      <c r="B47" t="s">
        <v>144</v>
      </c>
      <c r="C47" s="14">
        <f>+C45+1</f>
        <v>1.18</v>
      </c>
    </row>
  </sheetData>
  <mergeCells count="6">
    <mergeCell ref="A45:B45"/>
    <mergeCell ref="A1:C1"/>
    <mergeCell ref="A2:B2"/>
    <mergeCell ref="B4:C4"/>
    <mergeCell ref="B20:C20"/>
    <mergeCell ref="B29:C29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EF3EA14C13924BB9F57C1945213AA1" ma:contentTypeVersion="20" ma:contentTypeDescription="Crear nuevo documento." ma:contentTypeScope="" ma:versionID="2ac11e06b13723f23e51fbf03f99bc39">
  <xsd:schema xmlns:xsd="http://www.w3.org/2001/XMLSchema" xmlns:xs="http://www.w3.org/2001/XMLSchema" xmlns:p="http://schemas.microsoft.com/office/2006/metadata/properties" xmlns:ns1="http://schemas.microsoft.com/sharepoint/v3" xmlns:ns2="abe4d7f0-453a-4500-9b3e-cf1206a260a9" xmlns:ns3="63ac2462-d836-4ff9-9c94-b30dbce5235f" targetNamespace="http://schemas.microsoft.com/office/2006/metadata/properties" ma:root="true" ma:fieldsID="0522763a33216395d93bb45210612fc9" ns1:_="" ns2:_="" ns3:_="">
    <xsd:import namespace="http://schemas.microsoft.com/sharepoint/v3"/>
    <xsd:import namespace="abe4d7f0-453a-4500-9b3e-cf1206a260a9"/>
    <xsd:import namespace="63ac2462-d836-4ff9-9c94-b30dbce5235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1:_ip_UnifiedCompliancePolicyProperties" minOccurs="0"/>
                <xsd:element ref="ns1:_ip_UnifiedCompliancePolicyUIAction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4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25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be4d7f0-453a-4500-9b3e-cf1206a260a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aff17c02-b205-4842-9003-9097a138456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6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3ac2462-d836-4ff9-9c94-b30dbce5235f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42965afa-3c10-48f2-9b46-856d9317e2b4}" ma:internalName="TaxCatchAll" ma:showField="CatchAllData" ma:web="63ac2462-d836-4ff9-9c94-b30dbce5235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lcf76f155ced4ddcb4097134ff3c332f xmlns="abe4d7f0-453a-4500-9b3e-cf1206a260a9">
      <Terms xmlns="http://schemas.microsoft.com/office/infopath/2007/PartnerControls"/>
    </lcf76f155ced4ddcb4097134ff3c332f>
    <TaxCatchAll xmlns="63ac2462-d836-4ff9-9c94-b30dbce5235f" xsi:nil="true"/>
  </documentManagement>
</p:properties>
</file>

<file path=customXml/itemProps1.xml><?xml version="1.0" encoding="utf-8"?>
<ds:datastoreItem xmlns:ds="http://schemas.openxmlformats.org/officeDocument/2006/customXml" ds:itemID="{3746E98D-2B0F-400E-B894-3BD633A2BF1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0CEF940-362B-41BD-BB11-4A0C9BFDC5D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abe4d7f0-453a-4500-9b3e-cf1206a260a9"/>
    <ds:schemaRef ds:uri="63ac2462-d836-4ff9-9c94-b30dbce5235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38BB992-F39E-491F-8324-92E84330D237}">
  <ds:schemaRefs>
    <ds:schemaRef ds:uri="http://purl.org/dc/dcmitype/"/>
    <ds:schemaRef ds:uri="http://purl.org/dc/terms/"/>
    <ds:schemaRef ds:uri="http://purl.org/dc/elements/1.1/"/>
    <ds:schemaRef ds:uri="http://schemas.openxmlformats.org/package/2006/metadata/core-properties"/>
    <ds:schemaRef ds:uri="http://schemas.microsoft.com/office/2006/documentManagement/types"/>
    <ds:schemaRef ds:uri="http://schemas.microsoft.com/sharepoint/v3"/>
    <ds:schemaRef ds:uri="abe4d7f0-453a-4500-9b3e-cf1206a260a9"/>
    <ds:schemaRef ds:uri="http://www.w3.org/XML/1998/namespace"/>
    <ds:schemaRef ds:uri="http://schemas.microsoft.com/office/infopath/2007/PartnerControls"/>
    <ds:schemaRef ds:uri="63ac2462-d836-4ff9-9c94-b30dbce5235f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FORMATO 6</vt:lpstr>
      <vt:lpstr>FM x2</vt:lpstr>
      <vt:lpstr>FM x1,18</vt:lpstr>
      <vt:lpstr>'FORMATO 6'!Área_de_impresión</vt:lpstr>
      <vt:lpstr>'FORMATO 6'!Títulos_a_imprimir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GERENTE</dc:creator>
  <cp:keywords/>
  <dc:description/>
  <cp:lastModifiedBy>Dirección Técnica</cp:lastModifiedBy>
  <cp:revision/>
  <cp:lastPrinted>2025-08-20T22:33:22Z</cp:lastPrinted>
  <dcterms:created xsi:type="dcterms:W3CDTF">2020-12-17T18:43:45Z</dcterms:created>
  <dcterms:modified xsi:type="dcterms:W3CDTF">2026-01-19T19:28:59Z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0x010100EAEF3EA14C13924BB9F57C1945213AA1</vt:lpwstr>
  </property>
  <property fmtid="{D5CDD505-2E9C-101B-9397-08002B2CF9AE}" pid="3" name="MediaServiceImageTags">
    <vt:lpwstr/>
  </property>
</Properties>
</file>