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08"/>
  <workbookPr codeName="ThisWorkbook"/>
  <mc:AlternateContent xmlns:mc="http://schemas.openxmlformats.org/markup-compatibility/2006">
    <mc:Choice Requires="x15">
      <x15ac:absPath xmlns:x15ac="http://schemas.microsoft.com/office/spreadsheetml/2010/11/ac" url="/Users/vivianamarcelahernandezsanclemente/Library/Mobile Documents/com~apple~CloudDocs/ALCALDIA VILLAVICENCIO/NOVIEMBRE/LP- CHARRASCAL CARACOLI/"/>
    </mc:Choice>
  </mc:AlternateContent>
  <xr:revisionPtr revIDLastSave="0" documentId="8_{29F1FAA2-DD88-B144-9036-F461C248A1AC}" xr6:coauthVersionLast="45" xr6:coauthVersionMax="45" xr10:uidLastSave="{00000000-0000-0000-0000-000000000000}"/>
  <bookViews>
    <workbookView xWindow="0" yWindow="460" windowWidth="20740" windowHeight="11160" tabRatio="906" activeTab="2" xr2:uid="{00000000-000D-0000-FFFF-FFFF00000000}"/>
  </bookViews>
  <sheets>
    <sheet name="PRESUPUESTO OFICIAL" sheetId="265" r:id="rId1"/>
    <sheet name="PROPUESTA ECONOMICA"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OFICIAL'!$I$14:$I$47</definedName>
    <definedName name="_xlnm._FilterDatabase" localSheetId="1" hidden="1">'PROPUESTA ECONOMICA'!$I$10:$I$39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OFICIAL'!$A$1:$M$66</definedName>
    <definedName name="_xlnm.Print_Area" localSheetId="1">'PROPUESTA ECONOMICA'!$A$1:$M$60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OFICIAL'!$K$49</definedName>
    <definedName name="solver_adj" localSheetId="1" hidden="1">'PROPUESTA ECONOMICA'!$K$41</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OFICIAL'!$K$61</definedName>
    <definedName name="solver_lhs1" localSheetId="1" hidden="1">'PROPUESTA ECONOMICA'!$K$53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OFICIAL'!$K$61</definedName>
    <definedName name="solver_opt" localSheetId="1" hidden="1">'PROPUESTA ECONOMICA'!$K$53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OFICIAL'!$K$62</definedName>
    <definedName name="solver_rhs1" localSheetId="1" hidden="1">'PROPUESTA ECONOMICA'!$K$54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concurrentCalc="0"/>
</workbook>
</file>

<file path=xl/calcChain.xml><?xml version="1.0" encoding="utf-8"?>
<calcChain xmlns="http://schemas.openxmlformats.org/spreadsheetml/2006/main">
  <c r="J27" i="265" l="1"/>
  <c r="J45" i="265"/>
  <c r="J44" i="265"/>
  <c r="J43" i="265"/>
  <c r="J42" i="265"/>
  <c r="J39" i="265"/>
  <c r="J38" i="265"/>
  <c r="J37" i="265"/>
  <c r="J36" i="265"/>
  <c r="K37" i="265"/>
  <c r="J33" i="265"/>
  <c r="K33" i="265"/>
  <c r="J26" i="265"/>
  <c r="J23" i="265"/>
  <c r="J20" i="265"/>
  <c r="K20" i="265"/>
  <c r="K21" i="265"/>
  <c r="K63" i="265"/>
  <c r="K45" i="265"/>
  <c r="K44" i="265"/>
  <c r="K43" i="265"/>
  <c r="K42" i="265"/>
  <c r="K39" i="265"/>
  <c r="K38" i="265"/>
  <c r="K36" i="265"/>
  <c r="J32" i="265"/>
  <c r="K32" i="265"/>
  <c r="J29" i="265"/>
  <c r="K29" i="265"/>
  <c r="J28" i="265"/>
  <c r="K28" i="265"/>
  <c r="K27" i="265"/>
  <c r="K26" i="265"/>
  <c r="K23" i="265"/>
  <c r="J17" i="265"/>
  <c r="K17" i="265"/>
  <c r="K18" i="265"/>
  <c r="K30" i="265"/>
  <c r="K46" i="265"/>
  <c r="K34" i="265"/>
  <c r="K40" i="265"/>
  <c r="K24" i="265"/>
  <c r="K47" i="265"/>
  <c r="K52" i="265"/>
  <c r="K56" i="265"/>
</calcChain>
</file>

<file path=xl/sharedStrings.xml><?xml version="1.0" encoding="utf-8"?>
<sst xmlns="http://schemas.openxmlformats.org/spreadsheetml/2006/main" count="207" uniqueCount="132">
  <si>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</si>
  <si>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</si>
  <si>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</si>
  <si>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</si>
  <si>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</si>
  <si>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</si>
  <si>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</si>
  <si>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</si>
  <si>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</si>
  <si>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</si>
  <si>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</si>
  <si>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</si>
  <si>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</si>
  <si>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</si>
  <si>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</si>
  <si>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</si>
  <si>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</si>
  <si>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</si>
  <si>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</si>
  <si>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</si>
  <si>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</si>
  <si>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ADMINISTRACIÓN</t>
  </si>
  <si>
    <t>A=</t>
  </si>
  <si>
    <t xml:space="preserve">IMPREVISTO
</t>
  </si>
  <si>
    <t>I=</t>
  </si>
  <si>
    <t xml:space="preserve">UTILIDAD
</t>
  </si>
  <si>
    <t>U=</t>
  </si>
  <si>
    <t>TOTAL A.I.U</t>
  </si>
  <si>
    <t>A.I.U.=</t>
  </si>
  <si>
    <t>PROPUESTA ECONÓMICA</t>
  </si>
  <si>
    <t>[Los proponentes deben usar el presente formulario para determinar su propuesta económica conforme al Formulario 1 - Presupuesto Oficial publicado por la Entidad]
[El presente formato aplica para los procesos de contratación que tengan como forma de pago precios unitarios,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</si>
  <si>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</si>
  <si>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</si>
  <si>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</si>
  <si>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</si>
  <si>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</si>
  <si>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</si>
  <si>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</si>
  <si>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</si>
  <si>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</si>
  <si>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</si>
  <si>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</si>
  <si>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</si>
  <si>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</si>
  <si>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</si>
  <si>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</si>
  <si>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</si>
  <si>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</si>
  <si>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</si>
  <si>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</si>
  <si>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</si>
  <si>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</si>
  <si>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</si>
  <si>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</si>
  <si>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</si>
  <si>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</si>
  <si>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</si>
  <si>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</si>
  <si>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</si>
  <si>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</si>
  <si>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</si>
  <si>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</si>
  <si>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</si>
  <si>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</si>
  <si>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</si>
  <si>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</si>
  <si>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</si>
  <si>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</si>
  <si>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</si>
  <si>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</si>
  <si>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</si>
  <si>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</si>
  <si>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</si>
  <si>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</si>
  <si>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</si>
  <si>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</si>
  <si>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</si>
  <si>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</si>
  <si>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</si>
  <si>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</si>
  <si>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</si>
  <si>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</si>
  <si>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</si>
  <si>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</si>
  <si>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</si>
  <si>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</si>
  <si>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</si>
  <si>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</si>
  <si>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</si>
  <si>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</si>
  <si>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</si>
  <si>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</si>
  <si>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</si>
  <si>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</si>
  <si>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</si>
  <si>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rPr>
        <b/>
        <sz val="11"/>
        <rFont val="Arial"/>
        <family val="2"/>
      </rPr>
      <t>NOTA 5:</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</si>
  <si>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t xml:space="preserve">NOTA 6: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</si>
  <si>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</si>
  <si>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</si>
  <si>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PRELIMINARES</t>
  </si>
  <si>
    <t>COMISION TOPOGRA PERMANENT.inc equipo,plano,trans</t>
  </si>
  <si>
    <t>EXCAVACIONES</t>
  </si>
  <si>
    <t>M3</t>
  </si>
  <si>
    <t>MES</t>
  </si>
  <si>
    <t>RELLENOS</t>
  </si>
  <si>
    <t>SUB-BASE GRAN RIO SELEC. T. MAX 2" Inc transp 5 km</t>
  </si>
  <si>
    <t xml:space="preserve"> BASE TRITURA T. MAX 1 1/2" .Incl. transp 5 km      </t>
  </si>
  <si>
    <t>SOBREACARREO MATERIAL, 25% compacta.</t>
  </si>
  <si>
    <t>M3-KM</t>
  </si>
  <si>
    <t xml:space="preserve">SUMINISTRO, EXTENDIDO Y COMPACTACION DE MDC-19     </t>
  </si>
  <si>
    <t xml:space="preserve">IMPRIMACION ASFALTICA    </t>
  </si>
  <si>
    <t>M2</t>
  </si>
  <si>
    <t>ACERO REFUERZO  FIGURADO 412MPa, (4200 kg/cm2,G60)</t>
  </si>
  <si>
    <t>KG</t>
  </si>
  <si>
    <t>SEÑALIZACION</t>
  </si>
  <si>
    <t xml:space="preserve">PINT PLAST FRIO DEM-LINEA CONT12CM 1,52mm INC APLI    </t>
  </si>
  <si>
    <t>ML</t>
  </si>
  <si>
    <t>CARPETA ASFALTICA</t>
  </si>
  <si>
    <t>DESCAPOTE</t>
  </si>
  <si>
    <t xml:space="preserve">DESCAPOTE MECANICO.e= &lt;o= 0.15m,Inc retiro.5 kms    </t>
  </si>
  <si>
    <t xml:space="preserve">EXCAV MECAN INC RETIRO DE SOBRANTES(xa cajas vias-  </t>
  </si>
  <si>
    <t xml:space="preserve">AFIRMADO TAM MAX 3",Incl explot,cargue,transp 5 km </t>
  </si>
  <si>
    <t xml:space="preserve">Señal V SP/SR/SI 60x60cmNo incSP46-47-48 INC INSTA  </t>
  </si>
  <si>
    <t xml:space="preserve">PINT PLAS FRIO METIL MARC VIAL E=38mm MICR INC APLI    </t>
  </si>
  <si>
    <t xml:space="preserve">TACHA REFLEC BIDIR AREA MIN CARA20 H=2,5CM INC INS   </t>
  </si>
  <si>
    <t>UND</t>
  </si>
  <si>
    <t xml:space="preserve">CONSTRUCCION DE BOX CULVERTS   </t>
  </si>
  <si>
    <t>EXCAVACION MECANICA HUMEDAS CONGl. Inc retiro 5km</t>
  </si>
  <si>
    <t>CONCRETO 13,8 MPa, (2000 psi), solado, conc limpie</t>
  </si>
  <si>
    <t>CONCRETO (20.7MPa,3000psi)  BOX, ALETAS,MUROS ARMADOS</t>
  </si>
  <si>
    <t>PLAN MANEJO DE TRANSITO (PMT)</t>
  </si>
  <si>
    <t xml:space="preserve"> PRESUPUESTO AMBIENTAL (PAGA)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</si>
</sst>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0.00_-;\-&quot;$&quot;* #,##0.00_-;_-&quot;$&quot;* &quot;-&quot;??_-;_-@_-"/>
    <numFmt numFmtId="43" formatCode="_-* #,##0.00_-;\-* #,##0.00_-;_-* &quot;-&quot;??_-;_-@_-"/>
    <numFmt numFmtId="164" formatCode="_-&quot;$&quot;\ * #,##0_-;\-&quot;$&quot;\ * #,##0_-;_-&quot;$&quot;\ *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 #,##0.00_-;\-&quot;$&quot;\ * #,##0.00_-;_-&quot;$&quot;\ * &quot;-&quot;_-;_-@_-"/>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12"/>
      <name val="Arial"/>
      <family val="2"/>
    </font>
    <font>
      <sz val="12"/>
      <color theme="1"/>
      <name val="Arial"/>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tted">
        <color indexed="64"/>
      </left>
      <right style="dotted">
        <color indexed="64"/>
      </right>
      <top style="dotted">
        <color indexed="64"/>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5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53">
      <alignment horizontal="right"/>
    </xf>
    <xf numFmtId="188" fontId="7" fillId="0" borderId="53">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53">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4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44"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8">
      <protection locked="0"/>
    </xf>
    <xf numFmtId="0" fontId="45" fillId="0" borderId="0"/>
    <xf numFmtId="0" fontId="46" fillId="0" borderId="0" applyNumberFormat="0" applyFill="0" applyBorder="0" applyAlignment="0" applyProtection="0">
      <alignment vertical="top"/>
      <protection locked="0"/>
    </xf>
    <xf numFmtId="168" fontId="1" fillId="0" borderId="0" applyFont="0" applyFill="0" applyBorder="0" applyAlignment="0" applyProtection="0"/>
    <xf numFmtId="164" fontId="57" fillId="0" borderId="0" applyFont="0" applyFill="0" applyBorder="0" applyAlignment="0" applyProtection="0"/>
  </cellStyleXfs>
  <cellXfs count="404">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40" xfId="89" applyFont="1" applyBorder="1"/>
    <xf numFmtId="0" fontId="33" fillId="0" borderId="41" xfId="89" applyFont="1" applyBorder="1"/>
    <xf numFmtId="0" fontId="33" fillId="0" borderId="41" xfId="89" applyFont="1" applyBorder="1" applyAlignment="1">
      <alignment horizontal="center"/>
    </xf>
    <xf numFmtId="0" fontId="33" fillId="0" borderId="42" xfId="89" applyFont="1" applyBorder="1"/>
    <xf numFmtId="0" fontId="33" fillId="0" borderId="38" xfId="89" applyFont="1" applyBorder="1"/>
    <xf numFmtId="0" fontId="33" fillId="0" borderId="39" xfId="89" applyFont="1" applyBorder="1"/>
    <xf numFmtId="0" fontId="33" fillId="0" borderId="0" xfId="90" applyFont="1"/>
    <xf numFmtId="0" fontId="33" fillId="0" borderId="38" xfId="90" applyFont="1" applyBorder="1"/>
    <xf numFmtId="0" fontId="33" fillId="0" borderId="39" xfId="90" applyFont="1" applyBorder="1"/>
    <xf numFmtId="182" fontId="33" fillId="0" borderId="39" xfId="90" applyNumberFormat="1" applyFont="1" applyBorder="1"/>
    <xf numFmtId="184" fontId="33" fillId="0" borderId="39" xfId="90" applyNumberFormat="1" applyFont="1" applyBorder="1"/>
    <xf numFmtId="0" fontId="33" fillId="0" borderId="36" xfId="90" applyFont="1" applyBorder="1"/>
    <xf numFmtId="0" fontId="33" fillId="0" borderId="37" xfId="89" applyFont="1" applyBorder="1"/>
    <xf numFmtId="0" fontId="33" fillId="0" borderId="37" xfId="89" applyFont="1" applyBorder="1" applyAlignment="1">
      <alignment horizontal="center"/>
    </xf>
    <xf numFmtId="185" fontId="33" fillId="0" borderId="37" xfId="34" applyNumberFormat="1" applyFont="1" applyBorder="1"/>
    <xf numFmtId="0" fontId="33" fillId="0" borderId="43" xfId="89" applyFont="1" applyBorder="1"/>
    <xf numFmtId="0" fontId="30" fillId="0" borderId="38" xfId="89" applyFont="1" applyBorder="1"/>
    <xf numFmtId="0" fontId="30" fillId="0" borderId="39" xfId="89" applyFont="1" applyBorder="1"/>
    <xf numFmtId="0" fontId="31" fillId="0" borderId="0" xfId="0" applyFont="1"/>
    <xf numFmtId="0" fontId="33" fillId="25" borderId="0" xfId="89" applyFont="1" applyFill="1"/>
    <xf numFmtId="0" fontId="33" fillId="25" borderId="38" xfId="89" applyFont="1" applyFill="1" applyBorder="1"/>
    <xf numFmtId="0" fontId="30" fillId="25" borderId="0" xfId="89" applyFont="1" applyFill="1"/>
    <xf numFmtId="0" fontId="33" fillId="25" borderId="39" xfId="89" applyFont="1" applyFill="1" applyBorder="1"/>
    <xf numFmtId="0" fontId="47" fillId="0" borderId="0" xfId="89" applyFont="1"/>
    <xf numFmtId="0" fontId="31" fillId="0" borderId="0" xfId="0" applyFont="1" applyBorder="1"/>
    <xf numFmtId="0" fontId="31" fillId="0" borderId="0" xfId="0" applyFont="1" applyFill="1"/>
    <xf numFmtId="0" fontId="31" fillId="0" borderId="40" xfId="0" applyFont="1" applyBorder="1"/>
    <xf numFmtId="0" fontId="31" fillId="0" borderId="86" xfId="0" applyFont="1" applyBorder="1"/>
    <xf numFmtId="0" fontId="31" fillId="0" borderId="87" xfId="0" applyFont="1" applyFill="1" applyBorder="1"/>
    <xf numFmtId="0" fontId="31" fillId="0" borderId="38" xfId="0" applyFont="1" applyBorder="1"/>
    <xf numFmtId="0" fontId="31" fillId="0" borderId="39" xfId="0" applyFont="1" applyFill="1" applyBorder="1"/>
    <xf numFmtId="0" fontId="33" fillId="0" borderId="39" xfId="0" applyFont="1" applyFill="1" applyBorder="1" applyAlignment="1">
      <alignment horizontal="center" wrapText="1"/>
    </xf>
    <xf numFmtId="0" fontId="44" fillId="0" borderId="39" xfId="255" applyFont="1" applyFill="1" applyBorder="1" applyAlignment="1">
      <alignment horizontal="center" vertical="center"/>
    </xf>
    <xf numFmtId="0" fontId="44" fillId="0" borderId="39" xfId="0" applyFont="1" applyFill="1" applyBorder="1" applyAlignment="1">
      <alignment horizontal="center" vertical="center"/>
    </xf>
    <xf numFmtId="0" fontId="44" fillId="0" borderId="39" xfId="0" applyFont="1" applyFill="1" applyBorder="1" applyAlignment="1">
      <alignment vertical="center"/>
    </xf>
    <xf numFmtId="1" fontId="44" fillId="0" borderId="39" xfId="0" applyNumberFormat="1" applyFont="1" applyFill="1" applyBorder="1" applyAlignment="1">
      <alignment horizontal="center" vertical="center"/>
    </xf>
    <xf numFmtId="0" fontId="44" fillId="0" borderId="39" xfId="0" applyFont="1" applyFill="1" applyBorder="1" applyAlignment="1">
      <alignment horizontal="center"/>
    </xf>
    <xf numFmtId="0" fontId="43" fillId="0" borderId="39" xfId="0" applyFont="1" applyFill="1" applyBorder="1" applyAlignment="1" applyProtection="1">
      <alignment horizontal="center"/>
      <protection locked="0"/>
    </xf>
    <xf numFmtId="0" fontId="43" fillId="0" borderId="39" xfId="0" applyFont="1" applyFill="1" applyBorder="1" applyAlignment="1">
      <alignment horizontal="center" vertical="center"/>
    </xf>
    <xf numFmtId="4" fontId="31" fillId="0" borderId="39" xfId="0" applyNumberFormat="1" applyFont="1" applyFill="1" applyBorder="1" applyAlignment="1">
      <alignment horizontal="center" vertical="center"/>
    </xf>
    <xf numFmtId="0" fontId="43" fillId="0" borderId="39" xfId="0" applyFont="1" applyFill="1" applyBorder="1" applyAlignment="1">
      <alignment horizontal="left" vertical="center"/>
    </xf>
    <xf numFmtId="0" fontId="43" fillId="0" borderId="39" xfId="0" applyFont="1" applyFill="1" applyBorder="1" applyAlignment="1">
      <alignment horizontal="center"/>
    </xf>
    <xf numFmtId="173" fontId="31" fillId="0" borderId="39" xfId="34" applyFont="1" applyFill="1" applyBorder="1"/>
    <xf numFmtId="173" fontId="31" fillId="0" borderId="39" xfId="0" applyNumberFormat="1" applyFont="1" applyFill="1" applyBorder="1"/>
    <xf numFmtId="0" fontId="43" fillId="0" borderId="39" xfId="0" applyFont="1" applyFill="1" applyBorder="1" applyAlignment="1">
      <alignment horizontal="center" wrapText="1"/>
    </xf>
    <xf numFmtId="173" fontId="31" fillId="0" borderId="39" xfId="34" applyFont="1" applyFill="1" applyBorder="1" applyAlignment="1">
      <alignment horizontal="center" wrapText="1"/>
    </xf>
    <xf numFmtId="166" fontId="31" fillId="0" borderId="39" xfId="0" applyNumberFormat="1" applyFont="1" applyFill="1" applyBorder="1"/>
    <xf numFmtId="43" fontId="31" fillId="0" borderId="39" xfId="34" applyNumberFormat="1" applyFont="1" applyFill="1" applyBorder="1"/>
    <xf numFmtId="43" fontId="31" fillId="0" borderId="39" xfId="0" applyNumberFormat="1" applyFont="1" applyFill="1" applyBorder="1"/>
    <xf numFmtId="0" fontId="32" fillId="0" borderId="39" xfId="0" applyFont="1" applyFill="1" applyBorder="1"/>
    <xf numFmtId="0" fontId="31" fillId="0" borderId="39" xfId="0" applyFont="1" applyFill="1" applyBorder="1" applyAlignment="1">
      <alignment horizontal="center"/>
    </xf>
    <xf numFmtId="0" fontId="42" fillId="0" borderId="39" xfId="0" applyFont="1" applyFill="1" applyBorder="1" applyAlignment="1">
      <alignment wrapText="1"/>
    </xf>
    <xf numFmtId="0" fontId="33" fillId="0" borderId="39" xfId="0" applyFont="1" applyFill="1" applyBorder="1" applyAlignment="1">
      <alignment horizontal="right"/>
    </xf>
    <xf numFmtId="0" fontId="31" fillId="0" borderId="88" xfId="0" applyFont="1" applyBorder="1"/>
    <xf numFmtId="0" fontId="31" fillId="0" borderId="89" xfId="0" applyFont="1" applyBorder="1"/>
    <xf numFmtId="0" fontId="31" fillId="0" borderId="90" xfId="0" applyFont="1" applyFill="1" applyBorder="1"/>
    <xf numFmtId="0" fontId="50" fillId="0" borderId="0" xfId="0" applyFont="1" applyBorder="1"/>
    <xf numFmtId="0" fontId="50" fillId="0" borderId="67"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vertical="center"/>
    </xf>
    <xf numFmtId="0" fontId="50" fillId="0" borderId="78" xfId="0" applyFont="1" applyBorder="1" applyAlignment="1">
      <alignment vertical="center"/>
    </xf>
    <xf numFmtId="0" fontId="50" fillId="0" borderId="64" xfId="0" applyFont="1" applyBorder="1" applyAlignment="1">
      <alignment horizontal="center"/>
    </xf>
    <xf numFmtId="0" fontId="52" fillId="0" borderId="63" xfId="0" applyFont="1" applyBorder="1" applyAlignment="1">
      <alignment horizontal="center"/>
    </xf>
    <xf numFmtId="0" fontId="50" fillId="0" borderId="63"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Border="1" applyAlignment="1">
      <alignment horizontal="center"/>
    </xf>
    <xf numFmtId="0" fontId="50" fillId="0" borderId="0" xfId="0" applyFont="1" applyBorder="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7" xfId="0" applyFont="1" applyBorder="1" applyAlignment="1">
      <alignment horizontal="left"/>
    </xf>
    <xf numFmtId="0" fontId="50" fillId="0" borderId="60" xfId="0" applyFont="1" applyBorder="1" applyAlignment="1">
      <alignment horizontal="center"/>
    </xf>
    <xf numFmtId="0" fontId="50" fillId="0" borderId="76" xfId="0" applyFont="1" applyBorder="1" applyAlignment="1">
      <alignment horizontal="center"/>
    </xf>
    <xf numFmtId="0" fontId="50" fillId="0" borderId="27" xfId="0" applyFont="1" applyBorder="1"/>
    <xf numFmtId="0" fontId="50" fillId="0" borderId="31" xfId="0" applyFont="1" applyBorder="1"/>
    <xf numFmtId="0" fontId="50" fillId="0" borderId="74" xfId="0" applyFont="1" applyBorder="1"/>
    <xf numFmtId="0" fontId="50" fillId="0" borderId="64" xfId="0" applyFont="1" applyBorder="1"/>
    <xf numFmtId="0" fontId="50" fillId="0" borderId="63" xfId="0" applyFont="1" applyBorder="1"/>
    <xf numFmtId="0" fontId="50" fillId="0" borderId="62" xfId="0" applyFont="1" applyBorder="1"/>
    <xf numFmtId="0" fontId="50" fillId="0" borderId="11" xfId="0" applyFont="1" applyBorder="1"/>
    <xf numFmtId="0" fontId="50" fillId="0" borderId="12" xfId="0" applyFont="1" applyBorder="1"/>
    <xf numFmtId="0" fontId="52" fillId="24" borderId="75" xfId="0" applyFont="1" applyFill="1" applyBorder="1" applyAlignment="1">
      <alignment horizontal="center" vertical="center"/>
    </xf>
    <xf numFmtId="0" fontId="50" fillId="24" borderId="73" xfId="0" applyFont="1" applyFill="1" applyBorder="1" applyAlignment="1">
      <alignment horizontal="center" vertical="center"/>
    </xf>
    <xf numFmtId="4" fontId="50" fillId="24" borderId="73"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7" xfId="0" applyFont="1" applyBorder="1"/>
    <xf numFmtId="0" fontId="50" fillId="0" borderId="59" xfId="0" applyFont="1" applyBorder="1"/>
    <xf numFmtId="0" fontId="50" fillId="0" borderId="69" xfId="0" applyFont="1" applyBorder="1"/>
    <xf numFmtId="0" fontId="50" fillId="0" borderId="70" xfId="0" applyFont="1" applyBorder="1"/>
    <xf numFmtId="173" fontId="50" fillId="0" borderId="68" xfId="34" applyFont="1" applyBorder="1"/>
    <xf numFmtId="173" fontId="50" fillId="0" borderId="65" xfId="0" applyNumberFormat="1" applyFont="1" applyBorder="1"/>
    <xf numFmtId="0" fontId="52" fillId="24" borderId="50"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6" xfId="34" applyFont="1" applyBorder="1"/>
    <xf numFmtId="173" fontId="50" fillId="0" borderId="65"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8" xfId="0" applyFont="1" applyBorder="1"/>
    <xf numFmtId="0" fontId="50" fillId="0" borderId="14" xfId="0" applyFont="1" applyBorder="1"/>
    <xf numFmtId="173" fontId="50" fillId="0" borderId="44"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51" xfId="34" applyFont="1" applyBorder="1" applyAlignment="1">
      <alignment horizontal="center" wrapText="1"/>
    </xf>
    <xf numFmtId="166" fontId="50" fillId="24" borderId="65"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5" xfId="0" applyNumberFormat="1" applyFont="1" applyBorder="1"/>
    <xf numFmtId="43" fontId="50" fillId="24" borderId="65" xfId="0" applyNumberFormat="1" applyFont="1" applyFill="1" applyBorder="1"/>
    <xf numFmtId="0" fontId="50" fillId="0" borderId="60" xfId="0" applyFont="1" applyBorder="1"/>
    <xf numFmtId="0" fontId="50" fillId="0" borderId="0" xfId="0" applyFont="1" applyBorder="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61" xfId="0" applyFont="1" applyBorder="1"/>
    <xf numFmtId="0" fontId="52" fillId="0" borderId="11" xfId="0" applyFont="1" applyBorder="1" applyAlignment="1">
      <alignment horizontal="left"/>
    </xf>
    <xf numFmtId="0" fontId="50" fillId="0" borderId="0" xfId="0" applyFont="1" applyBorder="1" applyAlignment="1">
      <alignment horizontal="left"/>
    </xf>
    <xf numFmtId="0" fontId="50" fillId="0" borderId="11" xfId="0" applyFont="1" applyBorder="1" applyAlignment="1">
      <alignment horizontal="left"/>
    </xf>
    <xf numFmtId="0" fontId="48" fillId="0" borderId="0" xfId="0" applyFont="1" applyBorder="1"/>
    <xf numFmtId="0" fontId="49" fillId="0" borderId="0" xfId="0" applyFont="1" applyBorder="1"/>
    <xf numFmtId="0" fontId="48" fillId="0" borderId="85" xfId="0" applyFont="1" applyBorder="1" applyAlignment="1">
      <alignment horizontal="left" vertical="center"/>
    </xf>
    <xf numFmtId="0" fontId="49" fillId="0" borderId="85" xfId="0" applyFont="1" applyBorder="1" applyAlignment="1">
      <alignment horizontal="left" vertical="center"/>
    </xf>
    <xf numFmtId="0" fontId="33" fillId="0" borderId="0" xfId="89" applyFont="1" applyBorder="1"/>
    <xf numFmtId="0" fontId="52" fillId="0" borderId="20" xfId="126" applyFont="1" applyBorder="1" applyAlignment="1">
      <alignment horizontal="center" vertical="center" wrapText="1"/>
    </xf>
    <xf numFmtId="0" fontId="52" fillId="24" borderId="45" xfId="73" applyFont="1" applyFill="1" applyBorder="1" applyAlignment="1">
      <alignment vertical="center"/>
    </xf>
    <xf numFmtId="0" fontId="52" fillId="24" borderId="47" xfId="73" applyFont="1" applyFill="1" applyBorder="1" applyAlignment="1">
      <alignment vertical="center"/>
    </xf>
    <xf numFmtId="0" fontId="52" fillId="24" borderId="48" xfId="73" applyFont="1" applyFill="1" applyBorder="1" applyAlignment="1">
      <alignment vertical="center"/>
    </xf>
    <xf numFmtId="0" fontId="50" fillId="0" borderId="56"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51"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4"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6" xfId="135" applyFont="1" applyBorder="1" applyAlignment="1">
      <alignment horizontal="center" vertical="center"/>
    </xf>
    <xf numFmtId="0" fontId="50" fillId="0" borderId="18" xfId="73" applyFont="1" applyBorder="1" applyAlignment="1">
      <alignment horizontal="center" vertical="center" wrapText="1"/>
    </xf>
    <xf numFmtId="0" fontId="50" fillId="0" borderId="55"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9" xfId="62" applyNumberFormat="1" applyFont="1" applyBorder="1" applyAlignment="1">
      <alignment horizontal="right" vertical="center" wrapText="1"/>
    </xf>
    <xf numFmtId="176" fontId="52" fillId="0" borderId="54"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8"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0" fillId="0" borderId="0" xfId="128" applyFont="1" applyBorder="1" applyAlignment="1">
      <alignment horizontal="center" vertical="center" wrapText="1"/>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51"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Border="1" applyAlignment="1">
      <alignment horizontal="center" vertical="center" wrapText="1"/>
    </xf>
    <xf numFmtId="0" fontId="52" fillId="25" borderId="59" xfId="130" applyFont="1" applyFill="1" applyBorder="1" applyAlignment="1">
      <alignment horizontal="center" vertical="center" wrapText="1"/>
    </xf>
    <xf numFmtId="0" fontId="33" fillId="0" borderId="0" xfId="89" applyFont="1" applyBorder="1" applyAlignment="1">
      <alignment horizontal="center"/>
    </xf>
    <xf numFmtId="0" fontId="52" fillId="24" borderId="47" xfId="73" applyFont="1" applyFill="1" applyBorder="1" applyAlignment="1">
      <alignment horizontal="center" vertical="center"/>
    </xf>
    <xf numFmtId="0" fontId="55" fillId="0" borderId="18" xfId="0" applyFont="1" applyFill="1" applyBorder="1" applyAlignment="1">
      <alignment horizontal="left" vertical="center" wrapText="1"/>
    </xf>
    <xf numFmtId="0" fontId="55" fillId="0" borderId="18" xfId="0" applyFont="1" applyFill="1" applyBorder="1" applyAlignment="1">
      <alignment horizontal="center" vertical="center"/>
    </xf>
    <xf numFmtId="168" fontId="55" fillId="0" borderId="18" xfId="257" applyNumberFormat="1" applyFont="1" applyFill="1" applyBorder="1" applyAlignment="1">
      <alignment horizontal="right" vertical="center"/>
    </xf>
    <xf numFmtId="0" fontId="55" fillId="0" borderId="18" xfId="73" applyFont="1" applyBorder="1" applyAlignment="1">
      <alignment horizontal="center" vertical="center"/>
    </xf>
    <xf numFmtId="167" fontId="55" fillId="0" borderId="18" xfId="62" applyNumberFormat="1" applyFont="1" applyBorder="1" applyAlignment="1">
      <alignment horizontal="right" vertical="center" wrapText="1"/>
    </xf>
    <xf numFmtId="167" fontId="55" fillId="0" borderId="30" xfId="62" applyNumberFormat="1" applyFont="1" applyBorder="1" applyAlignment="1">
      <alignment horizontal="right" vertical="center" wrapText="1"/>
    </xf>
    <xf numFmtId="0" fontId="55" fillId="0" borderId="18" xfId="0" applyFont="1" applyFill="1" applyBorder="1" applyAlignment="1">
      <alignment horizontal="center"/>
    </xf>
    <xf numFmtId="173" fontId="55" fillId="0" borderId="18" xfId="34" applyFont="1" applyFill="1" applyBorder="1" applyAlignment="1">
      <alignment horizontal="right" vertical="center"/>
    </xf>
    <xf numFmtId="0" fontId="56" fillId="0" borderId="18" xfId="0" applyFont="1" applyBorder="1"/>
    <xf numFmtId="0" fontId="52" fillId="0" borderId="56" xfId="73" applyFont="1" applyBorder="1" applyAlignment="1">
      <alignment horizontal="center" vertical="center"/>
    </xf>
    <xf numFmtId="0" fontId="55" fillId="0" borderId="18" xfId="0" applyFont="1" applyFill="1" applyBorder="1" applyAlignment="1">
      <alignment horizontal="justify" vertical="center" wrapText="1"/>
    </xf>
    <xf numFmtId="0" fontId="52" fillId="0" borderId="32" xfId="73" applyFont="1" applyBorder="1" applyAlignment="1">
      <alignment horizontal="center" vertical="center"/>
    </xf>
    <xf numFmtId="173" fontId="55" fillId="0" borderId="18" xfId="34" applyFont="1" applyFill="1" applyBorder="1" applyAlignment="1">
      <alignment horizontal="center" vertical="center"/>
    </xf>
    <xf numFmtId="173" fontId="56" fillId="0" borderId="18" xfId="34" applyFont="1" applyBorder="1"/>
    <xf numFmtId="204" fontId="56" fillId="0" borderId="18" xfId="258" applyNumberFormat="1" applyFont="1" applyBorder="1"/>
    <xf numFmtId="0" fontId="52" fillId="0" borderId="21" xfId="128" applyFont="1" applyBorder="1" applyAlignment="1">
      <alignment horizontal="left" vertical="center"/>
    </xf>
    <xf numFmtId="0" fontId="52" fillId="0" borderId="22" xfId="128" applyFont="1" applyBorder="1" applyAlignment="1">
      <alignment horizontal="left" vertical="center"/>
    </xf>
    <xf numFmtId="0" fontId="52" fillId="0" borderId="23" xfId="128" applyFont="1" applyBorder="1" applyAlignment="1">
      <alignment horizontal="left" vertical="center"/>
    </xf>
    <xf numFmtId="0" fontId="52" fillId="0" borderId="21" xfId="128" applyFont="1" applyBorder="1" applyAlignment="1">
      <alignment horizontal="left" vertical="center" wrapText="1"/>
    </xf>
    <xf numFmtId="0" fontId="52" fillId="0" borderId="22" xfId="128" applyFont="1" applyBorder="1" applyAlignment="1">
      <alignment horizontal="left" vertical="center" wrapText="1"/>
    </xf>
    <xf numFmtId="0" fontId="52" fillId="0" borderId="23" xfId="128" applyFont="1" applyBorder="1" applyAlignment="1">
      <alignment horizontal="left" vertical="center" wrapText="1"/>
    </xf>
    <xf numFmtId="0" fontId="52" fillId="24" borderId="45" xfId="73" applyFont="1" applyFill="1" applyBorder="1" applyAlignment="1">
      <alignment horizontal="left" vertical="center"/>
    </xf>
    <xf numFmtId="0" fontId="52" fillId="24" borderId="47" xfId="73" applyFont="1" applyFill="1" applyBorder="1" applyAlignment="1">
      <alignment horizontal="left" vertical="center"/>
    </xf>
    <xf numFmtId="0" fontId="52" fillId="24" borderId="48" xfId="73" applyFont="1" applyFill="1" applyBorder="1" applyAlignment="1">
      <alignment horizontal="left" vertical="center"/>
    </xf>
    <xf numFmtId="0" fontId="52" fillId="24" borderId="45" xfId="73" applyFont="1" applyFill="1" applyBorder="1" applyAlignment="1">
      <alignment horizontal="right" vertical="center"/>
    </xf>
    <xf numFmtId="0" fontId="52" fillId="24" borderId="47" xfId="73" applyFont="1" applyFill="1" applyBorder="1" applyAlignment="1">
      <alignment horizontal="right" vertical="center"/>
    </xf>
    <xf numFmtId="0" fontId="52" fillId="24" borderId="57" xfId="73" applyFont="1" applyFill="1" applyBorder="1" applyAlignment="1">
      <alignment horizontal="right" vertical="center"/>
    </xf>
    <xf numFmtId="0" fontId="52" fillId="27" borderId="33" xfId="130" applyFont="1" applyFill="1" applyBorder="1" applyAlignment="1">
      <alignment vertical="center" wrapText="1"/>
    </xf>
    <xf numFmtId="0" fontId="50" fillId="27" borderId="18" xfId="130" applyFont="1" applyFill="1" applyBorder="1" applyAlignment="1">
      <alignment vertical="center" wrapText="1"/>
    </xf>
    <xf numFmtId="0" fontId="50" fillId="25" borderId="18" xfId="130" applyFont="1" applyFill="1" applyBorder="1" applyAlignment="1">
      <alignment horizontal="center" vertical="center" wrapText="1"/>
    </xf>
    <xf numFmtId="0" fontId="50" fillId="25" borderId="30" xfId="130" applyFont="1" applyFill="1" applyBorder="1" applyAlignment="1">
      <alignment horizontal="center"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0" fontId="50" fillId="27" borderId="33" xfId="0" applyFont="1" applyFill="1" applyBorder="1" applyAlignment="1">
      <alignment vertical="center" wrapText="1"/>
    </xf>
    <xf numFmtId="0" fontId="50" fillId="27" borderId="18" xfId="0" applyFont="1" applyFill="1" applyBorder="1" applyAlignment="1">
      <alignment vertical="center" wrapText="1"/>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27" borderId="33" xfId="130" applyFont="1" applyFill="1" applyBorder="1" applyAlignment="1">
      <alignment vertical="center" wrapText="1"/>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84" xfId="73" applyFont="1" applyBorder="1" applyAlignment="1">
      <alignment horizontal="center" vertical="center"/>
    </xf>
    <xf numFmtId="0" fontId="52" fillId="0" borderId="55" xfId="73" applyFont="1" applyBorder="1" applyAlignment="1">
      <alignment horizontal="center" vertical="center"/>
    </xf>
    <xf numFmtId="0" fontId="52" fillId="0" borderId="56" xfId="73" applyFont="1" applyBorder="1" applyAlignment="1">
      <alignment horizontal="center" vertical="center"/>
    </xf>
    <xf numFmtId="0" fontId="52" fillId="0" borderId="60" xfId="130" applyFont="1" applyBorder="1" applyAlignment="1">
      <alignment horizont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0" xfId="130" applyFont="1" applyBorder="1" applyAlignment="1">
      <alignment horizontal="center" vertical="top"/>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6"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52"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27" borderId="18" xfId="89" applyFont="1" applyFill="1" applyBorder="1" applyAlignment="1">
      <alignment horizontal="left" vertical="center" wrapText="1"/>
    </xf>
    <xf numFmtId="0" fontId="50" fillId="26" borderId="70" xfId="89" applyFont="1" applyFill="1" applyBorder="1" applyAlignment="1">
      <alignment horizontal="center" vertical="center" wrapText="1"/>
    </xf>
    <xf numFmtId="0" fontId="50" fillId="26" borderId="59" xfId="89" applyFont="1" applyFill="1" applyBorder="1" applyAlignment="1">
      <alignment horizontal="center" vertical="center" wrapText="1"/>
    </xf>
    <xf numFmtId="0" fontId="50" fillId="26" borderId="69" xfId="89" applyFont="1" applyFill="1" applyBorder="1" applyAlignment="1">
      <alignment horizontal="center" vertical="center" wrapText="1"/>
    </xf>
    <xf numFmtId="0" fontId="52" fillId="0" borderId="11" xfId="130" applyFont="1" applyBorder="1" applyAlignment="1">
      <alignment horizontal="center" vertical="center"/>
    </xf>
    <xf numFmtId="0" fontId="52" fillId="0" borderId="0" xfId="130" applyFont="1" applyAlignment="1">
      <alignment horizontal="center" vertical="center"/>
    </xf>
    <xf numFmtId="0" fontId="52" fillId="0" borderId="12" xfId="130" applyFont="1" applyBorder="1" applyAlignment="1">
      <alignment horizontal="center" vertical="center"/>
    </xf>
    <xf numFmtId="0" fontId="52" fillId="0" borderId="11" xfId="130" applyFont="1" applyBorder="1" applyAlignment="1">
      <alignment horizontal="center"/>
    </xf>
    <xf numFmtId="0" fontId="52" fillId="0" borderId="0" xfId="130" applyFont="1" applyAlignment="1">
      <alignment horizontal="center"/>
    </xf>
    <xf numFmtId="0" fontId="52" fillId="0" borderId="12" xfId="130" applyFont="1" applyBorder="1" applyAlignment="1">
      <alignment horizontal="center"/>
    </xf>
    <xf numFmtId="0" fontId="50" fillId="27" borderId="18" xfId="89" applyFont="1" applyFill="1" applyBorder="1" applyAlignment="1">
      <alignment horizontal="left" wrapText="1"/>
    </xf>
    <xf numFmtId="0" fontId="50" fillId="26" borderId="19" xfId="89" applyFont="1" applyFill="1" applyBorder="1" applyAlignment="1">
      <alignment horizontal="center" wrapText="1"/>
    </xf>
    <xf numFmtId="0" fontId="50" fillId="26" borderId="22" xfId="89" applyFont="1" applyFill="1" applyBorder="1" applyAlignment="1">
      <alignment horizontal="center" wrapText="1"/>
    </xf>
    <xf numFmtId="0" fontId="50" fillId="26" borderId="23" xfId="89" applyFont="1" applyFill="1" applyBorder="1" applyAlignment="1">
      <alignment horizont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0" fillId="27" borderId="18" xfId="0" applyFont="1" applyFill="1" applyBorder="1" applyAlignment="1">
      <alignment horizontal="center" vertical="center" wrapText="1"/>
    </xf>
    <xf numFmtId="0" fontId="50" fillId="0" borderId="81" xfId="255" applyFont="1" applyBorder="1" applyAlignment="1">
      <alignment horizontal="center" vertical="center"/>
    </xf>
    <xf numFmtId="0" fontId="50" fillId="0" borderId="53" xfId="255" applyFont="1" applyBorder="1" applyAlignment="1">
      <alignment horizontal="center" vertical="center"/>
    </xf>
    <xf numFmtId="0" fontId="52" fillId="0" borderId="79" xfId="0" applyFont="1" applyBorder="1" applyAlignment="1">
      <alignment horizontal="center"/>
    </xf>
    <xf numFmtId="0" fontId="52" fillId="0" borderId="0" xfId="0" applyFont="1" applyBorder="1" applyAlignment="1">
      <alignment horizontal="center"/>
    </xf>
    <xf numFmtId="0" fontId="52" fillId="0" borderId="49" xfId="0" applyFont="1" applyBorder="1" applyAlignment="1">
      <alignment horizontal="center"/>
    </xf>
    <xf numFmtId="0" fontId="52" fillId="0" borderId="79" xfId="0" applyFont="1" applyBorder="1" applyAlignment="1">
      <alignment horizontal="center" vertical="center" wrapText="1"/>
    </xf>
    <xf numFmtId="0" fontId="52" fillId="0" borderId="0" xfId="0" applyFont="1" applyBorder="1" applyAlignment="1">
      <alignment horizontal="center" vertical="center" wrapText="1"/>
    </xf>
    <xf numFmtId="0" fontId="52" fillId="0" borderId="49" xfId="0" applyFont="1" applyBorder="1" applyAlignment="1">
      <alignment horizontal="center" vertical="center" wrapText="1"/>
    </xf>
    <xf numFmtId="0" fontId="52" fillId="0" borderId="45" xfId="0" applyFont="1" applyBorder="1" applyAlignment="1">
      <alignment horizontal="right"/>
    </xf>
    <xf numFmtId="0" fontId="52" fillId="0" borderId="47" xfId="0" applyFont="1" applyBorder="1" applyAlignment="1">
      <alignment horizontal="right"/>
    </xf>
    <xf numFmtId="0" fontId="52" fillId="0" borderId="48" xfId="0" applyFont="1" applyBorder="1" applyAlignment="1">
      <alignment horizontal="right"/>
    </xf>
    <xf numFmtId="0" fontId="52" fillId="24" borderId="50"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4" xfId="0" applyFont="1" applyBorder="1" applyAlignment="1" applyProtection="1">
      <alignment horizontal="center"/>
      <protection locked="0"/>
    </xf>
    <xf numFmtId="0" fontId="52" fillId="0" borderId="63" xfId="0" applyFont="1" applyBorder="1" applyAlignment="1" applyProtection="1">
      <alignment horizontal="center"/>
      <protection locked="0"/>
    </xf>
    <xf numFmtId="0" fontId="52" fillId="0" borderId="62" xfId="0" applyFont="1" applyBorder="1" applyAlignment="1" applyProtection="1">
      <alignment horizontal="center"/>
      <protection locked="0"/>
    </xf>
    <xf numFmtId="0" fontId="50" fillId="0" borderId="21" xfId="0" applyFont="1" applyBorder="1" applyAlignment="1"/>
    <xf numFmtId="0" fontId="50" fillId="0" borderId="22" xfId="0" applyFont="1" applyBorder="1" applyAlignment="1"/>
    <xf numFmtId="0" fontId="50" fillId="0" borderId="23" xfId="0" applyFont="1" applyBorder="1" applyAlignment="1"/>
    <xf numFmtId="0" fontId="50" fillId="0" borderId="19" xfId="0" applyFont="1" applyBorder="1" applyAlignment="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applyAlignment="1"/>
    <xf numFmtId="0" fontId="50" fillId="0" borderId="31" xfId="0" applyFont="1" applyBorder="1" applyAlignment="1"/>
    <xf numFmtId="0" fontId="50" fillId="0" borderId="28" xfId="0" applyFont="1" applyBorder="1" applyAlignment="1"/>
    <xf numFmtId="0" fontId="50" fillId="0" borderId="66"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4"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4" xfId="0" applyFont="1" applyBorder="1" applyAlignment="1">
      <alignment horizontal="left" vertical="center"/>
    </xf>
    <xf numFmtId="0" fontId="52" fillId="0" borderId="63" xfId="0" applyFont="1" applyBorder="1" applyAlignment="1">
      <alignment horizontal="left" vertical="center"/>
    </xf>
    <xf numFmtId="0" fontId="52" fillId="0" borderId="62"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Border="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4" xfId="256" applyFont="1" applyBorder="1" applyAlignment="1" applyProtection="1">
      <alignment horizontal="center"/>
    </xf>
    <xf numFmtId="0" fontId="51" fillId="0" borderId="55" xfId="256" applyFont="1" applyBorder="1" applyAlignment="1" applyProtection="1">
      <alignment horizontal="center"/>
    </xf>
    <xf numFmtId="0" fontId="52" fillId="0" borderId="82" xfId="0" applyFont="1" applyBorder="1" applyAlignment="1">
      <alignment horizontal="center"/>
    </xf>
    <xf numFmtId="0" fontId="52" fillId="0" borderId="63" xfId="0" applyFont="1" applyBorder="1" applyAlignment="1">
      <alignment horizontal="center"/>
    </xf>
    <xf numFmtId="0" fontId="52" fillId="0" borderId="83"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80" xfId="255" applyFont="1" applyBorder="1" applyAlignment="1">
      <alignment horizontal="center" vertical="center"/>
    </xf>
    <xf numFmtId="0" fontId="50" fillId="0" borderId="54" xfId="255" applyFont="1" applyBorder="1" applyAlignment="1">
      <alignment horizontal="center" vertical="center"/>
    </xf>
    <xf numFmtId="0" fontId="50" fillId="0" borderId="82" xfId="255" applyFont="1" applyBorder="1" applyAlignment="1">
      <alignment horizontal="center" vertical="center"/>
    </xf>
    <xf numFmtId="0" fontId="50" fillId="0" borderId="63" xfId="255" applyFont="1" applyBorder="1" applyAlignment="1">
      <alignment horizontal="center" vertical="center"/>
    </xf>
    <xf numFmtId="0" fontId="50" fillId="0" borderId="62" xfId="255" applyFont="1" applyBorder="1" applyAlignment="1">
      <alignment horizontal="center" vertical="center"/>
    </xf>
    <xf numFmtId="0" fontId="50" fillId="0" borderId="72" xfId="255" applyFont="1" applyBorder="1" applyAlignment="1">
      <alignment horizontal="center" vertical="center"/>
    </xf>
    <xf numFmtId="0" fontId="50" fillId="0" borderId="60" xfId="255" applyFont="1" applyBorder="1" applyAlignment="1">
      <alignment horizontal="center" vertical="center"/>
    </xf>
    <xf numFmtId="0" fontId="50" fillId="0" borderId="76" xfId="255" applyFont="1" applyBorder="1" applyAlignment="1">
      <alignment horizontal="center" vertical="center"/>
    </xf>
    <xf numFmtId="0" fontId="50" fillId="0" borderId="70" xfId="255" applyFont="1" applyBorder="1" applyAlignment="1">
      <alignment horizontal="center" vertical="center"/>
    </xf>
    <xf numFmtId="0" fontId="50" fillId="0" borderId="59" xfId="255" applyFont="1" applyBorder="1" applyAlignment="1">
      <alignment horizontal="center" vertical="center"/>
    </xf>
    <xf numFmtId="0" fontId="50" fillId="0" borderId="78" xfId="255" applyFont="1" applyBorder="1" applyAlignment="1">
      <alignment horizontal="center" vertical="center"/>
    </xf>
    <xf numFmtId="0" fontId="50" fillId="0" borderId="72" xfId="0" applyFont="1" applyBorder="1" applyAlignment="1">
      <alignment horizontal="center" vertical="center"/>
    </xf>
    <xf numFmtId="0" fontId="50" fillId="0" borderId="60" xfId="0" applyFont="1" applyBorder="1" applyAlignment="1">
      <alignment horizontal="center" vertical="center"/>
    </xf>
    <xf numFmtId="0" fontId="50" fillId="0" borderId="76" xfId="0" applyFont="1" applyBorder="1" applyAlignment="1">
      <alignment horizontal="center" vertical="center"/>
    </xf>
    <xf numFmtId="0" fontId="52" fillId="24" borderId="16" xfId="0" applyFont="1" applyFill="1" applyBorder="1" applyAlignment="1">
      <alignment horizontal="center"/>
    </xf>
    <xf numFmtId="0" fontId="52" fillId="24" borderId="72" xfId="0" applyFont="1" applyFill="1" applyBorder="1" applyAlignment="1">
      <alignment horizontal="center"/>
    </xf>
    <xf numFmtId="0" fontId="52" fillId="24" borderId="71" xfId="0" applyFont="1" applyFill="1" applyBorder="1" applyAlignment="1">
      <alignment horizontal="center"/>
    </xf>
    <xf numFmtId="0" fontId="50" fillId="24" borderId="31" xfId="0" applyFont="1" applyFill="1" applyBorder="1" applyAlignment="1">
      <alignment horizontal="center" vertical="center"/>
    </xf>
    <xf numFmtId="0" fontId="50" fillId="0" borderId="66" xfId="0" applyFont="1" applyBorder="1" applyAlignment="1"/>
    <xf numFmtId="2" fontId="50" fillId="0" borderId="66" xfId="0" applyNumberFormat="1" applyFont="1" applyBorder="1" applyAlignment="1">
      <alignment horizontal="center"/>
    </xf>
    <xf numFmtId="2" fontId="50" fillId="0" borderId="28" xfId="0" applyNumberFormat="1" applyFont="1" applyBorder="1" applyAlignment="1">
      <alignment horizontal="center"/>
    </xf>
    <xf numFmtId="0" fontId="52" fillId="24" borderId="45" xfId="0" applyFont="1" applyFill="1" applyBorder="1" applyAlignment="1">
      <alignment horizontal="right"/>
    </xf>
    <xf numFmtId="0" fontId="52" fillId="24" borderId="47" xfId="0" applyFont="1" applyFill="1" applyBorder="1" applyAlignment="1">
      <alignment horizontal="right"/>
    </xf>
    <xf numFmtId="0" fontId="52" fillId="24" borderId="48" xfId="0" applyFont="1" applyFill="1" applyBorder="1" applyAlignment="1">
      <alignment horizontal="right"/>
    </xf>
    <xf numFmtId="0" fontId="52" fillId="24" borderId="50"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Border="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Border="1" applyAlignment="1">
      <alignment horizontal="right" vertical="center"/>
    </xf>
    <xf numFmtId="0" fontId="52" fillId="0" borderId="11" xfId="0" applyFont="1" applyBorder="1" applyAlignment="1">
      <alignment wrapText="1"/>
    </xf>
    <xf numFmtId="0" fontId="52" fillId="0" borderId="0" xfId="0" applyFont="1" applyBorder="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61"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6" xfId="34" applyNumberFormat="1" applyFont="1" applyBorder="1" applyAlignment="1">
      <alignment horizontal="center"/>
    </xf>
    <xf numFmtId="43" fontId="50" fillId="0" borderId="28" xfId="34" applyNumberFormat="1" applyFont="1" applyBorder="1" applyAlignment="1">
      <alignment horizontal="center"/>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58" builtinId="7"/>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da 6" xfId="257" xr:uid="{00000000-0005-0000-0000-0000A3000000}"/>
    <cellStyle name="Monetario0" xfId="224" xr:uid="{00000000-0005-0000-0000-0000A4000000}"/>
    <cellStyle name="Neutral" xfId="71" builtinId="28" customBuiltin="1"/>
    <cellStyle name="Neutral 2" xfId="72" xr:uid="{00000000-0005-0000-0000-0000A6000000}"/>
    <cellStyle name="Neutral 3" xfId="225" xr:uid="{00000000-0005-0000-0000-0000A7000000}"/>
    <cellStyle name="No. punto" xfId="226" xr:uid="{00000000-0005-0000-0000-0000A8000000}"/>
    <cellStyle name="No. punto 2" xfId="227" xr:uid="{00000000-0005-0000-0000-0000A9000000}"/>
    <cellStyle name="Normal" xfId="0" builtinId="0"/>
    <cellStyle name="Normal 2" xfId="73" xr:uid="{00000000-0005-0000-0000-0000AB000000}"/>
    <cellStyle name="Normal 2 10" xfId="74" xr:uid="{00000000-0005-0000-0000-0000AC000000}"/>
    <cellStyle name="Normal 2 10 2" xfId="75" xr:uid="{00000000-0005-0000-0000-0000AD000000}"/>
    <cellStyle name="Normal 2 10 2 2" xfId="135" xr:uid="{00000000-0005-0000-0000-0000AE000000}"/>
    <cellStyle name="Normal 2 10 3" xfId="126" xr:uid="{00000000-0005-0000-0000-0000AF000000}"/>
    <cellStyle name="Normal 2 11" xfId="76" xr:uid="{00000000-0005-0000-0000-0000B0000000}"/>
    <cellStyle name="Normal 2 12" xfId="77" xr:uid="{00000000-0005-0000-0000-0000B1000000}"/>
    <cellStyle name="Normal 2 13" xfId="78" xr:uid="{00000000-0005-0000-0000-0000B2000000}"/>
    <cellStyle name="Normal 2 2" xfId="79" xr:uid="{00000000-0005-0000-0000-0000B3000000}"/>
    <cellStyle name="Normal 2 2 2" xfId="228" xr:uid="{00000000-0005-0000-0000-0000B4000000}"/>
    <cellStyle name="Normal 2 2 3" xfId="229" xr:uid="{00000000-0005-0000-0000-0000B5000000}"/>
    <cellStyle name="Normal 2 3" xfId="80" xr:uid="{00000000-0005-0000-0000-0000B6000000}"/>
    <cellStyle name="Normal 2 3 2" xfId="230" xr:uid="{00000000-0005-0000-0000-0000B7000000}"/>
    <cellStyle name="Normal 2 4" xfId="81" xr:uid="{00000000-0005-0000-0000-0000B8000000}"/>
    <cellStyle name="Normal 2 5" xfId="82" xr:uid="{00000000-0005-0000-0000-0000B9000000}"/>
    <cellStyle name="Normal 2 6" xfId="83" xr:uid="{00000000-0005-0000-0000-0000BA000000}"/>
    <cellStyle name="Normal 2 7" xfId="84" xr:uid="{00000000-0005-0000-0000-0000BB000000}"/>
    <cellStyle name="Normal 2 8" xfId="85" xr:uid="{00000000-0005-0000-0000-0000BC000000}"/>
    <cellStyle name="Normal 2 9" xfId="86" xr:uid="{00000000-0005-0000-0000-0000BD000000}"/>
    <cellStyle name="Normal 2_APU NO PREVISTOS MTTO" xfId="87" xr:uid="{00000000-0005-0000-0000-0000BE000000}"/>
    <cellStyle name="Normal 29" xfId="88" xr:uid="{00000000-0005-0000-0000-0000BF000000}"/>
    <cellStyle name="Normal 3" xfId="89" xr:uid="{00000000-0005-0000-0000-0000C0000000}"/>
    <cellStyle name="Normal 3 11" xfId="130" xr:uid="{00000000-0005-0000-0000-0000C1000000}"/>
    <cellStyle name="Normal 3 2" xfId="90" xr:uid="{00000000-0005-0000-0000-0000C2000000}"/>
    <cellStyle name="Normal 3 2 2" xfId="128" xr:uid="{00000000-0005-0000-0000-0000C3000000}"/>
    <cellStyle name="Normal 3 3" xfId="231" xr:uid="{00000000-0005-0000-0000-0000C4000000}"/>
    <cellStyle name="Normal 3_APU´S_NO_PREVISTOS (1)" xfId="232" xr:uid="{00000000-0005-0000-0000-0000C5000000}"/>
    <cellStyle name="Normal 4" xfId="91" xr:uid="{00000000-0005-0000-0000-0000C6000000}"/>
    <cellStyle name="Normal 4 2" xfId="92" xr:uid="{00000000-0005-0000-0000-0000C7000000}"/>
    <cellStyle name="Normal 4 2 2" xfId="233" xr:uid="{00000000-0005-0000-0000-0000C8000000}"/>
    <cellStyle name="Normal 5" xfId="133" xr:uid="{00000000-0005-0000-0000-0000C9000000}"/>
    <cellStyle name="Normal 6" xfId="234" xr:uid="{00000000-0005-0000-0000-0000CA000000}"/>
    <cellStyle name="Normal 6 2" xfId="235" xr:uid="{00000000-0005-0000-0000-0000CB000000}"/>
    <cellStyle name="Normal 7" xfId="236" xr:uid="{00000000-0005-0000-0000-0000CC000000}"/>
    <cellStyle name="Normal 8" xfId="237" xr:uid="{00000000-0005-0000-0000-0000CD000000}"/>
    <cellStyle name="Normal 9" xfId="238" xr:uid="{00000000-0005-0000-0000-0000CE000000}"/>
    <cellStyle name="Normal 9 2" xfId="132" xr:uid="{00000000-0005-0000-0000-0000CF000000}"/>
    <cellStyle name="Normal_modelo ACTA OBRA y MODIFICACION" xfId="255" xr:uid="{00000000-0005-0000-0000-0000D0000000}"/>
    <cellStyle name="Normal_PTO OFICIAL PREPLIEGO (CORREGIDO) 2" xfId="131" xr:uid="{00000000-0005-0000-0000-0000D1000000}"/>
    <cellStyle name="Notas 2" xfId="93" xr:uid="{00000000-0005-0000-0000-0000D2000000}"/>
    <cellStyle name="Notas 3" xfId="239" xr:uid="{00000000-0005-0000-0000-0000D3000000}"/>
    <cellStyle name="Percent" xfId="240" xr:uid="{00000000-0005-0000-0000-0000D4000000}"/>
    <cellStyle name="Porcentaje" xfId="95" builtinId="5"/>
    <cellStyle name="Porcentaje 2" xfId="241" xr:uid="{00000000-0005-0000-0000-0000D6000000}"/>
    <cellStyle name="Porcentaje 3" xfId="94" xr:uid="{00000000-0005-0000-0000-0000D7000000}"/>
    <cellStyle name="Porcentaje 4" xfId="242" xr:uid="{00000000-0005-0000-0000-0000D8000000}"/>
    <cellStyle name="Porcentaje 5" xfId="243" xr:uid="{00000000-0005-0000-0000-0000D9000000}"/>
    <cellStyle name="Porcentaje 5 2" xfId="244" xr:uid="{00000000-0005-0000-0000-0000DA000000}"/>
    <cellStyle name="Porcentual 2" xfId="96" xr:uid="{00000000-0005-0000-0000-0000DB000000}"/>
    <cellStyle name="Porcentual 2 10" xfId="97" xr:uid="{00000000-0005-0000-0000-0000DC000000}"/>
    <cellStyle name="Porcentual 2 10 2" xfId="98" xr:uid="{00000000-0005-0000-0000-0000DD000000}"/>
    <cellStyle name="Porcentual 2 11" xfId="99" xr:uid="{00000000-0005-0000-0000-0000DE000000}"/>
    <cellStyle name="Porcentual 2 12" xfId="100" xr:uid="{00000000-0005-0000-0000-0000DF000000}"/>
    <cellStyle name="Porcentual 2 2" xfId="101" xr:uid="{00000000-0005-0000-0000-0000E0000000}"/>
    <cellStyle name="Porcentual 2 3" xfId="102" xr:uid="{00000000-0005-0000-0000-0000E1000000}"/>
    <cellStyle name="Porcentual 2 4" xfId="103" xr:uid="{00000000-0005-0000-0000-0000E2000000}"/>
    <cellStyle name="Porcentual 2 5" xfId="104" xr:uid="{00000000-0005-0000-0000-0000E3000000}"/>
    <cellStyle name="Porcentual 2 6" xfId="105" xr:uid="{00000000-0005-0000-0000-0000E4000000}"/>
    <cellStyle name="Porcentual 2 7" xfId="106" xr:uid="{00000000-0005-0000-0000-0000E5000000}"/>
    <cellStyle name="Porcentual 2 8" xfId="107" xr:uid="{00000000-0005-0000-0000-0000E6000000}"/>
    <cellStyle name="Porcentual 2 9" xfId="108" xr:uid="{00000000-0005-0000-0000-0000E7000000}"/>
    <cellStyle name="Porcentual 3" xfId="109" xr:uid="{00000000-0005-0000-0000-0000E8000000}"/>
    <cellStyle name="Porcentual 4" xfId="110" xr:uid="{00000000-0005-0000-0000-0000E9000000}"/>
    <cellStyle name="Porcentual 4 2" xfId="111" xr:uid="{00000000-0005-0000-0000-0000EA000000}"/>
    <cellStyle name="Porcentual 5" xfId="112" xr:uid="{00000000-0005-0000-0000-0000EB000000}"/>
    <cellStyle name="Porcentual 5 2" xfId="245" xr:uid="{00000000-0005-0000-0000-0000EC000000}"/>
    <cellStyle name="Porcentual 6" xfId="113" xr:uid="{00000000-0005-0000-0000-0000ED000000}"/>
    <cellStyle name="Porcentual 6 2" xfId="114" xr:uid="{00000000-0005-0000-0000-0000EE000000}"/>
    <cellStyle name="Porcentual 7" xfId="115" xr:uid="{00000000-0005-0000-0000-0000EF000000}"/>
    <cellStyle name="Porcentual 8" xfId="127" xr:uid="{00000000-0005-0000-0000-0000F0000000}"/>
    <cellStyle name="resaltado" xfId="246" xr:uid="{00000000-0005-0000-0000-0000F1000000}"/>
    <cellStyle name="Salida 2" xfId="116" xr:uid="{00000000-0005-0000-0000-0000F2000000}"/>
    <cellStyle name="Salida 3" xfId="247" xr:uid="{00000000-0005-0000-0000-0000F3000000}"/>
    <cellStyle name="Texto de advertencia 2" xfId="117" xr:uid="{00000000-0005-0000-0000-0000F4000000}"/>
    <cellStyle name="Texto de advertencia 3" xfId="248" xr:uid="{00000000-0005-0000-0000-0000F5000000}"/>
    <cellStyle name="Texto explicativo 2" xfId="118" xr:uid="{00000000-0005-0000-0000-0000F6000000}"/>
    <cellStyle name="Texto explicativo 3" xfId="249" xr:uid="{00000000-0005-0000-0000-0000F7000000}"/>
    <cellStyle name="Título 1 2" xfId="119" xr:uid="{00000000-0005-0000-0000-0000F8000000}"/>
    <cellStyle name="Título 1 3" xfId="250" xr:uid="{00000000-0005-0000-0000-0000F9000000}"/>
    <cellStyle name="Título 2 2" xfId="120" xr:uid="{00000000-0005-0000-0000-0000FA000000}"/>
    <cellStyle name="Título 2 3" xfId="251" xr:uid="{00000000-0005-0000-0000-0000FB000000}"/>
    <cellStyle name="Título 3 2" xfId="121" xr:uid="{00000000-0005-0000-0000-0000FC000000}"/>
    <cellStyle name="Título 3 3" xfId="252" xr:uid="{00000000-0005-0000-0000-0000FD000000}"/>
    <cellStyle name="Título 4" xfId="122" xr:uid="{00000000-0005-0000-0000-0000FE000000}"/>
    <cellStyle name="Título 5" xfId="253" xr:uid="{00000000-0005-0000-0000-0000FF000000}"/>
    <cellStyle name="Total" xfId="123" builtinId="25" customBuiltin="1"/>
    <cellStyle name="Total 2" xfId="124" xr:uid="{00000000-0005-0000-0000-000001010000}"/>
    <cellStyle name="Total 3" xfId="254" xr:uid="{00000000-0005-0000-0000-000002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559594</xdr:colOff>
      <xdr:row>1</xdr:row>
      <xdr:rowOff>28575</xdr:rowOff>
    </xdr:from>
    <xdr:to>
      <xdr:col>4</xdr:col>
      <xdr:colOff>928687</xdr:colOff>
      <xdr:row>5</xdr:row>
      <xdr:rowOff>199925</xdr:rowOff>
    </xdr:to>
    <xdr:pic>
      <xdr:nvPicPr>
        <xdr:cNvPr id="2" name="Imagen 1" descr="Captura de pantalla 2014-02-14 a la(s) 1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57313" y="242888"/>
          <a:ext cx="1119187" cy="10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10.6.75.177/VQ2008/Documents%20and%20Settings/c5205871/Configuraci&#243;n%20local/Archivos%20temporales%20de%20Internet/OLK6/Nuevo%20disco/INELECTRA/Aminas1/Proyecto/119-contratomarco/119-04%20aromaticos/tuberia/doc_tecnicos/partidas_cant_tub_final_04.xls?7A732D87" TargetMode="External"/><Relationship Id="rId1" Type="http://schemas.openxmlformats.org/officeDocument/2006/relationships/externalLinkPath" Target="file:///7A732D87/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conppy2454/PREPLIEGOS%20EPC1%20OCT%202006/Documents%20and%20Settings/c5205871/Configuraci&#243;n%20local/Archivos%20temporales%20de%20Internet/OLK6/Nuevo%20disco/INELECTRA/Aminas1/Proyecto/119-contratomarco/119-02%20glp/tuberia/Materiales/resumen_fin_mat_glp.xls?83B2BE19" TargetMode="External"/><Relationship Id="rId1" Type="http://schemas.openxmlformats.org/officeDocument/2006/relationships/externalLinkPath" Target="file:///83B2BE19/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efreshError="1"/>
      <sheetData sheetId="1" refreshError="1"/>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TRANSPORTE"/>
      <sheetName val="c2.5y2.6"/>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6"/>
  <sheetViews>
    <sheetView showGridLines="0" topLeftCell="A47" zoomScale="80" zoomScaleNormal="80" zoomScaleSheetLayoutView="70" zoomScalePageLayoutView="55" workbookViewId="0">
      <selection activeCell="K63" sqref="K63"/>
    </sheetView>
  </sheetViews>
  <sheetFormatPr baseColWidth="10" defaultColWidth="11.5" defaultRowHeight="14"/>
  <cols>
    <col min="1" max="2" width="3.5" style="1" customWidth="1"/>
    <col min="3" max="3" width="5.1640625" style="1" customWidth="1"/>
    <col min="4" max="4" width="11.33203125" style="1" customWidth="1"/>
    <col min="5" max="5" width="16.1640625" style="2" hidden="1" customWidth="1"/>
    <col min="6" max="6" width="17.5" style="1" hidden="1" customWidth="1"/>
    <col min="7" max="7" width="73.33203125" style="1" customWidth="1"/>
    <col min="8" max="8" width="8.6640625" style="1" customWidth="1"/>
    <col min="9" max="9" width="18.83203125" style="1" customWidth="1"/>
    <col min="10" max="10" width="23.83203125" style="1" customWidth="1"/>
    <col min="11" max="11" width="30" style="1" customWidth="1"/>
    <col min="12" max="12" width="3.33203125" style="1" customWidth="1"/>
    <col min="13" max="13" width="2.66406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8"/>
      <c r="D2" s="8"/>
      <c r="E2" s="9"/>
      <c r="F2" s="8"/>
      <c r="G2" s="8"/>
      <c r="H2" s="8"/>
      <c r="I2" s="8"/>
      <c r="J2" s="8"/>
      <c r="K2" s="8"/>
      <c r="L2" s="10"/>
      <c r="M2" s="5"/>
    </row>
    <row r="3" spans="1:13" ht="16">
      <c r="A3" s="5"/>
      <c r="B3" s="11"/>
      <c r="C3" s="148"/>
      <c r="D3"/>
      <c r="E3" s="222"/>
      <c r="F3" s="148"/>
      <c r="G3" s="148"/>
      <c r="H3" s="148"/>
      <c r="I3" s="148"/>
      <c r="J3" s="148"/>
      <c r="K3" s="148"/>
      <c r="L3" s="12"/>
      <c r="M3" s="5"/>
    </row>
    <row r="4" spans="1:13" ht="16">
      <c r="A4" s="5"/>
      <c r="B4" s="11"/>
      <c r="C4" s="148"/>
      <c r="D4" s="148"/>
      <c r="E4" s="222"/>
      <c r="F4" s="148"/>
      <c r="G4" s="148"/>
      <c r="H4" s="148"/>
      <c r="I4" s="148"/>
      <c r="J4" s="148"/>
      <c r="K4" s="148"/>
      <c r="L4" s="12"/>
      <c r="M4" s="5"/>
    </row>
    <row r="5" spans="1:13" ht="16">
      <c r="A5" s="5"/>
      <c r="B5" s="11"/>
      <c r="C5" s="148"/>
      <c r="D5" s="148"/>
      <c r="E5" s="222"/>
      <c r="F5" s="148"/>
      <c r="G5" s="148"/>
      <c r="H5" s="148"/>
      <c r="I5" s="148"/>
      <c r="J5" s="148"/>
      <c r="K5" s="148"/>
      <c r="L5" s="12"/>
      <c r="M5" s="5"/>
    </row>
    <row r="6" spans="1:13" ht="16">
      <c r="A6" s="5"/>
      <c r="B6" s="11"/>
      <c r="C6" s="148"/>
      <c r="D6" s="148"/>
      <c r="E6" s="222"/>
      <c r="F6" s="148"/>
      <c r="G6" s="148"/>
      <c r="H6" s="148"/>
      <c r="I6" s="148"/>
      <c r="J6" s="148"/>
      <c r="K6" s="148"/>
      <c r="L6" s="12"/>
      <c r="M6" s="5"/>
    </row>
    <row r="7" spans="1:13" ht="16">
      <c r="A7" s="5"/>
      <c r="B7" s="11"/>
      <c r="C7" s="146" t="s">
        <v>34</v>
      </c>
      <c r="D7" s="147" t="s">
        <v>35</v>
      </c>
      <c r="E7" s="146" t="s">
        <v>36</v>
      </c>
      <c r="F7" s="147">
        <v>2</v>
      </c>
      <c r="G7" s="148"/>
      <c r="H7" s="148"/>
      <c r="I7" s="148"/>
      <c r="J7" s="148"/>
      <c r="K7" s="148"/>
      <c r="L7" s="12"/>
      <c r="M7" s="5"/>
    </row>
    <row r="8" spans="1:13" ht="16">
      <c r="A8" s="5"/>
      <c r="B8" s="11"/>
      <c r="C8" s="276" t="s">
        <v>0</v>
      </c>
      <c r="D8" s="276"/>
      <c r="E8" s="276"/>
      <c r="F8" s="276"/>
      <c r="G8" s="276"/>
      <c r="H8" s="276"/>
      <c r="I8" s="276"/>
      <c r="J8" s="276"/>
      <c r="K8" s="276"/>
      <c r="L8" s="12"/>
      <c r="M8" s="5"/>
    </row>
    <row r="9" spans="1:13" ht="16">
      <c r="A9" s="5"/>
      <c r="B9" s="11"/>
      <c r="C9" s="270" t="s">
        <v>1</v>
      </c>
      <c r="D9" s="270"/>
      <c r="E9" s="270"/>
      <c r="F9" s="270"/>
      <c r="G9" s="270"/>
      <c r="H9" s="270"/>
      <c r="I9" s="270"/>
      <c r="J9" s="270"/>
      <c r="K9" s="270"/>
      <c r="L9" s="12"/>
      <c r="M9" s="5"/>
    </row>
    <row r="10" spans="1:13" s="28" customFormat="1" ht="16">
      <c r="A10" s="26"/>
      <c r="B10" s="27"/>
      <c r="C10" s="284" t="s">
        <v>2</v>
      </c>
      <c r="D10" s="284"/>
      <c r="E10" s="284"/>
      <c r="F10" s="284"/>
      <c r="G10" s="284"/>
      <c r="H10" s="284"/>
      <c r="I10" s="284"/>
      <c r="J10" s="284"/>
      <c r="K10" s="284"/>
      <c r="L10" s="29"/>
      <c r="M10" s="26"/>
    </row>
    <row r="11" spans="1:13" ht="43.5" customHeight="1">
      <c r="A11" s="5"/>
      <c r="B11" s="11"/>
      <c r="C11" s="284"/>
      <c r="D11" s="284"/>
      <c r="E11" s="284"/>
      <c r="F11" s="284"/>
      <c r="G11" s="284"/>
      <c r="H11" s="284"/>
      <c r="I11" s="284"/>
      <c r="J11" s="284"/>
      <c r="K11" s="284"/>
      <c r="L11" s="12"/>
      <c r="M11" s="5"/>
    </row>
    <row r="12" spans="1:13" ht="55.5" customHeight="1" thickBot="1">
      <c r="A12" s="5"/>
      <c r="B12" s="11"/>
      <c r="C12" s="285" t="s">
        <v>3</v>
      </c>
      <c r="D12" s="286"/>
      <c r="E12" s="286"/>
      <c r="F12" s="286"/>
      <c r="G12" s="286"/>
      <c r="H12" s="286"/>
      <c r="I12" s="286"/>
      <c r="J12" s="286"/>
      <c r="K12" s="287"/>
      <c r="L12" s="12"/>
      <c r="M12" s="5"/>
    </row>
    <row r="13" spans="1:13" ht="17" thickBot="1">
      <c r="A13" s="5"/>
      <c r="B13" s="11"/>
      <c r="C13" s="245"/>
      <c r="D13" s="246"/>
      <c r="E13" s="246"/>
      <c r="F13" s="246"/>
      <c r="G13" s="246"/>
      <c r="H13" s="246"/>
      <c r="I13" s="246"/>
      <c r="J13" s="246"/>
      <c r="K13" s="247"/>
      <c r="L13" s="12"/>
      <c r="M13" s="5"/>
    </row>
    <row r="14" spans="1:13" ht="16">
      <c r="A14" s="5"/>
      <c r="B14" s="11"/>
      <c r="C14" s="281" t="s">
        <v>4</v>
      </c>
      <c r="D14" s="274" t="s">
        <v>5</v>
      </c>
      <c r="E14" s="283" t="s">
        <v>6</v>
      </c>
      <c r="F14" s="283"/>
      <c r="G14" s="281" t="s">
        <v>7</v>
      </c>
      <c r="H14" s="274" t="s">
        <v>8</v>
      </c>
      <c r="I14" s="274" t="s">
        <v>9</v>
      </c>
      <c r="J14" s="277" t="s">
        <v>10</v>
      </c>
      <c r="K14" s="279" t="s">
        <v>11</v>
      </c>
      <c r="L14" s="12"/>
      <c r="M14" s="5"/>
    </row>
    <row r="15" spans="1:13" ht="17" thickBot="1">
      <c r="A15" s="5"/>
      <c r="B15" s="11"/>
      <c r="C15" s="282"/>
      <c r="D15" s="275"/>
      <c r="E15" s="149" t="s">
        <v>12</v>
      </c>
      <c r="F15" s="149" t="s">
        <v>13</v>
      </c>
      <c r="G15" s="282"/>
      <c r="H15" s="275"/>
      <c r="I15" s="275"/>
      <c r="J15" s="278"/>
      <c r="K15" s="280"/>
      <c r="L15" s="12"/>
      <c r="M15" s="5"/>
    </row>
    <row r="16" spans="1:13" ht="17" thickBot="1">
      <c r="A16" s="5"/>
      <c r="B16" s="11"/>
      <c r="C16" s="150" t="s">
        <v>99</v>
      </c>
      <c r="D16" s="151"/>
      <c r="E16" s="151"/>
      <c r="F16" s="151"/>
      <c r="G16" s="223"/>
      <c r="H16" s="151"/>
      <c r="I16" s="151"/>
      <c r="J16" s="151"/>
      <c r="K16" s="152"/>
      <c r="L16" s="12"/>
      <c r="M16" s="5"/>
    </row>
    <row r="17" spans="1:13" ht="17">
      <c r="A17" s="5"/>
      <c r="B17" s="11"/>
      <c r="C17" s="233">
        <v>1</v>
      </c>
      <c r="D17" s="154">
        <v>1.1000000000000001</v>
      </c>
      <c r="E17" s="154"/>
      <c r="F17" s="154"/>
      <c r="G17" s="224" t="s">
        <v>100</v>
      </c>
      <c r="H17" s="225" t="s">
        <v>103</v>
      </c>
      <c r="I17" s="231">
        <v>8</v>
      </c>
      <c r="J17" s="226">
        <f>12139344*1.31</f>
        <v>15902540.640000001</v>
      </c>
      <c r="K17" s="158">
        <f>+ROUND(I17*J17,2)</f>
        <v>127220325.12</v>
      </c>
      <c r="L17" s="12"/>
      <c r="M17" s="5"/>
    </row>
    <row r="18" spans="1:13" ht="17" thickBot="1">
      <c r="A18" s="5"/>
      <c r="B18" s="11"/>
      <c r="C18" s="159" t="s">
        <v>14</v>
      </c>
      <c r="D18" s="160"/>
      <c r="E18" s="160"/>
      <c r="F18" s="160"/>
      <c r="G18" s="161"/>
      <c r="H18" s="160"/>
      <c r="I18" s="156"/>
      <c r="J18" s="162"/>
      <c r="K18" s="163">
        <f>+K17</f>
        <v>127220325.12</v>
      </c>
      <c r="L18" s="12"/>
      <c r="M18" s="5"/>
    </row>
    <row r="19" spans="1:13" ht="17" thickBot="1">
      <c r="A19" s="5"/>
      <c r="B19" s="11"/>
      <c r="C19" s="150" t="s">
        <v>118</v>
      </c>
      <c r="D19" s="151"/>
      <c r="E19" s="151"/>
      <c r="F19" s="151"/>
      <c r="G19" s="151"/>
      <c r="H19" s="151"/>
      <c r="I19" s="151"/>
      <c r="J19" s="151"/>
      <c r="K19" s="152"/>
      <c r="L19" s="12"/>
      <c r="M19" s="5"/>
    </row>
    <row r="20" spans="1:13" ht="30" customHeight="1">
      <c r="A20" s="5"/>
      <c r="B20" s="11"/>
      <c r="C20" s="235">
        <v>2</v>
      </c>
      <c r="D20" s="154">
        <v>2.1</v>
      </c>
      <c r="E20" s="154"/>
      <c r="F20" s="154"/>
      <c r="G20" s="234" t="s">
        <v>119</v>
      </c>
      <c r="H20" s="225" t="s">
        <v>111</v>
      </c>
      <c r="I20" s="231">
        <v>9485</v>
      </c>
      <c r="J20" s="226">
        <f>3907*1.31</f>
        <v>5118.17</v>
      </c>
      <c r="K20" s="158">
        <f t="shared" ref="K20" si="0">+ROUND(I20*J20,2)</f>
        <v>48545842.450000003</v>
      </c>
      <c r="L20" s="12"/>
      <c r="M20" s="5"/>
    </row>
    <row r="21" spans="1:13" ht="30" customHeight="1" thickBot="1">
      <c r="A21" s="5"/>
      <c r="B21" s="11"/>
      <c r="C21" s="159" t="s">
        <v>14</v>
      </c>
      <c r="D21" s="168"/>
      <c r="E21" s="169"/>
      <c r="F21" s="168"/>
      <c r="G21" s="168"/>
      <c r="H21" s="168"/>
      <c r="I21" s="156"/>
      <c r="J21" s="168"/>
      <c r="K21" s="163">
        <f>SUM(K20:K20)</f>
        <v>48545842.450000003</v>
      </c>
      <c r="L21" s="12"/>
      <c r="M21" s="5"/>
    </row>
    <row r="22" spans="1:13" ht="17" thickBot="1">
      <c r="A22" s="5"/>
      <c r="B22" s="11"/>
      <c r="C22" s="150" t="s">
        <v>101</v>
      </c>
      <c r="D22" s="151"/>
      <c r="E22" s="151"/>
      <c r="F22" s="151"/>
      <c r="G22" s="151"/>
      <c r="H22" s="151"/>
      <c r="I22" s="151"/>
      <c r="J22" s="151"/>
      <c r="K22" s="152"/>
      <c r="L22" s="12"/>
      <c r="M22" s="5"/>
    </row>
    <row r="23" spans="1:13" ht="30" customHeight="1">
      <c r="A23" s="5"/>
      <c r="B23" s="11"/>
      <c r="C23" s="235">
        <v>3</v>
      </c>
      <c r="D23" s="154">
        <v>3.1</v>
      </c>
      <c r="E23" s="154"/>
      <c r="F23" s="154"/>
      <c r="G23" s="234" t="s">
        <v>120</v>
      </c>
      <c r="H23" s="225" t="s">
        <v>102</v>
      </c>
      <c r="I23" s="231">
        <v>16485.22</v>
      </c>
      <c r="J23" s="226">
        <f>19121*1.31</f>
        <v>25048.510000000002</v>
      </c>
      <c r="K23" s="158">
        <f t="shared" ref="K23" si="1">+ROUND(I23*J23,2)</f>
        <v>412930198.01999998</v>
      </c>
      <c r="L23" s="12"/>
      <c r="M23" s="5"/>
    </row>
    <row r="24" spans="1:13" ht="30" customHeight="1" thickBot="1">
      <c r="A24" s="5"/>
      <c r="B24" s="11"/>
      <c r="C24" s="159" t="s">
        <v>14</v>
      </c>
      <c r="D24" s="168"/>
      <c r="E24" s="169"/>
      <c r="F24" s="168"/>
      <c r="G24" s="168"/>
      <c r="H24" s="168"/>
      <c r="I24" s="156"/>
      <c r="J24" s="168"/>
      <c r="K24" s="163">
        <f>SUM(K23:K23)</f>
        <v>412930198.01999998</v>
      </c>
      <c r="L24" s="12"/>
      <c r="M24" s="5"/>
    </row>
    <row r="25" spans="1:13" ht="17" thickBot="1">
      <c r="A25" s="5"/>
      <c r="B25" s="11"/>
      <c r="C25" s="150" t="s">
        <v>104</v>
      </c>
      <c r="D25" s="151"/>
      <c r="E25" s="151"/>
      <c r="F25" s="151"/>
      <c r="G25" s="151"/>
      <c r="H25" s="151"/>
      <c r="I25" s="151"/>
      <c r="J25" s="151"/>
      <c r="K25" s="152"/>
      <c r="L25" s="12"/>
      <c r="M25" s="5"/>
    </row>
    <row r="26" spans="1:13" ht="17">
      <c r="A26" s="5"/>
      <c r="B26" s="11"/>
      <c r="C26" s="267">
        <v>4</v>
      </c>
      <c r="D26" s="225">
        <v>4.0999999999999996</v>
      </c>
      <c r="E26" s="172"/>
      <c r="F26" s="172"/>
      <c r="G26" s="234" t="s">
        <v>121</v>
      </c>
      <c r="H26" s="225" t="s">
        <v>102</v>
      </c>
      <c r="I26" s="236">
        <v>8215.36</v>
      </c>
      <c r="J26" s="226">
        <f>39207*1.31</f>
        <v>51361.170000000006</v>
      </c>
      <c r="K26" s="229">
        <f t="shared" ref="K26:K29" si="2">+ROUND(I26*J26,2)</f>
        <v>421950501.56999999</v>
      </c>
      <c r="L26" s="12"/>
      <c r="M26" s="5"/>
    </row>
    <row r="27" spans="1:13" ht="17">
      <c r="A27" s="5"/>
      <c r="B27" s="11"/>
      <c r="C27" s="268"/>
      <c r="D27" s="225">
        <v>4.2</v>
      </c>
      <c r="E27" s="170"/>
      <c r="F27" s="170"/>
      <c r="G27" s="234" t="s">
        <v>105</v>
      </c>
      <c r="H27" s="225" t="s">
        <v>102</v>
      </c>
      <c r="I27" s="236">
        <v>11575.54</v>
      </c>
      <c r="J27" s="226">
        <f>64460*1.31</f>
        <v>84442.6</v>
      </c>
      <c r="K27" s="229">
        <f t="shared" si="2"/>
        <v>977468694</v>
      </c>
      <c r="L27" s="12"/>
      <c r="M27" s="5"/>
    </row>
    <row r="28" spans="1:13" s="5" customFormat="1" ht="17">
      <c r="B28" s="11"/>
      <c r="C28" s="268"/>
      <c r="D28" s="225">
        <v>4.3</v>
      </c>
      <c r="E28" s="166"/>
      <c r="F28" s="166"/>
      <c r="G28" s="234" t="s">
        <v>106</v>
      </c>
      <c r="H28" s="225" t="s">
        <v>102</v>
      </c>
      <c r="I28" s="236">
        <v>5286.6</v>
      </c>
      <c r="J28" s="226">
        <f>72060*1.31</f>
        <v>94398.6</v>
      </c>
      <c r="K28" s="229">
        <f t="shared" si="2"/>
        <v>499047638.75999999</v>
      </c>
      <c r="L28" s="12"/>
    </row>
    <row r="29" spans="1:13" ht="17">
      <c r="A29" s="5"/>
      <c r="B29" s="11"/>
      <c r="C29" s="269"/>
      <c r="D29" s="225">
        <v>4.4000000000000004</v>
      </c>
      <c r="E29" s="170"/>
      <c r="F29" s="170"/>
      <c r="G29" s="234" t="s">
        <v>107</v>
      </c>
      <c r="H29" s="225" t="s">
        <v>108</v>
      </c>
      <c r="I29" s="236">
        <v>190589</v>
      </c>
      <c r="J29" s="226">
        <f>1094*1.31</f>
        <v>1433.14</v>
      </c>
      <c r="K29" s="229">
        <f t="shared" si="2"/>
        <v>273140719.45999998</v>
      </c>
      <c r="L29" s="12"/>
      <c r="M29" s="5"/>
    </row>
    <row r="30" spans="1:13" ht="30" customHeight="1" thickBot="1">
      <c r="A30" s="5"/>
      <c r="B30" s="11"/>
      <c r="C30" s="177" t="s">
        <v>14</v>
      </c>
      <c r="D30" s="178"/>
      <c r="E30" s="178"/>
      <c r="F30" s="178"/>
      <c r="G30" s="179"/>
      <c r="H30" s="178"/>
      <c r="I30" s="156"/>
      <c r="J30" s="180"/>
      <c r="K30" s="181">
        <f>SUM(K26:K29)</f>
        <v>2171607553.79</v>
      </c>
      <c r="L30" s="12"/>
      <c r="M30" s="5"/>
    </row>
    <row r="31" spans="1:13" ht="17" thickBot="1">
      <c r="A31" s="5"/>
      <c r="B31" s="11"/>
      <c r="C31" s="150" t="s">
        <v>117</v>
      </c>
      <c r="D31" s="151"/>
      <c r="E31" s="151"/>
      <c r="F31" s="151"/>
      <c r="G31" s="151"/>
      <c r="H31" s="151"/>
      <c r="I31" s="151"/>
      <c r="J31" s="151"/>
      <c r="K31" s="152"/>
      <c r="L31" s="12"/>
      <c r="M31" s="5"/>
    </row>
    <row r="32" spans="1:13" ht="17">
      <c r="A32" s="5"/>
      <c r="B32" s="11"/>
      <c r="C32" s="267">
        <v>5</v>
      </c>
      <c r="D32" s="225">
        <v>5.0999999999999996</v>
      </c>
      <c r="E32" s="170"/>
      <c r="F32" s="170"/>
      <c r="G32" s="224" t="s">
        <v>110</v>
      </c>
      <c r="H32" s="227" t="s">
        <v>111</v>
      </c>
      <c r="I32" s="236">
        <v>25284.53</v>
      </c>
      <c r="J32" s="228">
        <f>1846*1.31</f>
        <v>2418.2600000000002</v>
      </c>
      <c r="K32" s="229">
        <f t="shared" ref="K32" si="3">+ROUND(I32*J32,2)</f>
        <v>61144567.520000003</v>
      </c>
      <c r="L32" s="12"/>
      <c r="M32" s="5"/>
    </row>
    <row r="33" spans="1:13" ht="17">
      <c r="A33" s="5"/>
      <c r="B33" s="11"/>
      <c r="C33" s="269"/>
      <c r="D33" s="225">
        <v>5.2</v>
      </c>
      <c r="E33" s="170"/>
      <c r="F33" s="170"/>
      <c r="G33" s="224" t="s">
        <v>109</v>
      </c>
      <c r="H33" s="227" t="s">
        <v>102</v>
      </c>
      <c r="I33" s="236">
        <v>1896.34</v>
      </c>
      <c r="J33" s="228">
        <f>542028*1.31</f>
        <v>710056.68</v>
      </c>
      <c r="K33" s="229">
        <f t="shared" ref="K33" si="4">+ROUND(I33*J33,2)</f>
        <v>1346508884.55</v>
      </c>
      <c r="L33" s="12"/>
      <c r="M33" s="5"/>
    </row>
    <row r="34" spans="1:13" ht="30" customHeight="1" thickBot="1">
      <c r="A34" s="5"/>
      <c r="B34" s="11"/>
      <c r="C34" s="159" t="s">
        <v>14</v>
      </c>
      <c r="D34" s="183"/>
      <c r="E34" s="183"/>
      <c r="F34" s="183"/>
      <c r="G34" s="184"/>
      <c r="H34" s="185"/>
      <c r="I34" s="156"/>
      <c r="J34" s="162"/>
      <c r="K34" s="163">
        <f>SUM(K32:K33)</f>
        <v>1407653452.0699999</v>
      </c>
      <c r="L34" s="12"/>
      <c r="M34" s="5"/>
    </row>
    <row r="35" spans="1:13" ht="17" thickBot="1">
      <c r="A35" s="5"/>
      <c r="B35" s="11"/>
      <c r="C35" s="150" t="s">
        <v>114</v>
      </c>
      <c r="D35" s="151"/>
      <c r="E35" s="151"/>
      <c r="F35" s="151"/>
      <c r="G35" s="151"/>
      <c r="H35" s="151"/>
      <c r="I35" s="151"/>
      <c r="J35" s="151"/>
      <c r="K35" s="152"/>
      <c r="L35" s="12"/>
      <c r="M35" s="5"/>
    </row>
    <row r="36" spans="1:13" ht="17">
      <c r="A36" s="5"/>
      <c r="B36" s="11"/>
      <c r="C36" s="267">
        <v>6</v>
      </c>
      <c r="D36" s="230">
        <v>6.1</v>
      </c>
      <c r="E36" s="170"/>
      <c r="F36" s="170"/>
      <c r="G36" s="224" t="s">
        <v>122</v>
      </c>
      <c r="H36" s="225" t="s">
        <v>125</v>
      </c>
      <c r="I36" s="236">
        <v>29</v>
      </c>
      <c r="J36" s="226">
        <f>295166*1.31</f>
        <v>386667.46</v>
      </c>
      <c r="K36" s="229">
        <f t="shared" ref="K36:K39" si="5">+ROUND(I36*J36,2)</f>
        <v>11213356.34</v>
      </c>
      <c r="L36" s="12"/>
      <c r="M36" s="5"/>
    </row>
    <row r="37" spans="1:13" ht="17.25" customHeight="1">
      <c r="A37" s="5"/>
      <c r="B37" s="11"/>
      <c r="C37" s="268"/>
      <c r="D37" s="230">
        <v>6.2</v>
      </c>
      <c r="E37" s="170"/>
      <c r="F37" s="170"/>
      <c r="G37" s="224" t="s">
        <v>123</v>
      </c>
      <c r="H37" s="225" t="s">
        <v>111</v>
      </c>
      <c r="I37" s="236">
        <v>129.80000000000001</v>
      </c>
      <c r="J37" s="226">
        <f>33075*1.31</f>
        <v>43328.25</v>
      </c>
      <c r="K37" s="229">
        <f t="shared" ref="K37" si="6">+ROUND(I37*J37,2)</f>
        <v>5624006.8499999996</v>
      </c>
      <c r="L37" s="12"/>
      <c r="M37" s="5"/>
    </row>
    <row r="38" spans="1:13" ht="17.25" customHeight="1">
      <c r="A38" s="5"/>
      <c r="B38" s="11"/>
      <c r="C38" s="268"/>
      <c r="D38" s="230">
        <v>6.3</v>
      </c>
      <c r="E38" s="170"/>
      <c r="F38" s="170"/>
      <c r="G38" s="224" t="s">
        <v>115</v>
      </c>
      <c r="H38" s="225" t="s">
        <v>116</v>
      </c>
      <c r="I38" s="236">
        <v>10000</v>
      </c>
      <c r="J38" s="226">
        <f>4537*1.31</f>
        <v>5943.47</v>
      </c>
      <c r="K38" s="229">
        <f t="shared" si="5"/>
        <v>59434700</v>
      </c>
      <c r="L38" s="12"/>
      <c r="M38" s="5"/>
    </row>
    <row r="39" spans="1:13" ht="17">
      <c r="A39" s="5"/>
      <c r="B39" s="11"/>
      <c r="C39" s="269"/>
      <c r="D39" s="230">
        <v>6.4</v>
      </c>
      <c r="E39" s="170"/>
      <c r="F39" s="170"/>
      <c r="G39" s="224" t="s">
        <v>124</v>
      </c>
      <c r="H39" s="225" t="s">
        <v>125</v>
      </c>
      <c r="I39" s="236">
        <v>1575</v>
      </c>
      <c r="J39" s="226">
        <f>9540*1.31</f>
        <v>12497.4</v>
      </c>
      <c r="K39" s="229">
        <f t="shared" si="5"/>
        <v>19683405</v>
      </c>
      <c r="L39" s="12"/>
      <c r="M39" s="5"/>
    </row>
    <row r="40" spans="1:13" ht="30" customHeight="1" thickBot="1">
      <c r="A40" s="5"/>
      <c r="B40" s="11"/>
      <c r="C40" s="159" t="s">
        <v>14</v>
      </c>
      <c r="D40" s="183"/>
      <c r="E40" s="183"/>
      <c r="F40" s="183"/>
      <c r="G40" s="184"/>
      <c r="H40" s="185"/>
      <c r="I40" s="156"/>
      <c r="J40" s="162"/>
      <c r="K40" s="163">
        <f>SUM(K36:K39)</f>
        <v>95955468.189999998</v>
      </c>
      <c r="L40" s="12"/>
      <c r="M40" s="5"/>
    </row>
    <row r="41" spans="1:13" ht="17" thickBot="1">
      <c r="A41" s="5"/>
      <c r="B41" s="11"/>
      <c r="C41" s="150" t="s">
        <v>126</v>
      </c>
      <c r="D41" s="151"/>
      <c r="E41" s="151"/>
      <c r="F41" s="151"/>
      <c r="G41" s="151"/>
      <c r="H41" s="151"/>
      <c r="I41" s="151"/>
      <c r="J41" s="151"/>
      <c r="K41" s="152"/>
      <c r="L41" s="12"/>
      <c r="M41" s="5"/>
    </row>
    <row r="42" spans="1:13" ht="16">
      <c r="A42" s="5"/>
      <c r="B42" s="11"/>
      <c r="C42" s="267">
        <v>7</v>
      </c>
      <c r="D42" s="225">
        <v>7.1</v>
      </c>
      <c r="E42" s="170"/>
      <c r="F42" s="170"/>
      <c r="G42" s="232" t="s">
        <v>127</v>
      </c>
      <c r="H42" s="225" t="s">
        <v>102</v>
      </c>
      <c r="I42" s="237">
        <v>731.09</v>
      </c>
      <c r="J42" s="238">
        <f>21625*1.31</f>
        <v>28328.75</v>
      </c>
      <c r="K42" s="229">
        <f t="shared" ref="K42:K45" si="7">+ROUND(I42*J42,2)</f>
        <v>20710865.84</v>
      </c>
      <c r="L42" s="12"/>
      <c r="M42" s="5"/>
    </row>
    <row r="43" spans="1:13" ht="16">
      <c r="A43" s="5"/>
      <c r="B43" s="11"/>
      <c r="C43" s="268"/>
      <c r="D43" s="230">
        <v>7.2</v>
      </c>
      <c r="E43" s="170"/>
      <c r="F43" s="170"/>
      <c r="G43" s="232" t="s">
        <v>112</v>
      </c>
      <c r="H43" s="225" t="s">
        <v>113</v>
      </c>
      <c r="I43" s="237">
        <v>24248</v>
      </c>
      <c r="J43" s="238">
        <f>3771*1.31</f>
        <v>4940.01</v>
      </c>
      <c r="K43" s="229">
        <f t="shared" si="7"/>
        <v>119785362.48</v>
      </c>
      <c r="L43" s="12"/>
      <c r="M43" s="5"/>
    </row>
    <row r="44" spans="1:13" ht="16">
      <c r="A44" s="5"/>
      <c r="B44" s="11"/>
      <c r="C44" s="268"/>
      <c r="D44" s="230">
        <v>7.3</v>
      </c>
      <c r="E44" s="170"/>
      <c r="F44" s="170"/>
      <c r="G44" s="232" t="s">
        <v>128</v>
      </c>
      <c r="H44" s="225" t="s">
        <v>102</v>
      </c>
      <c r="I44" s="237">
        <v>20.29</v>
      </c>
      <c r="J44" s="238">
        <f>357724*1.31</f>
        <v>468618.44</v>
      </c>
      <c r="K44" s="229">
        <f t="shared" si="7"/>
        <v>9508268.1500000004</v>
      </c>
      <c r="L44" s="12"/>
      <c r="M44" s="5"/>
    </row>
    <row r="45" spans="1:13" ht="16">
      <c r="A45" s="5"/>
      <c r="B45" s="11"/>
      <c r="C45" s="269"/>
      <c r="D45" s="230">
        <v>7.4</v>
      </c>
      <c r="E45" s="170"/>
      <c r="F45" s="170"/>
      <c r="G45" s="232" t="s">
        <v>129</v>
      </c>
      <c r="H45" s="225" t="s">
        <v>102</v>
      </c>
      <c r="I45" s="237">
        <v>272.98</v>
      </c>
      <c r="J45" s="238">
        <f>799892*1.31</f>
        <v>1047858.52</v>
      </c>
      <c r="K45" s="229">
        <f t="shared" si="7"/>
        <v>286044418.79000002</v>
      </c>
      <c r="L45" s="12"/>
      <c r="M45" s="5"/>
    </row>
    <row r="46" spans="1:13" ht="17" thickBot="1">
      <c r="A46" s="5"/>
      <c r="B46" s="11"/>
      <c r="C46" s="159" t="s">
        <v>14</v>
      </c>
      <c r="D46" s="183"/>
      <c r="E46" s="183"/>
      <c r="F46" s="183"/>
      <c r="G46" s="184"/>
      <c r="H46" s="185"/>
      <c r="I46" s="156"/>
      <c r="J46" s="162"/>
      <c r="K46" s="163">
        <f>SUM(K42:K45)</f>
        <v>436048915.25999999</v>
      </c>
      <c r="L46" s="12"/>
      <c r="M46" s="5"/>
    </row>
    <row r="47" spans="1:13" s="3" customFormat="1" ht="17" thickBot="1">
      <c r="A47" s="13"/>
      <c r="B47" s="14"/>
      <c r="C47" s="248" t="s">
        <v>15</v>
      </c>
      <c r="D47" s="249"/>
      <c r="E47" s="249"/>
      <c r="F47" s="249"/>
      <c r="G47" s="249"/>
      <c r="H47" s="249"/>
      <c r="I47" s="249"/>
      <c r="J47" s="250"/>
      <c r="K47" s="187">
        <f>+K46+K40+K34+K30+K24+K21+K18</f>
        <v>4699961754.8999996</v>
      </c>
      <c r="L47" s="15"/>
      <c r="M47" s="13"/>
    </row>
    <row r="48" spans="1:13" s="3" customFormat="1" ht="16">
      <c r="A48" s="13"/>
      <c r="B48" s="14"/>
      <c r="C48" s="188"/>
      <c r="D48" s="188"/>
      <c r="E48" s="188"/>
      <c r="F48" s="188"/>
      <c r="G48" s="188"/>
      <c r="H48" s="188"/>
      <c r="I48" s="188"/>
      <c r="J48" s="188"/>
      <c r="K48" s="189"/>
      <c r="L48" s="15"/>
      <c r="M48" s="13"/>
    </row>
    <row r="49" spans="1:13" s="3" customFormat="1" ht="30" hidden="1" customHeight="1">
      <c r="A49" s="13"/>
      <c r="B49" s="14"/>
      <c r="C49" s="190"/>
      <c r="D49" s="191"/>
      <c r="E49" s="190"/>
      <c r="F49" s="190"/>
      <c r="G49" s="271"/>
      <c r="H49" s="272"/>
      <c r="I49" s="273"/>
      <c r="J49" s="192"/>
      <c r="K49" s="193"/>
      <c r="L49" s="15"/>
      <c r="M49" s="13"/>
    </row>
    <row r="50" spans="1:13" s="3" customFormat="1" ht="30" hidden="1" customHeight="1">
      <c r="A50" s="13"/>
      <c r="B50" s="14"/>
      <c r="C50" s="190"/>
      <c r="D50" s="191"/>
      <c r="E50" s="190"/>
      <c r="F50" s="190"/>
      <c r="G50" s="194"/>
      <c r="H50" s="195"/>
      <c r="I50" s="196"/>
      <c r="J50" s="197"/>
      <c r="K50" s="198"/>
      <c r="L50" s="15"/>
      <c r="M50" s="13"/>
    </row>
    <row r="51" spans="1:13" s="3" customFormat="1" ht="30" hidden="1" customHeight="1">
      <c r="A51" s="13"/>
      <c r="B51" s="14"/>
      <c r="C51" s="190"/>
      <c r="D51" s="199"/>
      <c r="E51" s="199"/>
      <c r="F51" s="199"/>
      <c r="G51" s="194"/>
      <c r="H51" s="200"/>
      <c r="I51" s="201"/>
      <c r="J51" s="202"/>
      <c r="K51" s="198"/>
      <c r="L51" s="15"/>
      <c r="M51" s="13"/>
    </row>
    <row r="52" spans="1:13" s="3" customFormat="1" ht="30" customHeight="1">
      <c r="A52" s="13"/>
      <c r="B52" s="14"/>
      <c r="C52" s="190"/>
      <c r="D52" s="199"/>
      <c r="E52" s="199"/>
      <c r="F52" s="199"/>
      <c r="G52" s="239" t="s">
        <v>16</v>
      </c>
      <c r="H52" s="240"/>
      <c r="I52" s="240"/>
      <c r="J52" s="241"/>
      <c r="K52" s="204">
        <f>+K47</f>
        <v>4699961754.8999996</v>
      </c>
      <c r="L52" s="15"/>
      <c r="M52" s="13"/>
    </row>
    <row r="53" spans="1:13" s="3" customFormat="1" ht="30" customHeight="1">
      <c r="A53" s="13"/>
      <c r="B53" s="14"/>
      <c r="C53" s="190"/>
      <c r="D53" s="191"/>
      <c r="E53" s="190"/>
      <c r="F53" s="190"/>
      <c r="G53" s="239" t="s">
        <v>130</v>
      </c>
      <c r="H53" s="240"/>
      <c r="I53" s="240"/>
      <c r="J53" s="241"/>
      <c r="K53" s="198">
        <v>20278500</v>
      </c>
      <c r="L53" s="15"/>
      <c r="M53" s="13"/>
    </row>
    <row r="54" spans="1:13" s="3" customFormat="1" ht="30" customHeight="1" thickBot="1">
      <c r="A54" s="13"/>
      <c r="B54" s="14"/>
      <c r="C54" s="190"/>
      <c r="D54" s="191"/>
      <c r="E54" s="190"/>
      <c r="F54" s="190"/>
      <c r="G54" s="242" t="s">
        <v>131</v>
      </c>
      <c r="H54" s="243"/>
      <c r="I54" s="243"/>
      <c r="J54" s="244"/>
      <c r="K54" s="198">
        <v>276100000</v>
      </c>
      <c r="L54" s="15"/>
      <c r="M54" s="13"/>
    </row>
    <row r="55" spans="1:13" s="3" customFormat="1" ht="30" hidden="1" customHeight="1" thickBot="1">
      <c r="A55" s="13"/>
      <c r="B55" s="14"/>
      <c r="C55" s="190"/>
      <c r="D55" s="191"/>
      <c r="E55" s="190"/>
      <c r="F55" s="207"/>
      <c r="G55" s="205"/>
      <c r="H55" s="200"/>
      <c r="I55" s="201"/>
      <c r="J55" s="206"/>
      <c r="K55" s="204"/>
      <c r="L55" s="15"/>
      <c r="M55" s="13"/>
    </row>
    <row r="56" spans="1:13" s="3" customFormat="1" ht="30" customHeight="1" thickBot="1">
      <c r="A56" s="13"/>
      <c r="B56" s="14"/>
      <c r="C56" s="190"/>
      <c r="D56" s="191"/>
      <c r="E56" s="190"/>
      <c r="F56" s="190"/>
      <c r="G56" s="208" t="s">
        <v>17</v>
      </c>
      <c r="H56" s="209"/>
      <c r="I56" s="210"/>
      <c r="J56" s="211"/>
      <c r="K56" s="187">
        <f>+K52+K53+K54</f>
        <v>4996340254.8999996</v>
      </c>
      <c r="L56" s="15"/>
      <c r="M56" s="13"/>
    </row>
    <row r="57" spans="1:13" s="3" customFormat="1" ht="17" thickBot="1">
      <c r="A57" s="13"/>
      <c r="B57" s="14"/>
      <c r="C57" s="190"/>
      <c r="D57" s="191"/>
      <c r="E57" s="191"/>
      <c r="F57" s="191"/>
      <c r="G57" s="190"/>
      <c r="H57" s="190"/>
      <c r="I57" s="212"/>
      <c r="J57" s="213"/>
      <c r="K57" s="214"/>
      <c r="L57" s="15"/>
      <c r="M57" s="13"/>
    </row>
    <row r="58" spans="1:13" s="3" customFormat="1" ht="16">
      <c r="A58" s="13"/>
      <c r="B58" s="14"/>
      <c r="C58" s="215"/>
      <c r="D58" s="265"/>
      <c r="E58" s="265"/>
      <c r="F58" s="265"/>
      <c r="G58" s="265"/>
      <c r="H58" s="265"/>
      <c r="I58" s="265"/>
      <c r="J58" s="265"/>
      <c r="K58" s="266"/>
      <c r="L58" s="16"/>
      <c r="M58" s="13"/>
    </row>
    <row r="59" spans="1:13" s="3" customFormat="1" ht="46.5" customHeight="1">
      <c r="A59" s="13"/>
      <c r="B59" s="14"/>
      <c r="C59" s="255" t="s">
        <v>92</v>
      </c>
      <c r="D59" s="256"/>
      <c r="E59" s="256"/>
      <c r="F59" s="256"/>
      <c r="G59" s="256"/>
      <c r="H59" s="264" t="s">
        <v>18</v>
      </c>
      <c r="I59" s="264"/>
      <c r="J59" s="264"/>
      <c r="K59" s="216" t="s">
        <v>19</v>
      </c>
      <c r="L59" s="17"/>
      <c r="M59" s="13"/>
    </row>
    <row r="60" spans="1:13" s="3" customFormat="1" ht="48.75" customHeight="1">
      <c r="A60" s="13"/>
      <c r="B60" s="14"/>
      <c r="C60" s="255" t="s">
        <v>20</v>
      </c>
      <c r="D60" s="256"/>
      <c r="E60" s="256"/>
      <c r="F60" s="256"/>
      <c r="G60" s="256"/>
      <c r="H60" s="262" t="s">
        <v>21</v>
      </c>
      <c r="I60" s="262"/>
      <c r="J60" s="217" t="s">
        <v>22</v>
      </c>
      <c r="K60" s="218">
        <v>0.26</v>
      </c>
      <c r="L60" s="17"/>
      <c r="M60" s="13"/>
    </row>
    <row r="61" spans="1:13" s="3" customFormat="1" ht="30" customHeight="1">
      <c r="A61" s="13"/>
      <c r="B61" s="14"/>
      <c r="C61" s="255" t="s">
        <v>93</v>
      </c>
      <c r="D61" s="256"/>
      <c r="E61" s="256"/>
      <c r="F61" s="256"/>
      <c r="G61" s="256"/>
      <c r="H61" s="257" t="s">
        <v>23</v>
      </c>
      <c r="I61" s="258"/>
      <c r="J61" s="217" t="s">
        <v>24</v>
      </c>
      <c r="K61" s="218">
        <v>0.02</v>
      </c>
      <c r="L61" s="17"/>
      <c r="M61" s="13"/>
    </row>
    <row r="62" spans="1:13" s="4" customFormat="1" ht="58.5" customHeight="1">
      <c r="A62" s="13"/>
      <c r="B62" s="14"/>
      <c r="C62" s="259" t="s">
        <v>94</v>
      </c>
      <c r="D62" s="260"/>
      <c r="E62" s="260"/>
      <c r="F62" s="260"/>
      <c r="G62" s="260"/>
      <c r="H62" s="261" t="s">
        <v>25</v>
      </c>
      <c r="I62" s="262"/>
      <c r="J62" s="217" t="s">
        <v>26</v>
      </c>
      <c r="K62" s="218">
        <v>0.03</v>
      </c>
      <c r="L62" s="15"/>
      <c r="M62" s="13"/>
    </row>
    <row r="63" spans="1:13" ht="57" customHeight="1">
      <c r="A63" s="5"/>
      <c r="B63" s="11"/>
      <c r="C63" s="263" t="s">
        <v>95</v>
      </c>
      <c r="D63" s="252"/>
      <c r="E63" s="252"/>
      <c r="F63" s="252"/>
      <c r="G63" s="252"/>
      <c r="H63" s="262" t="s">
        <v>27</v>
      </c>
      <c r="I63" s="262"/>
      <c r="J63" s="217" t="s">
        <v>28</v>
      </c>
      <c r="K63" s="218">
        <f>+K60+K61+K62</f>
        <v>0.31000000000000005</v>
      </c>
      <c r="L63" s="12"/>
      <c r="M63" s="5"/>
    </row>
    <row r="64" spans="1:13" ht="47.25" customHeight="1">
      <c r="A64" s="5"/>
      <c r="B64" s="11"/>
      <c r="C64" s="251" t="s">
        <v>96</v>
      </c>
      <c r="D64" s="252"/>
      <c r="E64" s="252"/>
      <c r="F64" s="252"/>
      <c r="G64" s="252"/>
      <c r="H64" s="253"/>
      <c r="I64" s="253"/>
      <c r="J64" s="253"/>
      <c r="K64" s="254"/>
      <c r="L64" s="12"/>
      <c r="M64" s="5"/>
    </row>
    <row r="65" spans="1:13" ht="17" thickBot="1">
      <c r="A65" s="5"/>
      <c r="B65" s="18"/>
      <c r="C65" s="19"/>
      <c r="D65" s="19"/>
      <c r="E65" s="20"/>
      <c r="F65" s="19"/>
      <c r="G65" s="21"/>
      <c r="H65" s="19"/>
      <c r="I65" s="19"/>
      <c r="J65" s="19"/>
      <c r="K65" s="19"/>
      <c r="L65" s="22"/>
      <c r="M65" s="5"/>
    </row>
    <row r="66" spans="1:13" ht="17" thickTop="1">
      <c r="A66" s="5"/>
      <c r="B66" s="5"/>
      <c r="C66" s="5"/>
      <c r="D66" s="5"/>
      <c r="E66" s="6"/>
      <c r="F66" s="5"/>
      <c r="G66" s="5"/>
      <c r="H66" s="5"/>
      <c r="I66" s="5"/>
      <c r="J66" s="5"/>
      <c r="K66" s="5"/>
      <c r="L66" s="5"/>
      <c r="M66" s="5"/>
    </row>
  </sheetData>
  <mergeCells count="35">
    <mergeCell ref="C9:K9"/>
    <mergeCell ref="G49:I49"/>
    <mergeCell ref="I14:I15"/>
    <mergeCell ref="C8:K8"/>
    <mergeCell ref="J14:J15"/>
    <mergeCell ref="K14:K15"/>
    <mergeCell ref="C14:C15"/>
    <mergeCell ref="D14:D15"/>
    <mergeCell ref="G14:G15"/>
    <mergeCell ref="H14:H15"/>
    <mergeCell ref="E14:F14"/>
    <mergeCell ref="C10:K11"/>
    <mergeCell ref="C12:K12"/>
    <mergeCell ref="C26:C29"/>
    <mergeCell ref="C32:C33"/>
    <mergeCell ref="C36:C39"/>
    <mergeCell ref="C59:G59"/>
    <mergeCell ref="H59:J59"/>
    <mergeCell ref="H60:I60"/>
    <mergeCell ref="D58:K58"/>
    <mergeCell ref="C42:C45"/>
    <mergeCell ref="C60:G60"/>
    <mergeCell ref="C64:G64"/>
    <mergeCell ref="H64:K64"/>
    <mergeCell ref="C61:G61"/>
    <mergeCell ref="H61:I61"/>
    <mergeCell ref="C62:G62"/>
    <mergeCell ref="H62:I62"/>
    <mergeCell ref="C63:G63"/>
    <mergeCell ref="H63:I63"/>
    <mergeCell ref="G53:J53"/>
    <mergeCell ref="G52:J52"/>
    <mergeCell ref="G54:J54"/>
    <mergeCell ref="C13:K13"/>
    <mergeCell ref="C47:J47"/>
  </mergeCells>
  <pageMargins left="0.11811023622047245" right="0.11811023622047245" top="0.15748031496062992" bottom="0.15748031496062992" header="0.31496062992125984" footer="0.31496062992125984"/>
  <pageSetup scale="4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2"/>
  <sheetViews>
    <sheetView showGridLines="0" zoomScale="80" zoomScaleNormal="80" zoomScaleSheetLayoutView="25" zoomScalePageLayoutView="10" workbookViewId="0">
      <selection activeCell="F25" sqref="E25:F25"/>
    </sheetView>
  </sheetViews>
  <sheetFormatPr baseColWidth="10" defaultColWidth="11.5" defaultRowHeight="14"/>
  <cols>
    <col min="1" max="2" width="3.5" style="1" customWidth="1"/>
    <col min="3" max="3" width="5.1640625" style="1" customWidth="1"/>
    <col min="4" max="4" width="11.332031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2" width="3.33203125" style="1" customWidth="1"/>
    <col min="13" max="13" width="2.66406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8"/>
      <c r="D2" s="8"/>
      <c r="E2" s="9"/>
      <c r="F2" s="8"/>
      <c r="G2" s="8"/>
      <c r="H2" s="8"/>
      <c r="I2" s="8"/>
      <c r="J2" s="8"/>
      <c r="K2" s="8"/>
      <c r="L2" s="10"/>
      <c r="M2" s="5"/>
    </row>
    <row r="3" spans="1:13" ht="16">
      <c r="A3" s="5"/>
      <c r="B3" s="11"/>
      <c r="C3" s="146" t="s">
        <v>34</v>
      </c>
      <c r="D3" s="147" t="s">
        <v>35</v>
      </c>
      <c r="E3" s="146" t="s">
        <v>36</v>
      </c>
      <c r="F3" s="147">
        <v>2</v>
      </c>
      <c r="G3" s="148"/>
      <c r="H3" s="148"/>
      <c r="I3" s="148"/>
      <c r="J3" s="148"/>
      <c r="K3" s="148"/>
      <c r="L3" s="12"/>
      <c r="M3" s="5"/>
    </row>
    <row r="4" spans="1:13" ht="16">
      <c r="A4" s="5"/>
      <c r="B4" s="11"/>
      <c r="C4" s="288" t="s">
        <v>0</v>
      </c>
      <c r="D4" s="289"/>
      <c r="E4" s="289"/>
      <c r="F4" s="289"/>
      <c r="G4" s="289"/>
      <c r="H4" s="289"/>
      <c r="I4" s="289"/>
      <c r="J4" s="289"/>
      <c r="K4" s="290"/>
      <c r="L4" s="12"/>
      <c r="M4" s="5"/>
    </row>
    <row r="5" spans="1:13" ht="16">
      <c r="A5" s="5"/>
      <c r="B5" s="11"/>
      <c r="C5" s="291" t="s">
        <v>29</v>
      </c>
      <c r="D5" s="292"/>
      <c r="E5" s="292"/>
      <c r="F5" s="292"/>
      <c r="G5" s="292"/>
      <c r="H5" s="292"/>
      <c r="I5" s="292"/>
      <c r="J5" s="292"/>
      <c r="K5" s="293"/>
      <c r="L5" s="12"/>
      <c r="M5" s="5"/>
    </row>
    <row r="6" spans="1:13" s="28" customFormat="1" ht="16.5" customHeight="1">
      <c r="A6" s="26"/>
      <c r="B6" s="27"/>
      <c r="C6" s="294" t="s">
        <v>30</v>
      </c>
      <c r="D6" s="294"/>
      <c r="E6" s="294"/>
      <c r="F6" s="294"/>
      <c r="G6" s="294"/>
      <c r="H6" s="294"/>
      <c r="I6" s="294"/>
      <c r="J6" s="294"/>
      <c r="K6" s="294"/>
      <c r="L6" s="29"/>
      <c r="M6" s="26"/>
    </row>
    <row r="7" spans="1:13" ht="33.75" customHeight="1">
      <c r="A7" s="5"/>
      <c r="B7" s="11"/>
      <c r="C7" s="294"/>
      <c r="D7" s="294"/>
      <c r="E7" s="294"/>
      <c r="F7" s="294"/>
      <c r="G7" s="294"/>
      <c r="H7" s="294"/>
      <c r="I7" s="294"/>
      <c r="J7" s="294"/>
      <c r="K7" s="294"/>
      <c r="L7" s="12"/>
      <c r="M7" s="5"/>
    </row>
    <row r="8" spans="1:13" ht="34.5" customHeight="1">
      <c r="A8" s="5"/>
      <c r="B8" s="11"/>
      <c r="C8" s="295" t="s">
        <v>31</v>
      </c>
      <c r="D8" s="296"/>
      <c r="E8" s="296"/>
      <c r="F8" s="296"/>
      <c r="G8" s="296"/>
      <c r="H8" s="296"/>
      <c r="I8" s="296"/>
      <c r="J8" s="296"/>
      <c r="K8" s="297"/>
      <c r="L8" s="12"/>
      <c r="M8" s="5"/>
    </row>
    <row r="9" spans="1:13" ht="30" customHeight="1" thickBot="1">
      <c r="A9" s="5"/>
      <c r="B9" s="11"/>
      <c r="C9" s="298"/>
      <c r="D9" s="299"/>
      <c r="E9" s="299"/>
      <c r="F9" s="299"/>
      <c r="G9" s="299"/>
      <c r="H9" s="299"/>
      <c r="I9" s="299"/>
      <c r="J9" s="299"/>
      <c r="K9" s="300"/>
      <c r="L9" s="12"/>
      <c r="M9" s="5"/>
    </row>
    <row r="10" spans="1:13" ht="30" customHeight="1">
      <c r="A10" s="5"/>
      <c r="B10" s="11"/>
      <c r="C10" s="281" t="s">
        <v>4</v>
      </c>
      <c r="D10" s="274" t="s">
        <v>5</v>
      </c>
      <c r="E10" s="283" t="s">
        <v>6</v>
      </c>
      <c r="F10" s="283"/>
      <c r="G10" s="281" t="s">
        <v>7</v>
      </c>
      <c r="H10" s="274" t="s">
        <v>8</v>
      </c>
      <c r="I10" s="274" t="s">
        <v>9</v>
      </c>
      <c r="J10" s="277" t="s">
        <v>10</v>
      </c>
      <c r="K10" s="279" t="s">
        <v>11</v>
      </c>
      <c r="L10" s="12"/>
      <c r="M10" s="5"/>
    </row>
    <row r="11" spans="1:13" ht="30" customHeight="1" thickBot="1">
      <c r="A11" s="5"/>
      <c r="B11" s="11"/>
      <c r="C11" s="282"/>
      <c r="D11" s="275"/>
      <c r="E11" s="149" t="s">
        <v>12</v>
      </c>
      <c r="F11" s="149" t="s">
        <v>13</v>
      </c>
      <c r="G11" s="282"/>
      <c r="H11" s="275"/>
      <c r="I11" s="275"/>
      <c r="J11" s="278"/>
      <c r="K11" s="280"/>
      <c r="L11" s="12"/>
      <c r="M11" s="5"/>
    </row>
    <row r="12" spans="1:13" ht="30" customHeight="1" thickBot="1">
      <c r="A12" s="5"/>
      <c r="B12" s="11"/>
      <c r="C12" s="150"/>
      <c r="D12" s="151"/>
      <c r="E12" s="151"/>
      <c r="F12" s="151"/>
      <c r="G12" s="151"/>
      <c r="H12" s="151"/>
      <c r="I12" s="151"/>
      <c r="J12" s="151"/>
      <c r="K12" s="152"/>
      <c r="L12" s="12"/>
      <c r="M12" s="5"/>
    </row>
    <row r="13" spans="1:13" ht="30" customHeight="1">
      <c r="A13" s="5"/>
      <c r="B13" s="11"/>
      <c r="C13" s="153"/>
      <c r="D13" s="154"/>
      <c r="E13" s="154"/>
      <c r="F13" s="154"/>
      <c r="G13" s="155"/>
      <c r="H13" s="154"/>
      <c r="I13" s="156"/>
      <c r="J13" s="157"/>
      <c r="K13" s="158"/>
      <c r="L13" s="12"/>
      <c r="M13" s="5"/>
    </row>
    <row r="14" spans="1:13" ht="30" customHeight="1" thickBot="1">
      <c r="A14" s="5"/>
      <c r="B14" s="11"/>
      <c r="C14" s="159" t="s">
        <v>14</v>
      </c>
      <c r="D14" s="160"/>
      <c r="E14" s="160"/>
      <c r="F14" s="160"/>
      <c r="G14" s="161"/>
      <c r="H14" s="160"/>
      <c r="I14" s="156"/>
      <c r="J14" s="162"/>
      <c r="K14" s="163"/>
      <c r="L14" s="12"/>
      <c r="M14" s="5"/>
    </row>
    <row r="15" spans="1:13" ht="30" customHeight="1" thickBot="1">
      <c r="A15" s="5"/>
      <c r="B15" s="11"/>
      <c r="C15" s="150"/>
      <c r="D15" s="151"/>
      <c r="E15" s="151"/>
      <c r="F15" s="151"/>
      <c r="G15" s="151"/>
      <c r="H15" s="151"/>
      <c r="I15" s="151"/>
      <c r="J15" s="151"/>
      <c r="K15" s="152"/>
      <c r="L15" s="12"/>
      <c r="M15" s="5"/>
    </row>
    <row r="16" spans="1:13" ht="30" customHeight="1">
      <c r="A16" s="5"/>
      <c r="B16" s="11"/>
      <c r="C16" s="153"/>
      <c r="D16" s="154"/>
      <c r="E16" s="154"/>
      <c r="F16" s="154"/>
      <c r="G16" s="164"/>
      <c r="H16" s="154"/>
      <c r="I16" s="156"/>
      <c r="J16" s="157"/>
      <c r="K16" s="165"/>
      <c r="L16" s="12"/>
      <c r="M16" s="5"/>
    </row>
    <row r="17" spans="1:13" ht="30" customHeight="1">
      <c r="A17" s="5"/>
      <c r="B17" s="11"/>
      <c r="C17" s="153"/>
      <c r="D17" s="154"/>
      <c r="E17" s="154"/>
      <c r="F17" s="154"/>
      <c r="G17" s="164"/>
      <c r="H17" s="154"/>
      <c r="I17" s="156"/>
      <c r="J17" s="157"/>
      <c r="K17" s="165"/>
      <c r="L17" s="12"/>
      <c r="M17" s="5"/>
    </row>
    <row r="18" spans="1:13" s="5" customFormat="1" ht="30" customHeight="1">
      <c r="B18" s="11"/>
      <c r="C18" s="153"/>
      <c r="D18" s="166"/>
      <c r="E18" s="166"/>
      <c r="F18" s="166"/>
      <c r="G18" s="167"/>
      <c r="H18" s="166"/>
      <c r="I18" s="156"/>
      <c r="J18" s="157"/>
      <c r="K18" s="165"/>
      <c r="L18" s="12"/>
    </row>
    <row r="19" spans="1:13" ht="30" customHeight="1">
      <c r="B19" s="23"/>
      <c r="C19" s="153"/>
      <c r="D19" s="154"/>
      <c r="E19" s="154"/>
      <c r="F19" s="154"/>
      <c r="G19" s="164"/>
      <c r="H19" s="154"/>
      <c r="I19" s="156"/>
      <c r="J19" s="157"/>
      <c r="K19" s="165"/>
      <c r="L19" s="24"/>
    </row>
    <row r="20" spans="1:13" ht="30" customHeight="1" thickBot="1">
      <c r="A20" s="5"/>
      <c r="B20" s="11"/>
      <c r="C20" s="159" t="s">
        <v>14</v>
      </c>
      <c r="D20" s="168"/>
      <c r="E20" s="169"/>
      <c r="F20" s="168"/>
      <c r="G20" s="168"/>
      <c r="H20" s="168"/>
      <c r="I20" s="156"/>
      <c r="J20" s="168"/>
      <c r="K20" s="163"/>
      <c r="L20" s="12"/>
      <c r="M20" s="5"/>
    </row>
    <row r="21" spans="1:13" ht="30" customHeight="1" thickBot="1">
      <c r="A21" s="5"/>
      <c r="B21" s="11"/>
      <c r="C21" s="150"/>
      <c r="D21" s="151"/>
      <c r="E21" s="151"/>
      <c r="F21" s="151"/>
      <c r="G21" s="151"/>
      <c r="H21" s="151"/>
      <c r="I21" s="151"/>
      <c r="J21" s="151"/>
      <c r="K21" s="152"/>
      <c r="L21" s="12"/>
      <c r="M21" s="5"/>
    </row>
    <row r="22" spans="1:13" ht="30" customHeight="1">
      <c r="A22" s="5"/>
      <c r="B22" s="11"/>
      <c r="C22" s="153"/>
      <c r="D22" s="170"/>
      <c r="E22" s="170"/>
      <c r="F22" s="170"/>
      <c r="G22" s="171"/>
      <c r="H22" s="170"/>
      <c r="I22" s="156"/>
      <c r="J22" s="157"/>
      <c r="K22" s="165"/>
      <c r="L22" s="12"/>
      <c r="M22" s="5"/>
    </row>
    <row r="23" spans="1:13" ht="30" customHeight="1">
      <c r="A23" s="5"/>
      <c r="B23" s="11"/>
      <c r="C23" s="153"/>
      <c r="D23" s="172"/>
      <c r="E23" s="172"/>
      <c r="F23" s="172"/>
      <c r="G23" s="171"/>
      <c r="H23" s="170"/>
      <c r="I23" s="156"/>
      <c r="J23" s="157"/>
      <c r="K23" s="165"/>
      <c r="L23" s="12"/>
      <c r="M23" s="5"/>
    </row>
    <row r="24" spans="1:13" ht="30" customHeight="1">
      <c r="A24" s="5"/>
      <c r="B24" s="11"/>
      <c r="C24" s="153"/>
      <c r="D24" s="170"/>
      <c r="E24" s="170"/>
      <c r="F24" s="170"/>
      <c r="G24" s="171"/>
      <c r="H24" s="170"/>
      <c r="I24" s="156"/>
      <c r="J24" s="157"/>
      <c r="K24" s="165"/>
      <c r="L24" s="12"/>
      <c r="M24" s="5"/>
    </row>
    <row r="25" spans="1:13" s="5" customFormat="1" ht="30" customHeight="1">
      <c r="B25" s="11"/>
      <c r="C25" s="153"/>
      <c r="D25" s="166"/>
      <c r="E25" s="166"/>
      <c r="F25" s="166"/>
      <c r="G25" s="173"/>
      <c r="H25" s="166"/>
      <c r="I25" s="156"/>
      <c r="J25" s="157"/>
      <c r="K25" s="165"/>
      <c r="L25" s="12"/>
    </row>
    <row r="26" spans="1:13" ht="30" customHeight="1">
      <c r="A26" s="5"/>
      <c r="B26" s="11"/>
      <c r="C26" s="153"/>
      <c r="D26" s="170"/>
      <c r="E26" s="170"/>
      <c r="F26" s="170"/>
      <c r="G26" s="171"/>
      <c r="H26" s="170"/>
      <c r="I26" s="156"/>
      <c r="J26" s="174"/>
      <c r="K26" s="165"/>
      <c r="L26" s="12"/>
      <c r="M26" s="5"/>
    </row>
    <row r="27" spans="1:13" s="5" customFormat="1" ht="30" customHeight="1">
      <c r="B27" s="11"/>
      <c r="C27" s="175"/>
      <c r="D27" s="166"/>
      <c r="E27" s="166"/>
      <c r="F27" s="166"/>
      <c r="G27" s="173"/>
      <c r="H27" s="166"/>
      <c r="I27" s="156"/>
      <c r="J27" s="174"/>
      <c r="K27" s="165"/>
      <c r="L27" s="12"/>
    </row>
    <row r="28" spans="1:13" ht="30" customHeight="1">
      <c r="A28" s="5"/>
      <c r="B28" s="11"/>
      <c r="C28" s="153"/>
      <c r="D28" s="170"/>
      <c r="E28" s="154"/>
      <c r="F28" s="170"/>
      <c r="G28" s="171"/>
      <c r="H28" s="170"/>
      <c r="I28" s="156"/>
      <c r="J28" s="157"/>
      <c r="K28" s="165"/>
      <c r="L28" s="12"/>
      <c r="M28" s="5"/>
    </row>
    <row r="29" spans="1:13" ht="30" customHeight="1">
      <c r="A29" s="5"/>
      <c r="B29" s="11"/>
      <c r="C29" s="153"/>
      <c r="D29" s="170"/>
      <c r="E29" s="170"/>
      <c r="F29" s="170"/>
      <c r="G29" s="171"/>
      <c r="H29" s="176"/>
      <c r="I29" s="156"/>
      <c r="J29" s="157"/>
      <c r="K29" s="165"/>
      <c r="L29" s="12"/>
      <c r="M29" s="5"/>
    </row>
    <row r="30" spans="1:13" ht="30" customHeight="1" thickBot="1">
      <c r="A30" s="5"/>
      <c r="B30" s="11"/>
      <c r="C30" s="177" t="s">
        <v>14</v>
      </c>
      <c r="D30" s="178"/>
      <c r="E30" s="178"/>
      <c r="F30" s="178"/>
      <c r="G30" s="179"/>
      <c r="H30" s="178"/>
      <c r="I30" s="156"/>
      <c r="J30" s="180"/>
      <c r="K30" s="181"/>
      <c r="L30" s="12"/>
      <c r="M30" s="5"/>
    </row>
    <row r="31" spans="1:13" ht="30" customHeight="1" thickBot="1">
      <c r="A31" s="5"/>
      <c r="B31" s="11"/>
      <c r="C31" s="150"/>
      <c r="D31" s="151"/>
      <c r="E31" s="151"/>
      <c r="F31" s="151"/>
      <c r="G31" s="151"/>
      <c r="H31" s="151"/>
      <c r="I31" s="151"/>
      <c r="J31" s="151"/>
      <c r="K31" s="152"/>
      <c r="L31" s="12"/>
      <c r="M31" s="5"/>
    </row>
    <row r="32" spans="1:13" ht="30" customHeight="1">
      <c r="A32" s="5"/>
      <c r="B32" s="11"/>
      <c r="C32" s="153"/>
      <c r="D32" s="170"/>
      <c r="E32" s="170"/>
      <c r="F32" s="170"/>
      <c r="G32" s="171"/>
      <c r="H32" s="170"/>
      <c r="I32" s="156"/>
      <c r="J32" s="157"/>
      <c r="K32" s="165"/>
      <c r="L32" s="12"/>
      <c r="M32" s="5"/>
    </row>
    <row r="33" spans="1:13" ht="30" customHeight="1">
      <c r="A33" s="5"/>
      <c r="B33" s="11"/>
      <c r="C33" s="153"/>
      <c r="D33" s="170"/>
      <c r="E33" s="170"/>
      <c r="F33" s="170"/>
      <c r="G33" s="171"/>
      <c r="H33" s="170"/>
      <c r="I33" s="156"/>
      <c r="J33" s="157"/>
      <c r="K33" s="165"/>
      <c r="L33" s="12"/>
      <c r="M33" s="5"/>
    </row>
    <row r="34" spans="1:13" ht="30" customHeight="1">
      <c r="A34" s="5"/>
      <c r="B34" s="11"/>
      <c r="C34" s="182"/>
      <c r="D34" s="170"/>
      <c r="E34" s="170"/>
      <c r="F34" s="170"/>
      <c r="G34" s="171"/>
      <c r="H34" s="170"/>
      <c r="I34" s="156"/>
      <c r="J34" s="157"/>
      <c r="K34" s="165"/>
      <c r="L34" s="12"/>
      <c r="M34" s="5"/>
    </row>
    <row r="35" spans="1:13" ht="30" customHeight="1" thickBot="1">
      <c r="A35" s="5"/>
      <c r="B35" s="11"/>
      <c r="C35" s="159" t="s">
        <v>14</v>
      </c>
      <c r="D35" s="183"/>
      <c r="E35" s="183"/>
      <c r="F35" s="183"/>
      <c r="G35" s="184"/>
      <c r="H35" s="185"/>
      <c r="I35" s="156"/>
      <c r="J35" s="162"/>
      <c r="K35" s="163"/>
      <c r="L35" s="12"/>
      <c r="M35" s="5"/>
    </row>
    <row r="36" spans="1:13" ht="30" customHeight="1" thickBot="1">
      <c r="A36" s="5"/>
      <c r="B36" s="11"/>
      <c r="C36" s="150"/>
      <c r="D36" s="151"/>
      <c r="E36" s="151"/>
      <c r="F36" s="151"/>
      <c r="G36" s="151"/>
      <c r="H36" s="151"/>
      <c r="I36" s="151"/>
      <c r="J36" s="151"/>
      <c r="K36" s="152"/>
      <c r="L36" s="12"/>
      <c r="M36" s="5"/>
    </row>
    <row r="37" spans="1:13" ht="30" customHeight="1">
      <c r="A37" s="5"/>
      <c r="B37" s="11"/>
      <c r="C37" s="153"/>
      <c r="D37" s="170"/>
      <c r="E37" s="170"/>
      <c r="F37" s="170"/>
      <c r="G37" s="171"/>
      <c r="H37" s="170"/>
      <c r="I37" s="156"/>
      <c r="J37" s="157"/>
      <c r="K37" s="165"/>
      <c r="L37" s="12"/>
      <c r="M37" s="5"/>
    </row>
    <row r="38" spans="1:13" ht="30" customHeight="1" thickBot="1">
      <c r="A38" s="5"/>
      <c r="B38" s="11"/>
      <c r="C38" s="159" t="s">
        <v>14</v>
      </c>
      <c r="D38" s="183"/>
      <c r="E38" s="183"/>
      <c r="F38" s="183"/>
      <c r="G38" s="186"/>
      <c r="H38" s="185"/>
      <c r="I38" s="156"/>
      <c r="J38" s="162"/>
      <c r="K38" s="163"/>
      <c r="L38" s="12"/>
      <c r="M38" s="5"/>
    </row>
    <row r="39" spans="1:13" s="3" customFormat="1" ht="30" customHeight="1" thickBot="1">
      <c r="A39" s="13"/>
      <c r="B39" s="14"/>
      <c r="C39" s="248" t="s">
        <v>15</v>
      </c>
      <c r="D39" s="249"/>
      <c r="E39" s="249"/>
      <c r="F39" s="249"/>
      <c r="G39" s="249"/>
      <c r="H39" s="249"/>
      <c r="I39" s="249"/>
      <c r="J39" s="250"/>
      <c r="K39" s="187"/>
      <c r="L39" s="15"/>
      <c r="M39" s="13"/>
    </row>
    <row r="40" spans="1:13" s="3" customFormat="1" ht="17" thickBot="1">
      <c r="A40" s="13"/>
      <c r="B40" s="14"/>
      <c r="C40" s="188"/>
      <c r="D40" s="188"/>
      <c r="E40" s="188"/>
      <c r="F40" s="188"/>
      <c r="G40" s="188"/>
      <c r="H40" s="188"/>
      <c r="I40" s="188"/>
      <c r="J40" s="188"/>
      <c r="K40" s="189"/>
      <c r="L40" s="15"/>
      <c r="M40" s="13"/>
    </row>
    <row r="41" spans="1:13" s="3" customFormat="1" ht="30" customHeight="1">
      <c r="A41" s="13"/>
      <c r="B41" s="14"/>
      <c r="C41" s="190"/>
      <c r="D41" s="191"/>
      <c r="E41" s="190"/>
      <c r="F41" s="190"/>
      <c r="G41" s="271"/>
      <c r="H41" s="272"/>
      <c r="I41" s="273"/>
      <c r="J41" s="192"/>
      <c r="K41" s="193"/>
      <c r="L41" s="15"/>
      <c r="M41" s="13"/>
    </row>
    <row r="42" spans="1:13" s="3" customFormat="1" ht="30" customHeight="1">
      <c r="A42" s="13"/>
      <c r="B42" s="14"/>
      <c r="C42" s="190"/>
      <c r="D42" s="191"/>
      <c r="E42" s="190"/>
      <c r="F42" s="190"/>
      <c r="G42" s="194"/>
      <c r="H42" s="195"/>
      <c r="I42" s="196"/>
      <c r="J42" s="197"/>
      <c r="K42" s="198"/>
      <c r="L42" s="15"/>
      <c r="M42" s="13"/>
    </row>
    <row r="43" spans="1:13" s="3" customFormat="1" ht="30" customHeight="1">
      <c r="A43" s="13"/>
      <c r="B43" s="14"/>
      <c r="C43" s="190"/>
      <c r="D43" s="199"/>
      <c r="E43" s="199"/>
      <c r="F43" s="199"/>
      <c r="G43" s="194"/>
      <c r="H43" s="200"/>
      <c r="I43" s="201"/>
      <c r="J43" s="202"/>
      <c r="K43" s="198"/>
      <c r="L43" s="15"/>
      <c r="M43" s="13"/>
    </row>
    <row r="44" spans="1:13" s="3" customFormat="1" ht="30" customHeight="1">
      <c r="A44" s="13"/>
      <c r="B44" s="14"/>
      <c r="C44" s="190"/>
      <c r="D44" s="199"/>
      <c r="E44" s="199"/>
      <c r="F44" s="199"/>
      <c r="G44" s="203" t="s">
        <v>16</v>
      </c>
      <c r="H44" s="200"/>
      <c r="I44" s="201"/>
      <c r="J44" s="202"/>
      <c r="K44" s="204"/>
      <c r="L44" s="15"/>
      <c r="M44" s="13"/>
    </row>
    <row r="45" spans="1:13" s="3" customFormat="1" ht="30" customHeight="1">
      <c r="A45" s="13"/>
      <c r="B45" s="14"/>
      <c r="C45" s="190"/>
      <c r="D45" s="191"/>
      <c r="E45" s="190"/>
      <c r="F45" s="190"/>
      <c r="G45" s="205"/>
      <c r="H45" s="200"/>
      <c r="I45" s="201"/>
      <c r="J45" s="206"/>
      <c r="K45" s="198"/>
      <c r="L45" s="15"/>
      <c r="M45" s="13"/>
    </row>
    <row r="46" spans="1:13" s="3" customFormat="1" ht="30" customHeight="1">
      <c r="A46" s="13"/>
      <c r="B46" s="14"/>
      <c r="C46" s="190"/>
      <c r="D46" s="191"/>
      <c r="E46" s="190"/>
      <c r="F46" s="190"/>
      <c r="G46" s="205"/>
      <c r="H46" s="200"/>
      <c r="I46" s="201"/>
      <c r="J46" s="206"/>
      <c r="K46" s="198"/>
      <c r="L46" s="15"/>
      <c r="M46" s="13"/>
    </row>
    <row r="47" spans="1:13" s="3" customFormat="1" ht="30" customHeight="1" thickBot="1">
      <c r="A47" s="13"/>
      <c r="B47" s="14"/>
      <c r="C47" s="190"/>
      <c r="D47" s="191"/>
      <c r="E47" s="190"/>
      <c r="F47" s="190"/>
      <c r="G47" s="219"/>
      <c r="H47" s="200"/>
      <c r="I47" s="201"/>
      <c r="J47" s="206"/>
      <c r="K47" s="204"/>
      <c r="L47" s="15"/>
      <c r="M47" s="13"/>
    </row>
    <row r="48" spans="1:13" s="3" customFormat="1" ht="30" customHeight="1" thickBot="1">
      <c r="A48" s="13"/>
      <c r="B48" s="14"/>
      <c r="C48" s="190"/>
      <c r="D48" s="191"/>
      <c r="E48" s="190"/>
      <c r="F48" s="190"/>
      <c r="G48" s="208" t="s">
        <v>17</v>
      </c>
      <c r="H48" s="209"/>
      <c r="I48" s="210"/>
      <c r="J48" s="211"/>
      <c r="K48" s="187"/>
      <c r="L48" s="15"/>
      <c r="M48" s="13"/>
    </row>
    <row r="49" spans="1:13" s="3" customFormat="1" ht="17" thickBot="1">
      <c r="A49" s="13"/>
      <c r="B49" s="14"/>
      <c r="C49" s="190"/>
      <c r="D49" s="191"/>
      <c r="E49" s="191"/>
      <c r="F49" s="191"/>
      <c r="G49" s="190"/>
      <c r="H49" s="190"/>
      <c r="I49" s="212"/>
      <c r="J49" s="213"/>
      <c r="K49" s="214"/>
      <c r="L49" s="15"/>
      <c r="M49" s="13"/>
    </row>
    <row r="50" spans="1:13" s="3" customFormat="1" ht="16">
      <c r="A50" s="13"/>
      <c r="B50" s="14"/>
      <c r="C50" s="215"/>
      <c r="D50" s="265"/>
      <c r="E50" s="265"/>
      <c r="F50" s="265"/>
      <c r="G50" s="265"/>
      <c r="H50" s="265"/>
      <c r="I50" s="265"/>
      <c r="J50" s="265"/>
      <c r="K50" s="266"/>
      <c r="L50" s="16"/>
      <c r="M50" s="13"/>
    </row>
    <row r="51" spans="1:13" s="3" customFormat="1" ht="46.5" customHeight="1">
      <c r="A51" s="13"/>
      <c r="B51" s="14"/>
      <c r="C51" s="255" t="s">
        <v>92</v>
      </c>
      <c r="D51" s="256"/>
      <c r="E51" s="256"/>
      <c r="F51" s="256"/>
      <c r="G51" s="256"/>
      <c r="H51" s="264" t="s">
        <v>7</v>
      </c>
      <c r="I51" s="264"/>
      <c r="J51" s="264"/>
      <c r="K51" s="216" t="s">
        <v>19</v>
      </c>
      <c r="L51" s="17"/>
      <c r="M51" s="13"/>
    </row>
    <row r="52" spans="1:13" s="3" customFormat="1" ht="32.25" customHeight="1">
      <c r="A52" s="13"/>
      <c r="B52" s="14"/>
      <c r="C52" s="255" t="s">
        <v>97</v>
      </c>
      <c r="D52" s="256"/>
      <c r="E52" s="256"/>
      <c r="F52" s="256"/>
      <c r="G52" s="256"/>
      <c r="H52" s="262" t="s">
        <v>21</v>
      </c>
      <c r="I52" s="262"/>
      <c r="J52" s="217" t="s">
        <v>22</v>
      </c>
      <c r="K52" s="218" t="s">
        <v>32</v>
      </c>
      <c r="L52" s="17"/>
      <c r="M52" s="13"/>
    </row>
    <row r="53" spans="1:13" s="3" customFormat="1" ht="30" customHeight="1">
      <c r="A53" s="13"/>
      <c r="B53" s="14"/>
      <c r="C53" s="255" t="s">
        <v>93</v>
      </c>
      <c r="D53" s="256"/>
      <c r="E53" s="256"/>
      <c r="F53" s="256"/>
      <c r="G53" s="256"/>
      <c r="H53" s="257" t="s">
        <v>23</v>
      </c>
      <c r="I53" s="258"/>
      <c r="J53" s="217" t="s">
        <v>24</v>
      </c>
      <c r="K53" s="218" t="s">
        <v>32</v>
      </c>
      <c r="L53" s="17"/>
      <c r="M53" s="13"/>
    </row>
    <row r="54" spans="1:13" s="4" customFormat="1" ht="58.5" customHeight="1">
      <c r="A54" s="13"/>
      <c r="B54" s="14"/>
      <c r="C54" s="259" t="s">
        <v>98</v>
      </c>
      <c r="D54" s="260"/>
      <c r="E54" s="260"/>
      <c r="F54" s="260"/>
      <c r="G54" s="260"/>
      <c r="H54" s="261" t="s">
        <v>25</v>
      </c>
      <c r="I54" s="262"/>
      <c r="J54" s="217" t="s">
        <v>26</v>
      </c>
      <c r="K54" s="218" t="s">
        <v>32</v>
      </c>
      <c r="L54" s="15"/>
      <c r="M54" s="13"/>
    </row>
    <row r="55" spans="1:13" ht="57.75" customHeight="1">
      <c r="A55" s="5"/>
      <c r="B55" s="11"/>
      <c r="C55" s="263" t="s">
        <v>95</v>
      </c>
      <c r="D55" s="252"/>
      <c r="E55" s="252"/>
      <c r="F55" s="252"/>
      <c r="G55" s="252"/>
      <c r="H55" s="262" t="s">
        <v>27</v>
      </c>
      <c r="I55" s="262"/>
      <c r="J55" s="217" t="s">
        <v>28</v>
      </c>
      <c r="K55" s="218" t="s">
        <v>32</v>
      </c>
      <c r="L55" s="12"/>
      <c r="M55" s="5"/>
    </row>
    <row r="56" spans="1:13" ht="47.25" customHeight="1">
      <c r="A56" s="5"/>
      <c r="B56" s="11"/>
      <c r="C56" s="251" t="s">
        <v>96</v>
      </c>
      <c r="D56" s="252"/>
      <c r="E56" s="252"/>
      <c r="F56" s="252"/>
      <c r="G56" s="252"/>
      <c r="H56" s="253"/>
      <c r="I56" s="253"/>
      <c r="J56" s="253"/>
      <c r="K56" s="254"/>
      <c r="L56" s="12"/>
      <c r="M56" s="5"/>
    </row>
    <row r="57" spans="1:13" ht="47.25" customHeight="1">
      <c r="A57" s="5"/>
      <c r="B57" s="11"/>
      <c r="C57" s="220"/>
      <c r="D57" s="220"/>
      <c r="E57" s="220"/>
      <c r="F57" s="220"/>
      <c r="G57" s="220"/>
      <c r="H57" s="220"/>
      <c r="I57" s="220"/>
      <c r="J57" s="220"/>
      <c r="K57" s="220"/>
      <c r="L57" s="12"/>
      <c r="M57" s="5"/>
    </row>
    <row r="58" spans="1:13" ht="47.25" customHeight="1">
      <c r="A58" s="5"/>
      <c r="B58" s="11"/>
      <c r="C58" s="220"/>
      <c r="D58" s="220"/>
      <c r="E58" s="220"/>
      <c r="F58" s="220"/>
      <c r="G58" s="221" t="s">
        <v>33</v>
      </c>
      <c r="H58" s="220"/>
      <c r="I58" s="220"/>
      <c r="J58" s="220"/>
      <c r="K58" s="220"/>
      <c r="L58" s="12"/>
      <c r="M58" s="5"/>
    </row>
    <row r="59" spans="1:13" ht="17" thickBot="1">
      <c r="A59" s="5"/>
      <c r="B59" s="18"/>
      <c r="C59" s="19"/>
      <c r="D59" s="19"/>
      <c r="E59" s="20"/>
      <c r="F59" s="19"/>
      <c r="G59" s="21"/>
      <c r="H59" s="19"/>
      <c r="I59" s="19"/>
      <c r="J59" s="19"/>
      <c r="K59" s="19"/>
      <c r="L59" s="22"/>
      <c r="M59" s="5"/>
    </row>
    <row r="60" spans="1:13" ht="17" thickTop="1">
      <c r="A60" s="5"/>
      <c r="B60" s="5"/>
      <c r="C60" s="5"/>
      <c r="D60" s="5"/>
      <c r="E60" s="6"/>
      <c r="F60" s="5"/>
      <c r="G60" s="5"/>
      <c r="H60" s="5"/>
      <c r="I60" s="5"/>
      <c r="J60" s="5"/>
      <c r="K60" s="5"/>
      <c r="L60" s="5"/>
      <c r="M60" s="5"/>
    </row>
    <row r="62" spans="1:13">
      <c r="H62" s="30"/>
    </row>
  </sheetData>
  <mergeCells count="28">
    <mergeCell ref="C54:G54"/>
    <mergeCell ref="H54:I54"/>
    <mergeCell ref="C55:G55"/>
    <mergeCell ref="H55:I55"/>
    <mergeCell ref="C56:G56"/>
    <mergeCell ref="H56:K56"/>
    <mergeCell ref="C51:G51"/>
    <mergeCell ref="H51:J51"/>
    <mergeCell ref="C52:G52"/>
    <mergeCell ref="H52:I52"/>
    <mergeCell ref="C53:G53"/>
    <mergeCell ref="H53:I53"/>
    <mergeCell ref="D50:K50"/>
    <mergeCell ref="C4:K4"/>
    <mergeCell ref="C5:K5"/>
    <mergeCell ref="C6:K7"/>
    <mergeCell ref="C8:K8"/>
    <mergeCell ref="C9:K9"/>
    <mergeCell ref="C10:C11"/>
    <mergeCell ref="D10:D11"/>
    <mergeCell ref="E10:F10"/>
    <mergeCell ref="G10:G11"/>
    <mergeCell ref="H10:H11"/>
    <mergeCell ref="I10:I11"/>
    <mergeCell ref="J10:J11"/>
    <mergeCell ref="K10:K11"/>
    <mergeCell ref="C39:J39"/>
    <mergeCell ref="G41:I41"/>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tabSelected="1" zoomScale="80" zoomScaleNormal="80" zoomScaleSheetLayoutView="70" zoomScalePageLayoutView="40" workbookViewId="0">
      <selection activeCell="C58" sqref="C57:O60"/>
    </sheetView>
  </sheetViews>
  <sheetFormatPr baseColWidth="10" defaultColWidth="11.5" defaultRowHeight="13"/>
  <cols>
    <col min="1" max="2" width="3.5" style="25" customWidth="1"/>
    <col min="3" max="3" width="12.5" style="25" customWidth="1"/>
    <col min="4" max="4" width="18" style="25" customWidth="1"/>
    <col min="5" max="11" width="11.5" style="25"/>
    <col min="12" max="12" width="17.5" style="25" customWidth="1"/>
    <col min="13" max="14" width="11.5" style="25"/>
    <col min="15" max="15" width="20" style="25" customWidth="1"/>
    <col min="16" max="16" width="3.5" style="32" customWidth="1"/>
    <col min="17" max="17" width="3.5" style="25" customWidth="1"/>
    <col min="18" max="16384" width="11.5" style="25"/>
  </cols>
  <sheetData>
    <row r="1" spans="2:16" ht="14" thickBot="1"/>
    <row r="2" spans="2:16" ht="14" thickTop="1">
      <c r="B2" s="33"/>
      <c r="C2" s="34"/>
      <c r="D2" s="34"/>
      <c r="E2" s="34"/>
      <c r="F2" s="34"/>
      <c r="G2" s="34"/>
      <c r="H2" s="34"/>
      <c r="I2" s="34"/>
      <c r="J2" s="34"/>
      <c r="K2" s="34"/>
      <c r="L2" s="34"/>
      <c r="M2" s="34"/>
      <c r="N2" s="34"/>
      <c r="O2" s="34"/>
      <c r="P2" s="35"/>
    </row>
    <row r="3" spans="2:16">
      <c r="B3" s="36"/>
      <c r="C3" s="146" t="s">
        <v>34</v>
      </c>
      <c r="D3" s="147" t="s">
        <v>35</v>
      </c>
      <c r="E3" s="146" t="s">
        <v>36</v>
      </c>
      <c r="F3" s="147">
        <v>2</v>
      </c>
      <c r="G3" s="31"/>
      <c r="H3" s="31"/>
      <c r="I3" s="31"/>
      <c r="J3" s="31"/>
      <c r="K3" s="31"/>
      <c r="L3" s="31"/>
      <c r="M3" s="31"/>
      <c r="N3" s="31"/>
      <c r="O3" s="31"/>
      <c r="P3" s="37"/>
    </row>
    <row r="4" spans="2:16">
      <c r="B4" s="36"/>
      <c r="C4" s="144"/>
      <c r="D4" s="145"/>
      <c r="E4" s="144"/>
      <c r="F4" s="145"/>
      <c r="G4" s="31"/>
      <c r="H4" s="31"/>
      <c r="I4" s="31"/>
      <c r="J4" s="31"/>
      <c r="K4" s="31"/>
      <c r="L4" s="31"/>
      <c r="M4" s="31"/>
      <c r="N4" s="31"/>
      <c r="O4" s="31"/>
      <c r="P4" s="37"/>
    </row>
    <row r="5" spans="2:16" ht="48" customHeight="1">
      <c r="B5" s="36"/>
      <c r="C5" s="301" t="s">
        <v>37</v>
      </c>
      <c r="D5" s="301"/>
      <c r="E5" s="301"/>
      <c r="F5" s="301"/>
      <c r="G5" s="301"/>
      <c r="H5" s="301"/>
      <c r="I5" s="301"/>
      <c r="J5" s="301"/>
      <c r="K5" s="301"/>
      <c r="L5" s="301"/>
      <c r="M5" s="301"/>
      <c r="N5" s="301"/>
      <c r="O5" s="301"/>
      <c r="P5" s="38"/>
    </row>
    <row r="6" spans="2:16" ht="15" thickBot="1">
      <c r="B6" s="36"/>
      <c r="C6" s="63"/>
      <c r="D6" s="63"/>
      <c r="E6" s="63"/>
      <c r="F6" s="63"/>
      <c r="G6" s="63"/>
      <c r="H6" s="63"/>
      <c r="I6" s="63"/>
      <c r="J6" s="63"/>
      <c r="K6" s="63"/>
      <c r="L6" s="63"/>
      <c r="M6" s="63"/>
      <c r="N6" s="63"/>
      <c r="O6" s="63"/>
      <c r="P6" s="37"/>
    </row>
    <row r="7" spans="2:16" ht="14">
      <c r="B7" s="36"/>
      <c r="C7" s="347"/>
      <c r="D7" s="349"/>
      <c r="E7" s="350"/>
      <c r="F7" s="350"/>
      <c r="G7" s="350"/>
      <c r="H7" s="350"/>
      <c r="I7" s="350"/>
      <c r="J7" s="350"/>
      <c r="K7" s="351"/>
      <c r="L7" s="358"/>
      <c r="M7" s="359"/>
      <c r="N7" s="359"/>
      <c r="O7" s="360"/>
      <c r="P7" s="39"/>
    </row>
    <row r="8" spans="2:16" ht="14">
      <c r="B8" s="36"/>
      <c r="C8" s="348"/>
      <c r="D8" s="304" t="s">
        <v>38</v>
      </c>
      <c r="E8" s="305"/>
      <c r="F8" s="305"/>
      <c r="G8" s="305"/>
      <c r="H8" s="305"/>
      <c r="I8" s="305"/>
      <c r="J8" s="305"/>
      <c r="K8" s="306"/>
      <c r="L8" s="361"/>
      <c r="M8" s="362"/>
      <c r="N8" s="362"/>
      <c r="O8" s="363"/>
      <c r="P8" s="39"/>
    </row>
    <row r="9" spans="2:16" ht="14">
      <c r="B9" s="36"/>
      <c r="C9" s="348"/>
      <c r="D9" s="304"/>
      <c r="E9" s="305"/>
      <c r="F9" s="305"/>
      <c r="G9" s="305"/>
      <c r="H9" s="305"/>
      <c r="I9" s="305"/>
      <c r="J9" s="305"/>
      <c r="K9" s="306"/>
      <c r="L9" s="302" t="s">
        <v>39</v>
      </c>
      <c r="M9" s="364"/>
      <c r="N9" s="365"/>
      <c r="O9" s="366"/>
      <c r="P9" s="39"/>
    </row>
    <row r="10" spans="2:16" ht="14">
      <c r="B10" s="36"/>
      <c r="C10" s="348"/>
      <c r="D10" s="304" t="s">
        <v>40</v>
      </c>
      <c r="E10" s="305"/>
      <c r="F10" s="305"/>
      <c r="G10" s="305"/>
      <c r="H10" s="305"/>
      <c r="I10" s="305"/>
      <c r="J10" s="305"/>
      <c r="K10" s="306"/>
      <c r="L10" s="352"/>
      <c r="M10" s="367"/>
      <c r="N10" s="368"/>
      <c r="O10" s="369"/>
      <c r="P10" s="40"/>
    </row>
    <row r="11" spans="2:16" ht="12.75" customHeight="1">
      <c r="B11" s="36"/>
      <c r="C11" s="348"/>
      <c r="D11" s="307"/>
      <c r="E11" s="308"/>
      <c r="F11" s="308"/>
      <c r="G11" s="308"/>
      <c r="H11" s="308"/>
      <c r="I11" s="308"/>
      <c r="J11" s="308"/>
      <c r="K11" s="309"/>
      <c r="L11" s="302" t="s">
        <v>41</v>
      </c>
      <c r="M11" s="302">
        <v>1</v>
      </c>
      <c r="N11" s="302" t="s">
        <v>42</v>
      </c>
      <c r="O11" s="356">
        <v>1</v>
      </c>
      <c r="P11" s="39"/>
    </row>
    <row r="12" spans="2:16">
      <c r="B12" s="36"/>
      <c r="C12" s="348"/>
      <c r="D12" s="307"/>
      <c r="E12" s="308"/>
      <c r="F12" s="308"/>
      <c r="G12" s="308"/>
      <c r="H12" s="308"/>
      <c r="I12" s="308"/>
      <c r="J12" s="308"/>
      <c r="K12" s="309"/>
      <c r="L12" s="303"/>
      <c r="M12" s="303"/>
      <c r="N12" s="303"/>
      <c r="O12" s="357"/>
      <c r="P12" s="39"/>
    </row>
    <row r="13" spans="2:16" ht="14">
      <c r="B13" s="36"/>
      <c r="C13" s="348"/>
      <c r="D13" s="304" t="s">
        <v>43</v>
      </c>
      <c r="E13" s="305"/>
      <c r="F13" s="305"/>
      <c r="G13" s="305"/>
      <c r="H13" s="305"/>
      <c r="I13" s="305"/>
      <c r="J13" s="305"/>
      <c r="K13" s="306"/>
      <c r="L13" s="303"/>
      <c r="M13" s="303"/>
      <c r="N13" s="303"/>
      <c r="O13" s="357"/>
      <c r="P13" s="39"/>
    </row>
    <row r="14" spans="2:16" ht="15" thickBot="1">
      <c r="B14" s="36"/>
      <c r="C14" s="64"/>
      <c r="D14" s="65"/>
      <c r="E14" s="65"/>
      <c r="F14" s="65"/>
      <c r="G14" s="65"/>
      <c r="H14" s="65"/>
      <c r="I14" s="65"/>
      <c r="J14" s="65"/>
      <c r="K14" s="65"/>
      <c r="L14" s="65"/>
      <c r="M14" s="66"/>
      <c r="N14" s="66"/>
      <c r="O14" s="67"/>
      <c r="P14" s="41"/>
    </row>
    <row r="15" spans="2:16" ht="14">
      <c r="B15" s="36"/>
      <c r="C15" s="68"/>
      <c r="D15" s="69"/>
      <c r="E15" s="69"/>
      <c r="F15" s="69"/>
      <c r="G15" s="69"/>
      <c r="H15" s="69"/>
      <c r="I15" s="69"/>
      <c r="J15" s="69"/>
      <c r="K15" s="69"/>
      <c r="L15" s="70" t="s">
        <v>44</v>
      </c>
      <c r="M15" s="71" t="s">
        <v>45</v>
      </c>
      <c r="N15" s="71" t="s">
        <v>46</v>
      </c>
      <c r="O15" s="72" t="s">
        <v>47</v>
      </c>
      <c r="P15" s="40"/>
    </row>
    <row r="16" spans="2:16" ht="14">
      <c r="B16" s="36"/>
      <c r="C16" s="73"/>
      <c r="D16" s="74"/>
      <c r="E16" s="74"/>
      <c r="F16" s="74"/>
      <c r="G16" s="74"/>
      <c r="H16" s="74"/>
      <c r="I16" s="74"/>
      <c r="J16" s="74"/>
      <c r="K16" s="74"/>
      <c r="L16" s="75"/>
      <c r="M16" s="76"/>
      <c r="N16" s="76"/>
      <c r="O16" s="77"/>
      <c r="P16" s="42"/>
    </row>
    <row r="17" spans="2:16" ht="18" customHeight="1">
      <c r="B17" s="36"/>
      <c r="C17" s="392" t="s">
        <v>48</v>
      </c>
      <c r="D17" s="393"/>
      <c r="E17" s="393"/>
      <c r="F17" s="393"/>
      <c r="G17" s="74"/>
      <c r="H17" s="74"/>
      <c r="I17" s="74" t="s">
        <v>49</v>
      </c>
      <c r="J17" s="63"/>
      <c r="K17" s="74"/>
      <c r="L17" s="75"/>
      <c r="M17" s="63"/>
      <c r="N17" s="63"/>
      <c r="O17" s="78"/>
      <c r="P17" s="42"/>
    </row>
    <row r="18" spans="2:16" ht="14">
      <c r="B18" s="36"/>
      <c r="C18" s="79"/>
      <c r="D18" s="80"/>
      <c r="E18" s="80"/>
      <c r="F18" s="80"/>
      <c r="G18" s="80"/>
      <c r="H18" s="80"/>
      <c r="I18" s="80"/>
      <c r="J18" s="80"/>
      <c r="K18" s="80"/>
      <c r="L18" s="80"/>
      <c r="M18" s="80"/>
      <c r="N18" s="80"/>
      <c r="O18" s="81"/>
      <c r="P18" s="43"/>
    </row>
    <row r="19" spans="2:16" ht="15" thickBot="1">
      <c r="B19" s="36"/>
      <c r="C19" s="82"/>
      <c r="D19" s="83"/>
      <c r="E19" s="83"/>
      <c r="F19" s="83"/>
      <c r="G19" s="83"/>
      <c r="H19" s="83"/>
      <c r="I19" s="83"/>
      <c r="J19" s="83"/>
      <c r="K19" s="83"/>
      <c r="L19" s="83"/>
      <c r="M19" s="83"/>
      <c r="N19" s="83"/>
      <c r="O19" s="84"/>
      <c r="P19" s="37"/>
    </row>
    <row r="20" spans="2:16" ht="15" thickBot="1">
      <c r="B20" s="36"/>
      <c r="C20" s="85"/>
      <c r="D20" s="86"/>
      <c r="E20" s="86"/>
      <c r="F20" s="86"/>
      <c r="G20" s="86"/>
      <c r="H20" s="86"/>
      <c r="I20" s="63"/>
      <c r="J20" s="63"/>
      <c r="K20" s="86"/>
      <c r="L20" s="86"/>
      <c r="M20" s="86"/>
      <c r="N20" s="86"/>
      <c r="O20" s="87"/>
      <c r="P20" s="37"/>
    </row>
    <row r="21" spans="2:16" ht="14">
      <c r="B21" s="36"/>
      <c r="C21" s="317" t="s">
        <v>50</v>
      </c>
      <c r="D21" s="318"/>
      <c r="E21" s="318"/>
      <c r="F21" s="318"/>
      <c r="G21" s="318"/>
      <c r="H21" s="318"/>
      <c r="I21" s="318"/>
      <c r="J21" s="318"/>
      <c r="K21" s="318"/>
      <c r="L21" s="318"/>
      <c r="M21" s="318"/>
      <c r="N21" s="318"/>
      <c r="O21" s="319"/>
      <c r="P21" s="44"/>
    </row>
    <row r="22" spans="2:16" ht="15" thickBot="1">
      <c r="B22" s="36"/>
      <c r="C22" s="88"/>
      <c r="D22" s="63"/>
      <c r="E22" s="63"/>
      <c r="F22" s="63"/>
      <c r="G22" s="63"/>
      <c r="H22" s="63"/>
      <c r="I22" s="63"/>
      <c r="J22" s="63"/>
      <c r="K22" s="63"/>
      <c r="L22" s="63"/>
      <c r="M22" s="63"/>
      <c r="N22" s="63"/>
      <c r="O22" s="89"/>
      <c r="P22" s="37"/>
    </row>
    <row r="23" spans="2:16" ht="14">
      <c r="B23" s="36"/>
      <c r="C23" s="90" t="s">
        <v>51</v>
      </c>
      <c r="D23" s="353" t="s">
        <v>7</v>
      </c>
      <c r="E23" s="354"/>
      <c r="F23" s="354"/>
      <c r="G23" s="354"/>
      <c r="H23" s="354"/>
      <c r="I23" s="354"/>
      <c r="J23" s="354"/>
      <c r="K23" s="354"/>
      <c r="L23" s="355"/>
      <c r="M23" s="315" t="s">
        <v>52</v>
      </c>
      <c r="N23" s="316"/>
      <c r="O23" s="90" t="s">
        <v>9</v>
      </c>
      <c r="P23" s="45"/>
    </row>
    <row r="24" spans="2:16" ht="15" thickBot="1">
      <c r="B24" s="36"/>
      <c r="C24" s="91"/>
      <c r="D24" s="333"/>
      <c r="E24" s="373"/>
      <c r="F24" s="373"/>
      <c r="G24" s="373"/>
      <c r="H24" s="373"/>
      <c r="I24" s="373"/>
      <c r="J24" s="373"/>
      <c r="K24" s="373"/>
      <c r="L24" s="334"/>
      <c r="M24" s="333"/>
      <c r="N24" s="334"/>
      <c r="O24" s="92"/>
      <c r="P24" s="46"/>
    </row>
    <row r="25" spans="2:16">
      <c r="B25" s="36"/>
      <c r="C25" s="338" t="s">
        <v>53</v>
      </c>
      <c r="D25" s="339"/>
      <c r="E25" s="339"/>
      <c r="F25" s="339"/>
      <c r="G25" s="339"/>
      <c r="H25" s="339"/>
      <c r="I25" s="339"/>
      <c r="J25" s="339"/>
      <c r="K25" s="339"/>
      <c r="L25" s="339"/>
      <c r="M25" s="339"/>
      <c r="N25" s="339"/>
      <c r="O25" s="340"/>
      <c r="P25" s="47"/>
    </row>
    <row r="26" spans="2:16">
      <c r="B26" s="36"/>
      <c r="C26" s="341"/>
      <c r="D26" s="342"/>
      <c r="E26" s="342"/>
      <c r="F26" s="342"/>
      <c r="G26" s="342"/>
      <c r="H26" s="342"/>
      <c r="I26" s="342"/>
      <c r="J26" s="342"/>
      <c r="K26" s="342"/>
      <c r="L26" s="342"/>
      <c r="M26" s="342"/>
      <c r="N26" s="342"/>
      <c r="O26" s="343"/>
      <c r="P26" s="47"/>
    </row>
    <row r="27" spans="2:16" ht="14" thickBot="1">
      <c r="B27" s="36"/>
      <c r="C27" s="344"/>
      <c r="D27" s="345"/>
      <c r="E27" s="345"/>
      <c r="F27" s="345"/>
      <c r="G27" s="345"/>
      <c r="H27" s="345"/>
      <c r="I27" s="345"/>
      <c r="J27" s="345"/>
      <c r="K27" s="345"/>
      <c r="L27" s="345"/>
      <c r="M27" s="345"/>
      <c r="N27" s="345"/>
      <c r="O27" s="346"/>
      <c r="P27" s="47"/>
    </row>
    <row r="28" spans="2:16" ht="14">
      <c r="B28" s="36"/>
      <c r="C28" s="335" t="s">
        <v>7</v>
      </c>
      <c r="D28" s="336"/>
      <c r="E28" s="336"/>
      <c r="F28" s="336"/>
      <c r="G28" s="337"/>
      <c r="H28" s="313" t="s">
        <v>54</v>
      </c>
      <c r="I28" s="336"/>
      <c r="J28" s="371" t="s">
        <v>55</v>
      </c>
      <c r="K28" s="372"/>
      <c r="L28" s="93" t="s">
        <v>56</v>
      </c>
      <c r="M28" s="313" t="s">
        <v>57</v>
      </c>
      <c r="N28" s="314"/>
      <c r="O28" s="94" t="s">
        <v>58</v>
      </c>
      <c r="P28" s="48"/>
    </row>
    <row r="29" spans="2:16" ht="14">
      <c r="B29" s="36"/>
      <c r="C29" s="320"/>
      <c r="D29" s="321"/>
      <c r="E29" s="321"/>
      <c r="F29" s="321"/>
      <c r="G29" s="322"/>
      <c r="H29" s="323"/>
      <c r="I29" s="322"/>
      <c r="J29" s="323"/>
      <c r="K29" s="322"/>
      <c r="L29" s="95"/>
      <c r="M29" s="324"/>
      <c r="N29" s="325"/>
      <c r="O29" s="96"/>
      <c r="P29" s="49"/>
    </row>
    <row r="30" spans="2:16" ht="14">
      <c r="B30" s="36"/>
      <c r="C30" s="97"/>
      <c r="D30" s="98"/>
      <c r="E30" s="98"/>
      <c r="F30" s="98"/>
      <c r="G30" s="99"/>
      <c r="H30" s="100"/>
      <c r="I30" s="99"/>
      <c r="J30" s="100"/>
      <c r="K30" s="99"/>
      <c r="L30" s="95"/>
      <c r="M30" s="324"/>
      <c r="N30" s="325"/>
      <c r="O30" s="96"/>
      <c r="P30" s="49"/>
    </row>
    <row r="31" spans="2:16" ht="15" thickBot="1">
      <c r="B31" s="36"/>
      <c r="C31" s="326"/>
      <c r="D31" s="327"/>
      <c r="E31" s="327"/>
      <c r="F31" s="327"/>
      <c r="G31" s="328"/>
      <c r="H31" s="374"/>
      <c r="I31" s="328"/>
      <c r="J31" s="374"/>
      <c r="K31" s="328"/>
      <c r="L31" s="101"/>
      <c r="M31" s="375"/>
      <c r="N31" s="376"/>
      <c r="O31" s="96"/>
      <c r="P31" s="49"/>
    </row>
    <row r="32" spans="2:16" ht="15" thickBot="1">
      <c r="B32" s="36"/>
      <c r="C32" s="310" t="s">
        <v>59</v>
      </c>
      <c r="D32" s="311"/>
      <c r="E32" s="311"/>
      <c r="F32" s="311"/>
      <c r="G32" s="311"/>
      <c r="H32" s="311"/>
      <c r="I32" s="311"/>
      <c r="J32" s="311"/>
      <c r="K32" s="311"/>
      <c r="L32" s="311"/>
      <c r="M32" s="311"/>
      <c r="N32" s="312"/>
      <c r="O32" s="102"/>
      <c r="P32" s="50"/>
    </row>
    <row r="33" spans="2:16" ht="13.5" customHeight="1">
      <c r="B33" s="36"/>
      <c r="C33" s="338" t="s">
        <v>60</v>
      </c>
      <c r="D33" s="339"/>
      <c r="E33" s="339"/>
      <c r="F33" s="339"/>
      <c r="G33" s="339"/>
      <c r="H33" s="339"/>
      <c r="I33" s="339"/>
      <c r="J33" s="339"/>
      <c r="K33" s="339"/>
      <c r="L33" s="339"/>
      <c r="M33" s="339"/>
      <c r="N33" s="339"/>
      <c r="O33" s="340"/>
      <c r="P33" s="47"/>
    </row>
    <row r="34" spans="2:16">
      <c r="B34" s="36"/>
      <c r="C34" s="341"/>
      <c r="D34" s="342"/>
      <c r="E34" s="342"/>
      <c r="F34" s="342"/>
      <c r="G34" s="342"/>
      <c r="H34" s="342"/>
      <c r="I34" s="342"/>
      <c r="J34" s="342"/>
      <c r="K34" s="342"/>
      <c r="L34" s="342"/>
      <c r="M34" s="342"/>
      <c r="N34" s="342"/>
      <c r="O34" s="343"/>
      <c r="P34" s="47"/>
    </row>
    <row r="35" spans="2:16" ht="14" thickBot="1">
      <c r="B35" s="36"/>
      <c r="C35" s="344"/>
      <c r="D35" s="345"/>
      <c r="E35" s="345"/>
      <c r="F35" s="345"/>
      <c r="G35" s="345"/>
      <c r="H35" s="345"/>
      <c r="I35" s="345"/>
      <c r="J35" s="345"/>
      <c r="K35" s="345"/>
      <c r="L35" s="345"/>
      <c r="M35" s="345"/>
      <c r="N35" s="345"/>
      <c r="O35" s="346"/>
      <c r="P35" s="47"/>
    </row>
    <row r="36" spans="2:16" ht="14">
      <c r="B36" s="36"/>
      <c r="C36" s="335" t="s">
        <v>7</v>
      </c>
      <c r="D36" s="370"/>
      <c r="E36" s="370"/>
      <c r="F36" s="370"/>
      <c r="G36" s="370"/>
      <c r="H36" s="370"/>
      <c r="I36" s="370"/>
      <c r="J36" s="314"/>
      <c r="K36" s="103" t="s">
        <v>52</v>
      </c>
      <c r="L36" s="93" t="s">
        <v>9</v>
      </c>
      <c r="M36" s="313" t="s">
        <v>61</v>
      </c>
      <c r="N36" s="314"/>
      <c r="O36" s="94" t="s">
        <v>58</v>
      </c>
      <c r="P36" s="48"/>
    </row>
    <row r="37" spans="2:16" ht="14">
      <c r="B37" s="36"/>
      <c r="C37" s="320"/>
      <c r="D37" s="321"/>
      <c r="E37" s="321"/>
      <c r="F37" s="321"/>
      <c r="G37" s="321"/>
      <c r="H37" s="321"/>
      <c r="I37" s="321"/>
      <c r="J37" s="322"/>
      <c r="K37" s="104"/>
      <c r="L37" s="105"/>
      <c r="M37" s="331"/>
      <c r="N37" s="332"/>
      <c r="O37" s="96"/>
      <c r="P37" s="49"/>
    </row>
    <row r="38" spans="2:16" ht="15" thickBot="1">
      <c r="B38" s="36"/>
      <c r="C38" s="326"/>
      <c r="D38" s="327"/>
      <c r="E38" s="327"/>
      <c r="F38" s="327"/>
      <c r="G38" s="327"/>
      <c r="H38" s="327"/>
      <c r="I38" s="327"/>
      <c r="J38" s="328"/>
      <c r="K38" s="98"/>
      <c r="L38" s="106"/>
      <c r="M38" s="329"/>
      <c r="N38" s="330"/>
      <c r="O38" s="107"/>
      <c r="P38" s="49"/>
    </row>
    <row r="39" spans="2:16" ht="15" thickBot="1">
      <c r="B39" s="36"/>
      <c r="C39" s="310" t="s">
        <v>59</v>
      </c>
      <c r="D39" s="311"/>
      <c r="E39" s="311"/>
      <c r="F39" s="311"/>
      <c r="G39" s="311"/>
      <c r="H39" s="311"/>
      <c r="I39" s="311"/>
      <c r="J39" s="311"/>
      <c r="K39" s="311"/>
      <c r="L39" s="311"/>
      <c r="M39" s="311"/>
      <c r="N39" s="312"/>
      <c r="O39" s="108">
        <v>0</v>
      </c>
      <c r="P39" s="49"/>
    </row>
    <row r="40" spans="2:16">
      <c r="B40" s="36"/>
      <c r="C40" s="338" t="s">
        <v>62</v>
      </c>
      <c r="D40" s="339"/>
      <c r="E40" s="339"/>
      <c r="F40" s="339"/>
      <c r="G40" s="339"/>
      <c r="H40" s="339"/>
      <c r="I40" s="339"/>
      <c r="J40" s="339"/>
      <c r="K40" s="339"/>
      <c r="L40" s="339"/>
      <c r="M40" s="339"/>
      <c r="N40" s="339"/>
      <c r="O40" s="340"/>
      <c r="P40" s="47"/>
    </row>
    <row r="41" spans="2:16">
      <c r="B41" s="36"/>
      <c r="C41" s="341"/>
      <c r="D41" s="342"/>
      <c r="E41" s="342"/>
      <c r="F41" s="342"/>
      <c r="G41" s="342"/>
      <c r="H41" s="342"/>
      <c r="I41" s="342"/>
      <c r="J41" s="342"/>
      <c r="K41" s="342"/>
      <c r="L41" s="342"/>
      <c r="M41" s="342"/>
      <c r="N41" s="342"/>
      <c r="O41" s="343"/>
      <c r="P41" s="47"/>
    </row>
    <row r="42" spans="2:16" ht="14" thickBot="1">
      <c r="B42" s="36"/>
      <c r="C42" s="344"/>
      <c r="D42" s="345"/>
      <c r="E42" s="345"/>
      <c r="F42" s="345"/>
      <c r="G42" s="345"/>
      <c r="H42" s="345"/>
      <c r="I42" s="345"/>
      <c r="J42" s="345"/>
      <c r="K42" s="345"/>
      <c r="L42" s="345"/>
      <c r="M42" s="345"/>
      <c r="N42" s="345"/>
      <c r="O42" s="346"/>
      <c r="P42" s="47"/>
    </row>
    <row r="43" spans="2:16" ht="15">
      <c r="B43" s="36"/>
      <c r="C43" s="335" t="s">
        <v>63</v>
      </c>
      <c r="D43" s="370"/>
      <c r="E43" s="370"/>
      <c r="F43" s="370"/>
      <c r="G43" s="370"/>
      <c r="H43" s="370"/>
      <c r="I43" s="370"/>
      <c r="J43" s="93" t="s">
        <v>64</v>
      </c>
      <c r="K43" s="109" t="s">
        <v>65</v>
      </c>
      <c r="L43" s="110" t="s">
        <v>91</v>
      </c>
      <c r="M43" s="313" t="s">
        <v>66</v>
      </c>
      <c r="N43" s="314"/>
      <c r="O43" s="94" t="s">
        <v>58</v>
      </c>
      <c r="P43" s="48"/>
    </row>
    <row r="44" spans="2:16" ht="14">
      <c r="B44" s="36"/>
      <c r="C44" s="320"/>
      <c r="D44" s="321"/>
      <c r="E44" s="321"/>
      <c r="F44" s="321"/>
      <c r="G44" s="321"/>
      <c r="H44" s="321"/>
      <c r="I44" s="321"/>
      <c r="J44" s="111"/>
      <c r="K44" s="112"/>
      <c r="L44" s="111"/>
      <c r="M44" s="382"/>
      <c r="N44" s="383"/>
      <c r="O44" s="96"/>
      <c r="P44" s="49"/>
    </row>
    <row r="45" spans="2:16" ht="15" thickBot="1">
      <c r="B45" s="36"/>
      <c r="C45" s="326"/>
      <c r="D45" s="327"/>
      <c r="E45" s="327"/>
      <c r="F45" s="327"/>
      <c r="G45" s="327"/>
      <c r="H45" s="327"/>
      <c r="I45" s="327"/>
      <c r="J45" s="113"/>
      <c r="K45" s="114"/>
      <c r="L45" s="113"/>
      <c r="M45" s="329"/>
      <c r="N45" s="330"/>
      <c r="O45" s="115"/>
      <c r="P45" s="49"/>
    </row>
    <row r="46" spans="2:16" ht="15" thickBot="1">
      <c r="B46" s="36"/>
      <c r="C46" s="310" t="s">
        <v>59</v>
      </c>
      <c r="D46" s="311"/>
      <c r="E46" s="311"/>
      <c r="F46" s="311"/>
      <c r="G46" s="311"/>
      <c r="H46" s="311"/>
      <c r="I46" s="311"/>
      <c r="J46" s="311"/>
      <c r="K46" s="311"/>
      <c r="L46" s="311"/>
      <c r="M46" s="311"/>
      <c r="N46" s="312"/>
      <c r="O46" s="102"/>
      <c r="P46" s="50"/>
    </row>
    <row r="47" spans="2:16">
      <c r="B47" s="36"/>
      <c r="C47" s="338" t="s">
        <v>67</v>
      </c>
      <c r="D47" s="339"/>
      <c r="E47" s="339"/>
      <c r="F47" s="339"/>
      <c r="G47" s="339"/>
      <c r="H47" s="339"/>
      <c r="I47" s="339"/>
      <c r="J47" s="339"/>
      <c r="K47" s="339"/>
      <c r="L47" s="339"/>
      <c r="M47" s="339"/>
      <c r="N47" s="339"/>
      <c r="O47" s="340"/>
      <c r="P47" s="47"/>
    </row>
    <row r="48" spans="2:16">
      <c r="B48" s="36"/>
      <c r="C48" s="341"/>
      <c r="D48" s="342"/>
      <c r="E48" s="342"/>
      <c r="F48" s="342"/>
      <c r="G48" s="342"/>
      <c r="H48" s="342"/>
      <c r="I48" s="342"/>
      <c r="J48" s="342"/>
      <c r="K48" s="342"/>
      <c r="L48" s="342"/>
      <c r="M48" s="342"/>
      <c r="N48" s="342"/>
      <c r="O48" s="343"/>
      <c r="P48" s="47"/>
    </row>
    <row r="49" spans="2:16" ht="14" thickBot="1">
      <c r="B49" s="36"/>
      <c r="C49" s="344"/>
      <c r="D49" s="345"/>
      <c r="E49" s="345"/>
      <c r="F49" s="345"/>
      <c r="G49" s="345"/>
      <c r="H49" s="345"/>
      <c r="I49" s="345"/>
      <c r="J49" s="345"/>
      <c r="K49" s="345"/>
      <c r="L49" s="345"/>
      <c r="M49" s="345"/>
      <c r="N49" s="345"/>
      <c r="O49" s="346"/>
      <c r="P49" s="47"/>
    </row>
    <row r="50" spans="2:16" ht="30">
      <c r="B50" s="36"/>
      <c r="C50" s="335" t="s">
        <v>68</v>
      </c>
      <c r="D50" s="370"/>
      <c r="E50" s="370"/>
      <c r="F50" s="370"/>
      <c r="G50" s="370"/>
      <c r="H50" s="370"/>
      <c r="I50" s="370"/>
      <c r="J50" s="93" t="s">
        <v>69</v>
      </c>
      <c r="K50" s="116" t="s">
        <v>70</v>
      </c>
      <c r="L50" s="117" t="s">
        <v>71</v>
      </c>
      <c r="M50" s="380" t="s">
        <v>57</v>
      </c>
      <c r="N50" s="381"/>
      <c r="O50" s="118" t="s">
        <v>58</v>
      </c>
      <c r="P50" s="51"/>
    </row>
    <row r="51" spans="2:16" ht="14">
      <c r="B51" s="36"/>
      <c r="C51" s="119"/>
      <c r="D51" s="120"/>
      <c r="E51" s="120"/>
      <c r="F51" s="120"/>
      <c r="G51" s="120"/>
      <c r="H51" s="120"/>
      <c r="I51" s="120"/>
      <c r="J51" s="121"/>
      <c r="K51" s="122"/>
      <c r="L51" s="123"/>
      <c r="M51" s="384"/>
      <c r="N51" s="385"/>
      <c r="O51" s="124"/>
      <c r="P51" s="52"/>
    </row>
    <row r="52" spans="2:16" ht="14">
      <c r="B52" s="36"/>
      <c r="C52" s="119"/>
      <c r="D52" s="120"/>
      <c r="E52" s="120"/>
      <c r="F52" s="120"/>
      <c r="G52" s="120"/>
      <c r="H52" s="120"/>
      <c r="I52" s="120"/>
      <c r="J52" s="121"/>
      <c r="K52" s="122"/>
      <c r="L52" s="123"/>
      <c r="M52" s="384"/>
      <c r="N52" s="385"/>
      <c r="O52" s="124"/>
      <c r="P52" s="52"/>
    </row>
    <row r="53" spans="2:16" ht="14">
      <c r="B53" s="36"/>
      <c r="C53" s="119"/>
      <c r="D53" s="120"/>
      <c r="E53" s="120"/>
      <c r="F53" s="120"/>
      <c r="G53" s="120"/>
      <c r="H53" s="120"/>
      <c r="I53" s="120"/>
      <c r="J53" s="121"/>
      <c r="K53" s="122"/>
      <c r="L53" s="123"/>
      <c r="M53" s="382"/>
      <c r="N53" s="383"/>
      <c r="O53" s="124"/>
      <c r="P53" s="52"/>
    </row>
    <row r="54" spans="2:16" ht="15" thickBot="1">
      <c r="B54" s="36"/>
      <c r="C54" s="326"/>
      <c r="D54" s="327"/>
      <c r="E54" s="327"/>
      <c r="F54" s="327"/>
      <c r="G54" s="327"/>
      <c r="H54" s="327"/>
      <c r="I54" s="327"/>
      <c r="J54" s="113"/>
      <c r="K54" s="114"/>
      <c r="L54" s="113"/>
      <c r="M54" s="329"/>
      <c r="N54" s="330"/>
      <c r="O54" s="115"/>
      <c r="P54" s="49"/>
    </row>
    <row r="55" spans="2:16" ht="15" thickBot="1">
      <c r="B55" s="36"/>
      <c r="C55" s="310" t="s">
        <v>59</v>
      </c>
      <c r="D55" s="311"/>
      <c r="E55" s="311"/>
      <c r="F55" s="311"/>
      <c r="G55" s="311"/>
      <c r="H55" s="311"/>
      <c r="I55" s="311"/>
      <c r="J55" s="311"/>
      <c r="K55" s="311"/>
      <c r="L55" s="311"/>
      <c r="M55" s="311"/>
      <c r="N55" s="312"/>
      <c r="O55" s="108"/>
      <c r="P55" s="49"/>
    </row>
    <row r="56" spans="2:16" ht="15" thickBot="1">
      <c r="B56" s="36"/>
      <c r="C56" s="88"/>
      <c r="D56" s="63"/>
      <c r="E56" s="63"/>
      <c r="F56" s="63"/>
      <c r="G56" s="63"/>
      <c r="H56" s="63"/>
      <c r="I56" s="63"/>
      <c r="J56" s="63"/>
      <c r="K56" s="63"/>
      <c r="L56" s="63"/>
      <c r="M56" s="63"/>
      <c r="N56" s="63"/>
      <c r="O56" s="89"/>
      <c r="P56" s="37"/>
    </row>
    <row r="57" spans="2:16" ht="15" thickBot="1">
      <c r="B57" s="36"/>
      <c r="C57" s="377" t="s">
        <v>72</v>
      </c>
      <c r="D57" s="378"/>
      <c r="E57" s="378"/>
      <c r="F57" s="378"/>
      <c r="G57" s="378"/>
      <c r="H57" s="378"/>
      <c r="I57" s="378"/>
      <c r="J57" s="378"/>
      <c r="K57" s="378"/>
      <c r="L57" s="378"/>
      <c r="M57" s="378"/>
      <c r="N57" s="379"/>
      <c r="O57" s="125"/>
      <c r="P57" s="53"/>
    </row>
    <row r="58" spans="2:16">
      <c r="B58" s="36"/>
      <c r="C58" s="338" t="s">
        <v>73</v>
      </c>
      <c r="D58" s="339"/>
      <c r="E58" s="339"/>
      <c r="F58" s="339"/>
      <c r="G58" s="339"/>
      <c r="H58" s="339"/>
      <c r="I58" s="339"/>
      <c r="J58" s="339"/>
      <c r="K58" s="339"/>
      <c r="L58" s="339"/>
      <c r="M58" s="339"/>
      <c r="N58" s="339"/>
      <c r="O58" s="340"/>
      <c r="P58" s="47"/>
    </row>
    <row r="59" spans="2:16">
      <c r="B59" s="36"/>
      <c r="C59" s="341"/>
      <c r="D59" s="342"/>
      <c r="E59" s="342"/>
      <c r="F59" s="342"/>
      <c r="G59" s="342"/>
      <c r="H59" s="342"/>
      <c r="I59" s="342"/>
      <c r="J59" s="342"/>
      <c r="K59" s="342"/>
      <c r="L59" s="342"/>
      <c r="M59" s="342"/>
      <c r="N59" s="342"/>
      <c r="O59" s="343"/>
      <c r="P59" s="47"/>
    </row>
    <row r="60" spans="2:16" ht="14" thickBot="1">
      <c r="B60" s="36"/>
      <c r="C60" s="344"/>
      <c r="D60" s="345"/>
      <c r="E60" s="345"/>
      <c r="F60" s="345"/>
      <c r="G60" s="345"/>
      <c r="H60" s="345"/>
      <c r="I60" s="345"/>
      <c r="J60" s="345"/>
      <c r="K60" s="345"/>
      <c r="L60" s="345"/>
      <c r="M60" s="345"/>
      <c r="N60" s="345"/>
      <c r="O60" s="346"/>
      <c r="P60" s="47"/>
    </row>
    <row r="61" spans="2:16" ht="15">
      <c r="B61" s="36"/>
      <c r="C61" s="335" t="s">
        <v>74</v>
      </c>
      <c r="D61" s="370"/>
      <c r="E61" s="370"/>
      <c r="F61" s="370"/>
      <c r="G61" s="370"/>
      <c r="H61" s="370"/>
      <c r="I61" s="370"/>
      <c r="J61" s="109"/>
      <c r="K61" s="126"/>
      <c r="L61" s="117" t="s">
        <v>75</v>
      </c>
      <c r="M61" s="380" t="s">
        <v>76</v>
      </c>
      <c r="N61" s="381"/>
      <c r="O61" s="118"/>
      <c r="P61" s="51"/>
    </row>
    <row r="62" spans="2:16" ht="14">
      <c r="B62" s="36"/>
      <c r="C62" s="320" t="s">
        <v>77</v>
      </c>
      <c r="D62" s="321"/>
      <c r="E62" s="321"/>
      <c r="F62" s="321"/>
      <c r="G62" s="321"/>
      <c r="H62" s="321"/>
      <c r="I62" s="321"/>
      <c r="J62" s="127"/>
      <c r="K62" s="128"/>
      <c r="L62" s="129"/>
      <c r="M62" s="400"/>
      <c r="N62" s="401"/>
      <c r="O62" s="130"/>
      <c r="P62" s="54"/>
    </row>
    <row r="63" spans="2:16" ht="14">
      <c r="B63" s="36"/>
      <c r="C63" s="97" t="s">
        <v>78</v>
      </c>
      <c r="D63" s="98"/>
      <c r="E63" s="98"/>
      <c r="F63" s="98"/>
      <c r="G63" s="98"/>
      <c r="H63" s="98"/>
      <c r="I63" s="98"/>
      <c r="J63" s="127"/>
      <c r="K63" s="128"/>
      <c r="L63" s="129"/>
      <c r="M63" s="400"/>
      <c r="N63" s="401"/>
      <c r="O63" s="130"/>
      <c r="P63" s="54"/>
    </row>
    <row r="64" spans="2:16" ht="15" thickBot="1">
      <c r="B64" s="36"/>
      <c r="C64" s="82" t="s">
        <v>79</v>
      </c>
      <c r="D64" s="83"/>
      <c r="E64" s="83"/>
      <c r="F64" s="83"/>
      <c r="G64" s="83"/>
      <c r="H64" s="83"/>
      <c r="I64" s="83"/>
      <c r="J64" s="131"/>
      <c r="K64" s="132"/>
      <c r="L64" s="129"/>
      <c r="M64" s="402"/>
      <c r="N64" s="403"/>
      <c r="O64" s="130"/>
      <c r="P64" s="54"/>
    </row>
    <row r="65" spans="2:16" ht="15" thickBot="1">
      <c r="B65" s="36"/>
      <c r="C65" s="310" t="s">
        <v>59</v>
      </c>
      <c r="D65" s="311"/>
      <c r="E65" s="311"/>
      <c r="F65" s="311"/>
      <c r="G65" s="311"/>
      <c r="H65" s="311"/>
      <c r="I65" s="311"/>
      <c r="J65" s="311"/>
      <c r="K65" s="311"/>
      <c r="L65" s="311"/>
      <c r="M65" s="311"/>
      <c r="N65" s="312"/>
      <c r="O65" s="133"/>
      <c r="P65" s="55"/>
    </row>
    <row r="66" spans="2:16" ht="15" thickBot="1">
      <c r="B66" s="36"/>
      <c r="C66" s="88"/>
      <c r="D66" s="63"/>
      <c r="E66" s="63"/>
      <c r="F66" s="63"/>
      <c r="G66" s="63"/>
      <c r="H66" s="63"/>
      <c r="I66" s="63"/>
      <c r="J66" s="63"/>
      <c r="K66" s="63"/>
      <c r="L66" s="63"/>
      <c r="M66" s="63"/>
      <c r="N66" s="63"/>
      <c r="O66" s="89"/>
      <c r="P66" s="37"/>
    </row>
    <row r="67" spans="2:16" ht="15" thickBot="1">
      <c r="B67" s="36"/>
      <c r="C67" s="377" t="s">
        <v>80</v>
      </c>
      <c r="D67" s="378"/>
      <c r="E67" s="378"/>
      <c r="F67" s="378"/>
      <c r="G67" s="378"/>
      <c r="H67" s="378"/>
      <c r="I67" s="378"/>
      <c r="J67" s="378"/>
      <c r="K67" s="378"/>
      <c r="L67" s="378"/>
      <c r="M67" s="378"/>
      <c r="N67" s="379"/>
      <c r="O67" s="134"/>
      <c r="P67" s="55"/>
    </row>
    <row r="68" spans="2:16" ht="14">
      <c r="B68" s="36"/>
      <c r="C68" s="85"/>
      <c r="D68" s="86"/>
      <c r="E68" s="86"/>
      <c r="F68" s="86"/>
      <c r="G68" s="86"/>
      <c r="H68" s="86"/>
      <c r="I68" s="86"/>
      <c r="J68" s="86"/>
      <c r="K68" s="86"/>
      <c r="L68" s="86"/>
      <c r="M68" s="86"/>
      <c r="N68" s="86"/>
      <c r="O68" s="87"/>
      <c r="P68" s="37"/>
    </row>
    <row r="69" spans="2:16" ht="14">
      <c r="B69" s="36"/>
      <c r="C69" s="88"/>
      <c r="D69" s="63"/>
      <c r="E69" s="63"/>
      <c r="F69" s="63"/>
      <c r="G69" s="63"/>
      <c r="H69" s="63"/>
      <c r="I69" s="63"/>
      <c r="J69" s="63"/>
      <c r="K69" s="63"/>
      <c r="L69" s="63"/>
      <c r="M69" s="63"/>
      <c r="N69" s="63"/>
      <c r="O69" s="89"/>
      <c r="P69" s="37"/>
    </row>
    <row r="70" spans="2:16" ht="14">
      <c r="B70" s="36"/>
      <c r="C70" s="88"/>
      <c r="D70" s="63"/>
      <c r="E70" s="63"/>
      <c r="F70" s="63"/>
      <c r="G70" s="63"/>
      <c r="H70" s="63"/>
      <c r="I70" s="63"/>
      <c r="J70" s="63"/>
      <c r="K70" s="63"/>
      <c r="L70" s="63"/>
      <c r="M70" s="63"/>
      <c r="N70" s="63"/>
      <c r="O70" s="89"/>
      <c r="P70" s="37"/>
    </row>
    <row r="71" spans="2:16" ht="14">
      <c r="B71" s="36"/>
      <c r="C71" s="88"/>
      <c r="D71" s="63"/>
      <c r="E71" s="63"/>
      <c r="F71" s="63"/>
      <c r="G71" s="63"/>
      <c r="H71" s="135" t="s">
        <v>81</v>
      </c>
      <c r="I71" s="135"/>
      <c r="J71" s="135"/>
      <c r="K71" s="135"/>
      <c r="L71" s="63"/>
      <c r="M71" s="63"/>
      <c r="N71" s="63"/>
      <c r="O71" s="89"/>
      <c r="P71" s="37"/>
    </row>
    <row r="72" spans="2:16" ht="14">
      <c r="B72" s="36"/>
      <c r="C72" s="88"/>
      <c r="D72" s="63"/>
      <c r="E72" s="63"/>
      <c r="F72" s="63"/>
      <c r="G72" s="63"/>
      <c r="H72" s="135" t="s">
        <v>82</v>
      </c>
      <c r="I72" s="63"/>
      <c r="J72" s="63"/>
      <c r="K72" s="63"/>
      <c r="L72" s="63"/>
      <c r="M72" s="63"/>
      <c r="N72" s="63"/>
      <c r="O72" s="89"/>
      <c r="P72" s="56"/>
    </row>
    <row r="73" spans="2:16" ht="14">
      <c r="B73" s="36"/>
      <c r="C73" s="88"/>
      <c r="D73" s="63"/>
      <c r="E73" s="63"/>
      <c r="F73" s="63"/>
      <c r="G73" s="63"/>
      <c r="H73" s="135" t="s">
        <v>83</v>
      </c>
      <c r="I73" s="63"/>
      <c r="J73" s="63"/>
      <c r="K73" s="63"/>
      <c r="L73" s="63"/>
      <c r="M73" s="63"/>
      <c r="N73" s="63"/>
      <c r="O73" s="89"/>
      <c r="P73" s="56"/>
    </row>
    <row r="74" spans="2:16" ht="14">
      <c r="B74" s="36"/>
      <c r="C74" s="73"/>
      <c r="D74" s="136"/>
      <c r="E74" s="136"/>
      <c r="F74" s="136"/>
      <c r="G74" s="136"/>
      <c r="H74" s="135" t="s">
        <v>84</v>
      </c>
      <c r="I74" s="136"/>
      <c r="J74" s="136"/>
      <c r="K74" s="136"/>
      <c r="L74" s="136"/>
      <c r="M74" s="136"/>
      <c r="N74" s="136"/>
      <c r="O74" s="137"/>
      <c r="P74" s="57"/>
    </row>
    <row r="75" spans="2:16" ht="14">
      <c r="B75" s="36"/>
      <c r="C75" s="88"/>
      <c r="D75" s="63"/>
      <c r="E75" s="63"/>
      <c r="F75" s="63"/>
      <c r="G75" s="63"/>
      <c r="H75" s="63" t="s">
        <v>85</v>
      </c>
      <c r="I75" s="63"/>
      <c r="J75" s="63"/>
      <c r="K75" s="63"/>
      <c r="L75" s="63"/>
      <c r="M75" s="63"/>
      <c r="N75" s="63"/>
      <c r="O75" s="89"/>
      <c r="P75" s="37"/>
    </row>
    <row r="76" spans="2:16" ht="14">
      <c r="B76" s="36"/>
      <c r="C76" s="138" t="s">
        <v>86</v>
      </c>
      <c r="D76" s="139"/>
      <c r="E76" s="139"/>
      <c r="F76" s="139"/>
      <c r="G76" s="139"/>
      <c r="H76" s="139"/>
      <c r="I76" s="139"/>
      <c r="J76" s="139"/>
      <c r="K76" s="139"/>
      <c r="L76" s="139"/>
      <c r="M76" s="139"/>
      <c r="N76" s="139"/>
      <c r="O76" s="140"/>
      <c r="P76" s="37"/>
    </row>
    <row r="77" spans="2:16" ht="14">
      <c r="B77" s="36"/>
      <c r="C77" s="397"/>
      <c r="D77" s="398"/>
      <c r="E77" s="398"/>
      <c r="F77" s="398"/>
      <c r="G77" s="398"/>
      <c r="H77" s="398"/>
      <c r="I77" s="398"/>
      <c r="J77" s="398"/>
      <c r="K77" s="398"/>
      <c r="L77" s="398"/>
      <c r="M77" s="398"/>
      <c r="N77" s="398"/>
      <c r="O77" s="399"/>
      <c r="P77" s="57"/>
    </row>
    <row r="78" spans="2:16" ht="14">
      <c r="B78" s="36"/>
      <c r="C78" s="397"/>
      <c r="D78" s="398"/>
      <c r="E78" s="398"/>
      <c r="F78" s="398"/>
      <c r="G78" s="398"/>
      <c r="H78" s="398"/>
      <c r="I78" s="398"/>
      <c r="J78" s="398"/>
      <c r="K78" s="398"/>
      <c r="L78" s="398"/>
      <c r="M78" s="398"/>
      <c r="N78" s="398"/>
      <c r="O78" s="399"/>
      <c r="P78" s="57"/>
    </row>
    <row r="79" spans="2:16" ht="14">
      <c r="B79" s="36"/>
      <c r="C79" s="73"/>
      <c r="D79" s="136"/>
      <c r="E79" s="136"/>
      <c r="F79" s="136"/>
      <c r="G79" s="136"/>
      <c r="H79" s="136"/>
      <c r="I79" s="136"/>
      <c r="J79" s="136"/>
      <c r="K79" s="136"/>
      <c r="L79" s="136"/>
      <c r="M79" s="136"/>
      <c r="N79" s="136"/>
      <c r="O79" s="137"/>
      <c r="P79" s="57"/>
    </row>
    <row r="80" spans="2:16" ht="14">
      <c r="B80" s="36"/>
      <c r="C80" s="141" t="s">
        <v>87</v>
      </c>
      <c r="D80" s="136"/>
      <c r="E80" s="136"/>
      <c r="F80" s="136"/>
      <c r="G80" s="136"/>
      <c r="H80" s="136"/>
      <c r="I80" s="136"/>
      <c r="J80" s="136"/>
      <c r="K80" s="136"/>
      <c r="L80" s="136"/>
      <c r="M80" s="136"/>
      <c r="N80" s="136"/>
      <c r="O80" s="137"/>
      <c r="P80" s="57"/>
    </row>
    <row r="81" spans="2:16" ht="12.75" customHeight="1">
      <c r="B81" s="36"/>
      <c r="C81" s="394" t="s">
        <v>88</v>
      </c>
      <c r="D81" s="395"/>
      <c r="E81" s="395"/>
      <c r="F81" s="395"/>
      <c r="G81" s="395"/>
      <c r="H81" s="395"/>
      <c r="I81" s="395"/>
      <c r="J81" s="395"/>
      <c r="K81" s="395"/>
      <c r="L81" s="395"/>
      <c r="M81" s="395"/>
      <c r="N81" s="395"/>
      <c r="O81" s="396"/>
      <c r="P81" s="58"/>
    </row>
    <row r="82" spans="2:16">
      <c r="B82" s="36"/>
      <c r="C82" s="394"/>
      <c r="D82" s="395"/>
      <c r="E82" s="395"/>
      <c r="F82" s="395"/>
      <c r="G82" s="395"/>
      <c r="H82" s="395"/>
      <c r="I82" s="395"/>
      <c r="J82" s="395"/>
      <c r="K82" s="395"/>
      <c r="L82" s="395"/>
      <c r="M82" s="395"/>
      <c r="N82" s="395"/>
      <c r="O82" s="396"/>
      <c r="P82" s="58"/>
    </row>
    <row r="83" spans="2:16" ht="13" customHeight="1">
      <c r="B83" s="36"/>
      <c r="C83" s="394" t="s">
        <v>89</v>
      </c>
      <c r="D83" s="395"/>
      <c r="E83" s="395"/>
      <c r="F83" s="395"/>
      <c r="G83" s="395"/>
      <c r="H83" s="395"/>
      <c r="I83" s="395"/>
      <c r="J83" s="395"/>
      <c r="K83" s="395"/>
      <c r="L83" s="395"/>
      <c r="M83" s="395"/>
      <c r="N83" s="395"/>
      <c r="O83" s="396"/>
      <c r="P83" s="58"/>
    </row>
    <row r="84" spans="2:16">
      <c r="B84" s="36"/>
      <c r="C84" s="394"/>
      <c r="D84" s="395"/>
      <c r="E84" s="395"/>
      <c r="F84" s="395"/>
      <c r="G84" s="395"/>
      <c r="H84" s="395"/>
      <c r="I84" s="395"/>
      <c r="J84" s="395"/>
      <c r="K84" s="395"/>
      <c r="L84" s="395"/>
      <c r="M84" s="395"/>
      <c r="N84" s="395"/>
      <c r="O84" s="396"/>
      <c r="P84" s="58"/>
    </row>
    <row r="85" spans="2:16" ht="14">
      <c r="B85" s="36"/>
      <c r="C85" s="73"/>
      <c r="D85" s="136"/>
      <c r="E85" s="136"/>
      <c r="F85" s="136"/>
      <c r="G85" s="136"/>
      <c r="H85" s="136"/>
      <c r="I85" s="136"/>
      <c r="J85" s="136"/>
      <c r="K85" s="136"/>
      <c r="L85" s="136"/>
      <c r="M85" s="136"/>
      <c r="N85" s="136"/>
      <c r="O85" s="137"/>
      <c r="P85" s="57"/>
    </row>
    <row r="86" spans="2:16" ht="14">
      <c r="B86" s="36"/>
      <c r="C86" s="88"/>
      <c r="D86" s="63"/>
      <c r="E86" s="63"/>
      <c r="F86" s="63"/>
      <c r="G86" s="63"/>
      <c r="H86" s="135" t="s">
        <v>81</v>
      </c>
      <c r="I86" s="63"/>
      <c r="J86" s="63"/>
      <c r="K86" s="63"/>
      <c r="L86" s="63"/>
      <c r="M86" s="63"/>
      <c r="N86" s="63"/>
      <c r="O86" s="89"/>
      <c r="P86" s="37"/>
    </row>
    <row r="87" spans="2:16" ht="14">
      <c r="B87" s="36"/>
      <c r="C87" s="88"/>
      <c r="D87" s="63"/>
      <c r="E87" s="63"/>
      <c r="F87" s="63"/>
      <c r="G87" s="63"/>
      <c r="H87" s="63" t="s">
        <v>82</v>
      </c>
      <c r="I87" s="98"/>
      <c r="J87" s="98"/>
      <c r="K87" s="98"/>
      <c r="L87" s="63"/>
      <c r="M87" s="63"/>
      <c r="N87" s="63"/>
      <c r="O87" s="89"/>
      <c r="P87" s="37"/>
    </row>
    <row r="88" spans="2:16" ht="14">
      <c r="B88" s="36"/>
      <c r="C88" s="88"/>
      <c r="D88" s="63"/>
      <c r="E88" s="63"/>
      <c r="F88" s="63"/>
      <c r="G88" s="63"/>
      <c r="H88" s="63" t="s">
        <v>90</v>
      </c>
      <c r="I88" s="142"/>
      <c r="J88" s="142"/>
      <c r="K88" s="142"/>
      <c r="L88" s="63"/>
      <c r="M88" s="63"/>
      <c r="N88" s="63"/>
      <c r="O88" s="89"/>
      <c r="P88" s="37"/>
    </row>
    <row r="89" spans="2:16" ht="14">
      <c r="B89" s="36"/>
      <c r="C89" s="143"/>
      <c r="D89" s="136"/>
      <c r="E89" s="136"/>
      <c r="F89" s="136"/>
      <c r="G89" s="136"/>
      <c r="H89" s="63" t="s">
        <v>84</v>
      </c>
      <c r="I89" s="63"/>
      <c r="J89" s="63"/>
      <c r="K89" s="63"/>
      <c r="L89" s="136"/>
      <c r="M89" s="136"/>
      <c r="N89" s="136"/>
      <c r="O89" s="137"/>
      <c r="P89" s="57"/>
    </row>
    <row r="90" spans="2:16" ht="17.25" customHeight="1">
      <c r="B90" s="36"/>
      <c r="C90" s="143"/>
      <c r="D90" s="142"/>
      <c r="E90" s="142"/>
      <c r="F90" s="63"/>
      <c r="G90" s="63"/>
      <c r="H90" s="63"/>
      <c r="I90" s="63"/>
      <c r="J90" s="63"/>
      <c r="K90" s="386"/>
      <c r="L90" s="386"/>
      <c r="M90" s="386"/>
      <c r="N90" s="386"/>
      <c r="O90" s="387"/>
      <c r="P90" s="59"/>
    </row>
    <row r="91" spans="2:16" ht="18.75" customHeight="1" thickBot="1">
      <c r="B91" s="36"/>
      <c r="C91" s="390"/>
      <c r="D91" s="391"/>
      <c r="E91" s="391"/>
      <c r="F91" s="114"/>
      <c r="G91" s="114"/>
      <c r="H91" s="114"/>
      <c r="I91" s="114"/>
      <c r="J91" s="114"/>
      <c r="K91" s="388"/>
      <c r="L91" s="388"/>
      <c r="M91" s="388"/>
      <c r="N91" s="388"/>
      <c r="O91" s="389"/>
      <c r="P91" s="59"/>
    </row>
    <row r="92" spans="2:16" ht="14" thickBot="1">
      <c r="B92" s="60"/>
      <c r="C92" s="61"/>
      <c r="D92" s="61"/>
      <c r="E92" s="61"/>
      <c r="F92" s="61"/>
      <c r="G92" s="61"/>
      <c r="H92" s="61"/>
      <c r="I92" s="61"/>
      <c r="J92" s="61"/>
      <c r="K92" s="61"/>
      <c r="L92" s="61"/>
      <c r="M92" s="61"/>
      <c r="N92" s="61"/>
      <c r="O92" s="61"/>
      <c r="P92" s="62"/>
    </row>
    <row r="93" spans="2:16" ht="14" thickTop="1"/>
  </sheetData>
  <mergeCells count="77">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J28:K28"/>
    <mergeCell ref="M28:N28"/>
    <mergeCell ref="D24:L24"/>
    <mergeCell ref="C25:O27"/>
    <mergeCell ref="C31:G31"/>
    <mergeCell ref="H31:I31"/>
    <mergeCell ref="J31:K31"/>
    <mergeCell ref="M31:N31"/>
    <mergeCell ref="C40:O42"/>
    <mergeCell ref="C47:O49"/>
    <mergeCell ref="C58:O60"/>
    <mergeCell ref="C7:C13"/>
    <mergeCell ref="D7:K7"/>
    <mergeCell ref="D8:K8"/>
    <mergeCell ref="D9:K9"/>
    <mergeCell ref="L9:L10"/>
    <mergeCell ref="D23:L23"/>
    <mergeCell ref="C33:O35"/>
    <mergeCell ref="O11:O13"/>
    <mergeCell ref="L7:O8"/>
    <mergeCell ref="M9:O10"/>
    <mergeCell ref="D10:K10"/>
    <mergeCell ref="L11:L13"/>
    <mergeCell ref="C36:J36"/>
    <mergeCell ref="C39:N39"/>
    <mergeCell ref="M36:N36"/>
    <mergeCell ref="M23:N23"/>
    <mergeCell ref="C21:O21"/>
    <mergeCell ref="C29:G29"/>
    <mergeCell ref="H29:I29"/>
    <mergeCell ref="J29:K29"/>
    <mergeCell ref="M29:N29"/>
    <mergeCell ref="M30:N30"/>
    <mergeCell ref="C38:J38"/>
    <mergeCell ref="M38:N38"/>
    <mergeCell ref="C37:J37"/>
    <mergeCell ref="M37:N37"/>
    <mergeCell ref="M24:N24"/>
    <mergeCell ref="C28:G28"/>
    <mergeCell ref="H28:I28"/>
    <mergeCell ref="C5:O5"/>
    <mergeCell ref="M11:M13"/>
    <mergeCell ref="N11:N13"/>
    <mergeCell ref="D13:K13"/>
    <mergeCell ref="D11:K1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D32977B-EBE5-4DBC-87D0-C52254B3C0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9d85dbaf-23eb-4e57-a637-93dcacc8b1a1"/>
    <ds:schemaRef ds:uri="http://schemas.microsoft.com/office/2006/documentManagement/types"/>
    <ds:schemaRef ds:uri="http://purl.org/dc/terms/"/>
    <ds:schemaRef ds:uri="http://www.w3.org/XML/1998/namespace"/>
    <ds:schemaRef ds:uri="http://purl.org/dc/dcmityp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ECONOMICA</vt:lpstr>
      <vt:lpstr>INDICAR CÓDIGO DEL ITEM DE PAGO</vt:lpstr>
      <vt:lpstr>_GoBack</vt:lpstr>
      <vt:lpstr>'INDICAR CÓDIGO DEL ITEM DE PAGO'!Área_de_impresión</vt:lpstr>
      <vt:lpstr>'PRESUPUESTO OFICIAL'!Área_de_impresión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 Office User</cp:lastModifiedBy>
  <cp:revision/>
  <cp:lastPrinted>2020-02-14T16:18:13Z</cp:lastPrinted>
  <dcterms:created xsi:type="dcterms:W3CDTF">2006-06-27T16:47:25Z</dcterms:created>
  <dcterms:modified xsi:type="dcterms:W3CDTF">2020-12-06T19:56:12Z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