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ndrés S. Navor Blanco\2026\Contratos\Hidrosanitarios\Cuadro Comparativo\"/>
    </mc:Choice>
  </mc:AlternateContent>
  <bookViews>
    <workbookView xWindow="0" yWindow="0" windowWidth="28800" windowHeight="12435"/>
  </bookViews>
  <sheets>
    <sheet name="Cantidades Unitarias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4" l="1"/>
  <c r="O9" i="4"/>
  <c r="O10" i="4"/>
  <c r="O11" i="4"/>
  <c r="O12" i="4"/>
  <c r="O13" i="4"/>
  <c r="O14" i="4"/>
  <c r="O15" i="4"/>
  <c r="O16" i="4"/>
  <c r="O17" i="4"/>
  <c r="O18" i="4"/>
  <c r="O19" i="4"/>
  <c r="O20" i="4"/>
  <c r="O7" i="4"/>
  <c r="J7" i="4" l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N21" i="4" l="1"/>
  <c r="G9" i="4"/>
  <c r="H9" i="4" s="1"/>
  <c r="K9" i="4"/>
  <c r="P9" i="4"/>
  <c r="Q9" i="4" s="1"/>
  <c r="M8" i="4"/>
  <c r="N8" i="4" s="1"/>
  <c r="M9" i="4"/>
  <c r="N9" i="4" s="1"/>
  <c r="M10" i="4"/>
  <c r="N10" i="4" s="1"/>
  <c r="M11" i="4"/>
  <c r="N11" i="4" s="1"/>
  <c r="M12" i="4"/>
  <c r="N12" i="4" s="1"/>
  <c r="M13" i="4"/>
  <c r="N13" i="4" s="1"/>
  <c r="M14" i="4"/>
  <c r="N14" i="4" s="1"/>
  <c r="M15" i="4"/>
  <c r="N15" i="4" s="1"/>
  <c r="M16" i="4"/>
  <c r="N16" i="4" s="1"/>
  <c r="M17" i="4"/>
  <c r="N17" i="4" s="1"/>
  <c r="M18" i="4"/>
  <c r="N18" i="4" s="1"/>
  <c r="M19" i="4"/>
  <c r="N19" i="4" s="1"/>
  <c r="M20" i="4"/>
  <c r="N20" i="4" s="1"/>
  <c r="M7" i="4"/>
  <c r="N7" i="4" s="1"/>
  <c r="K8" i="4" l="1"/>
  <c r="K12" i="4"/>
  <c r="K13" i="4"/>
  <c r="K17" i="4"/>
  <c r="G8" i="4"/>
  <c r="G10" i="4"/>
  <c r="G11" i="4"/>
  <c r="H11" i="4" s="1"/>
  <c r="G12" i="4"/>
  <c r="H12" i="4" s="1"/>
  <c r="G13" i="4"/>
  <c r="G14" i="4"/>
  <c r="G15" i="4"/>
  <c r="H15" i="4" s="1"/>
  <c r="G16" i="4"/>
  <c r="H16" i="4" s="1"/>
  <c r="G17" i="4"/>
  <c r="G18" i="4"/>
  <c r="G19" i="4"/>
  <c r="H19" i="4" s="1"/>
  <c r="G20" i="4"/>
  <c r="H20" i="4" s="1"/>
  <c r="K20" i="4" l="1"/>
  <c r="K7" i="4"/>
  <c r="K16" i="4"/>
  <c r="K15" i="4"/>
  <c r="K11" i="4"/>
  <c r="K19" i="4"/>
  <c r="K18" i="4"/>
  <c r="K14" i="4"/>
  <c r="K10" i="4"/>
  <c r="H17" i="4"/>
  <c r="H13" i="4"/>
  <c r="H8" i="4"/>
  <c r="H18" i="4"/>
  <c r="H14" i="4"/>
  <c r="H10" i="4"/>
  <c r="K21" i="4" l="1"/>
  <c r="P8" i="4"/>
  <c r="Q8" i="4" s="1"/>
  <c r="P10" i="4"/>
  <c r="Q10" i="4" s="1"/>
  <c r="P11" i="4"/>
  <c r="Q11" i="4" s="1"/>
  <c r="P12" i="4"/>
  <c r="Q12" i="4" s="1"/>
  <c r="P13" i="4"/>
  <c r="Q13" i="4" s="1"/>
  <c r="P14" i="4"/>
  <c r="Q14" i="4" s="1"/>
  <c r="P15" i="4"/>
  <c r="Q15" i="4" s="1"/>
  <c r="P16" i="4"/>
  <c r="Q16" i="4" s="1"/>
  <c r="P17" i="4"/>
  <c r="Q17" i="4" s="1"/>
  <c r="P18" i="4"/>
  <c r="Q18" i="4" s="1"/>
  <c r="P19" i="4"/>
  <c r="Q19" i="4" s="1"/>
  <c r="P20" i="4"/>
  <c r="Q20" i="4" s="1"/>
  <c r="G7" i="4" l="1"/>
  <c r="H7" i="4" s="1"/>
  <c r="H21" i="4" s="1"/>
  <c r="P7" i="4" l="1"/>
  <c r="Q7" i="4" l="1"/>
  <c r="Q21" i="4" s="1"/>
</calcChain>
</file>

<file path=xl/sharedStrings.xml><?xml version="1.0" encoding="utf-8"?>
<sst xmlns="http://schemas.openxmlformats.org/spreadsheetml/2006/main" count="45" uniqueCount="27">
  <si>
    <t>TOTAL</t>
  </si>
  <si>
    <t>ÍTEM</t>
  </si>
  <si>
    <t xml:space="preserve">DESCRIPCIÓN DEL BIEN O SERVICIO </t>
  </si>
  <si>
    <t>UNIDAD DE MEDIDA</t>
  </si>
  <si>
    <t>Unidad</t>
  </si>
  <si>
    <t>Servicio de reparación de fuga en accesorio  T codo  de 2 1/2" embebida. Incluye perforación, reparación y enchape o resane,  en caso de ser necesario, para dejar en condiciones iniciales.</t>
  </si>
  <si>
    <t>Servicio de reparación de fuga en accesorio  T o codo  de 1 1/2" embebida, incluye perforación, reparación y enchape o resane,  en caso de ser necesario, para dejar en condiciones iniciales.</t>
  </si>
  <si>
    <t>Servicio de reparación de fuga en  accesorio T o codo  de  1" embebida. Incluye perforación,  reparación y enchape o resane, en caso de ser necesario, para dejar en condiciones iniciales.</t>
  </si>
  <si>
    <t>Servicio de reparación de fuga en  accesorio  T o codo  de  ½” embebida. Incluye perforación, reparación y enchape o resane,   en caso de ser necesario, para dejar en condiciones iniciales.</t>
  </si>
  <si>
    <t>Servicio de reparación de fuga en accesorio  T o codo  de 1 1/4" embebida, incluye perforación, reparación y enchape o resane,  en caso de ser necesario, para dejar en condiciones iniciales.</t>
  </si>
  <si>
    <t xml:space="preserve">NECESIDAD </t>
  </si>
  <si>
    <t>VALOR UNITARIO</t>
  </si>
  <si>
    <t>IVA</t>
  </si>
  <si>
    <t>VALOR UNITARIO + IVA</t>
  </si>
  <si>
    <t>Servicio de mantenimiento preventivo de unidades sanitarias lavamanos.</t>
  </si>
  <si>
    <t>Servicio de mantenimiento preventivo de unidades sanitarias Inodoros.</t>
  </si>
  <si>
    <t>Servicio de mantenimiento preventivo de unidades sanitarias Orinales.</t>
  </si>
  <si>
    <t>PROMEDIO VALOR UNITARIO</t>
  </si>
  <si>
    <t>IVA VALOR PROMEDIO</t>
  </si>
  <si>
    <t>COSTO TOTAL</t>
  </si>
  <si>
    <t>Suministro e instalación de asiento para sanitario institucional, incluye desmonte de los accesorios del asiento anterior.</t>
  </si>
  <si>
    <t>Servicio de reparación de unidades sanitarias lavamanos, con suministro e instalación de sistema sanitario tipo sensor. Incluye desinstalación de sistema sensor, accesorios, perforación, reparación y enchape o resane, en caso de ser necesario, del área intervenida.</t>
  </si>
  <si>
    <t>Servicio de suministro e instalacion de unidades sanitarias lavamanos manual tipo push institucional. Incluye desinstalación de sistema sensor, accesorios, perforación, reparación y enchape o resane, en caso de ser necesario, del área intervenida.</t>
  </si>
  <si>
    <t>Servicio de reparación de unidades sanitarias Inodoros, con suministro e instalación de sistema sanitario tipo sensor. Incluye desinstalación de sistema sensor, accesorios, perforación, reparación y enchape o resane, en caso de ser necesario, del área intervenida.</t>
  </si>
  <si>
    <t>Servicio de reparación de unidades sanitarias Orinales, con suministro e instalación de sistema sanitario  tipo sensor. Incluye desinstalación de sistema sensor, accesorios, perforación, reparación y enchape o resane, en caso de ser necesario, del área intervenida.</t>
  </si>
  <si>
    <t>Conexión de la red de aguas negras desde la caja de registro hasta la red de la sede principal. Inlcuye excavación, tuberia 4 pulgadas, accesorios, rellenos con material seleccionado y todo lo necesario para su optimo funcionamiento.</t>
  </si>
  <si>
    <t>Metro lineal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</si>
</sst>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0" fillId="3" borderId="0" xfId="0" applyFill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3" fillId="3" borderId="0" xfId="0" applyFont="1" applyFill="1" applyAlignment="1">
      <alignment horizontal="justify" vertical="center" wrapText="1"/>
    </xf>
    <xf numFmtId="44" fontId="0" fillId="3" borderId="0" xfId="1" applyFont="1" applyFill="1"/>
    <xf numFmtId="0" fontId="0" fillId="2" borderId="1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4" fontId="2" fillId="4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0" fillId="3" borderId="0" xfId="0" applyNumberFormat="1" applyFill="1"/>
    <xf numFmtId="44" fontId="0" fillId="6" borderId="1" xfId="0" applyNumberForma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44" fontId="2" fillId="4" borderId="1" xfId="0" applyNumberFormat="1" applyFont="1" applyFill="1" applyBorder="1"/>
    <xf numFmtId="44" fontId="2" fillId="6" borderId="1" xfId="0" applyNumberFormat="1" applyFont="1" applyFill="1" applyBorder="1" applyAlignment="1">
      <alignment vertical="center"/>
    </xf>
    <xf numFmtId="44" fontId="2" fillId="6" borderId="5" xfId="0" applyNumberFormat="1" applyFont="1" applyFill="1" applyBorder="1" applyAlignment="1">
      <alignment vertical="center"/>
    </xf>
    <xf numFmtId="44" fontId="0" fillId="2" borderId="1" xfId="1" applyFont="1" applyFill="1" applyBorder="1"/>
    <xf numFmtId="44" fontId="7" fillId="5" borderId="1" xfId="1" applyFont="1" applyFill="1" applyBorder="1" applyAlignment="1">
      <alignment horizontal="center" vertical="center" wrapText="1"/>
    </xf>
    <xf numFmtId="44" fontId="8" fillId="5" borderId="1" xfId="1" applyFont="1" applyFill="1" applyBorder="1"/>
    <xf numFmtId="0" fontId="8" fillId="5" borderId="1" xfId="0" applyFont="1" applyFill="1" applyBorder="1"/>
    <xf numFmtId="44" fontId="9" fillId="5" borderId="1" xfId="0" applyNumberFormat="1" applyFont="1" applyFill="1" applyBorder="1"/>
    <xf numFmtId="0" fontId="2" fillId="7" borderId="1" xfId="0" applyFont="1" applyFill="1" applyBorder="1" applyAlignment="1">
      <alignment horizontal="center" vertical="center" wrapText="1"/>
    </xf>
    <xf numFmtId="44" fontId="4" fillId="7" borderId="1" xfId="1" applyFont="1" applyFill="1" applyBorder="1" applyAlignment="1">
      <alignment horizontal="center" vertical="center" wrapText="1"/>
    </xf>
    <xf numFmtId="44" fontId="2" fillId="7" borderId="1" xfId="0" applyNumberFormat="1" applyFont="1" applyFill="1" applyBorder="1"/>
    <xf numFmtId="44" fontId="2" fillId="7" borderId="1" xfId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 wrapText="1"/>
    </xf>
    <xf numFmtId="0" fontId="10" fillId="0" borderId="3" xfId="0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 wrapText="1"/>
    </xf>
    <xf numFmtId="44" fontId="6" fillId="6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FFFF"/>
      <color rgb="FFFFEB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1362640</xdr:colOff>
      <xdr:row>1</xdr:row>
      <xdr:rowOff>47625</xdr:rowOff>
    </xdr:from>
    <xdr:to>
      <xdr:col>2</xdr:col>
      <xdr:colOff>3162865</xdr:colOff>
      <xdr:row>3</xdr:row>
      <xdr:rowOff>152400</xdr:rowOff>
    </xdr:to>
    <xdr:pic>
      <xdr:nvPicPr>
        <xdr:cNvPr id="2" name="Pictur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8052" y="238125"/>
          <a:ext cx="18002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89156</xdr:colOff>
      <xdr:row>1</xdr:row>
      <xdr:rowOff>40822</xdr:rowOff>
    </xdr:from>
    <xdr:to>
      <xdr:col>9</xdr:col>
      <xdr:colOff>1072581</xdr:colOff>
      <xdr:row>3</xdr:row>
      <xdr:rowOff>123060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3181B7E3-196B-438A-9904-FF97F16F84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2625" y="231322"/>
          <a:ext cx="983425" cy="463238"/>
        </a:xfrm>
        <a:prstGeom prst="rect">
          <a:avLst/>
        </a:prstGeom>
      </xdr:spPr>
    </xdr:pic>
    <xdr:clientData/>
  </xdr:twoCellAnchor>
  <xdr:twoCellAnchor editAs="oneCell">
    <xdr:from>
      <xdr:col>6</xdr:col>
      <xdr:colOff>47626</xdr:colOff>
      <xdr:row>1</xdr:row>
      <xdr:rowOff>33617</xdr:rowOff>
    </xdr:from>
    <xdr:to>
      <xdr:col>7</xdr:col>
      <xdr:colOff>20356</xdr:colOff>
      <xdr:row>3</xdr:row>
      <xdr:rowOff>156081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712D82AA-42A3-4AEE-9B52-B93B2A49715D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79" t="21154" r="17067" b="21153"/>
        <a:stretch/>
      </xdr:blipFill>
      <xdr:spPr bwMode="auto">
        <a:xfrm>
          <a:off x="8608220" y="224117"/>
          <a:ext cx="1124013" cy="50346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11</xdr:col>
      <xdr:colOff>1254204</xdr:colOff>
      <xdr:row>1</xdr:row>
      <xdr:rowOff>9059</xdr:rowOff>
    </xdr:from>
    <xdr:to>
      <xdr:col>13</xdr:col>
      <xdr:colOff>183930</xdr:colOff>
      <xdr:row>3</xdr:row>
      <xdr:rowOff>164223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F126F414-7C51-45E5-BCEA-A2CA364ABE57}"/>
            </a:ext>
          </a:extLst>
        </xdr:cNvPr>
        <xdr:cNvPicPr/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07" b="15982"/>
        <a:stretch/>
      </xdr:blipFill>
      <xdr:spPr bwMode="auto">
        <a:xfrm>
          <a:off x="16454790" y="199559"/>
          <a:ext cx="1511330" cy="5361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6"/>
  <sheetViews>
    <sheetView tabSelected="1" zoomScale="89" zoomScaleNormal="89" workbookViewId="0">
      <selection activeCell="E10" sqref="E10"/>
    </sheetView>
  </sheetViews>
  <sheetFormatPr baseColWidth="10" defaultRowHeight="15" x14ac:dyDescent="0.25"/>
  <cols>
    <col min="1" max="1" width="3.7109375" style="1" customWidth="1"/>
    <col min="2" max="2" width="13.7109375" style="1" customWidth="1"/>
    <col min="3" max="3" width="67.7109375" style="1" customWidth="1"/>
    <col min="4" max="5" width="11.42578125" style="1"/>
    <col min="6" max="6" width="21.42578125" style="5" customWidth="1"/>
    <col min="7" max="7" width="17.28515625" style="1" customWidth="1"/>
    <col min="8" max="8" width="21.28515625" style="1" customWidth="1"/>
    <col min="9" max="9" width="21.42578125" style="1" customWidth="1"/>
    <col min="10" max="10" width="17.28515625" style="1" customWidth="1"/>
    <col min="11" max="11" width="21.28515625" style="1" customWidth="1"/>
    <col min="12" max="12" width="21.42578125" style="1" customWidth="1"/>
    <col min="13" max="13" width="17.28515625" style="1" customWidth="1"/>
    <col min="14" max="14" width="21.28515625" style="1" customWidth="1"/>
    <col min="15" max="15" width="21.42578125" style="1" customWidth="1"/>
    <col min="16" max="16" width="22.28515625" style="1" customWidth="1"/>
    <col min="17" max="17" width="24.28515625" style="1" customWidth="1"/>
    <col min="18" max="18" width="13.7109375" style="1" bestFit="1" customWidth="1"/>
    <col min="19" max="19" width="13.7109375" style="1" customWidth="1"/>
    <col min="20" max="16384" width="11.42578125" style="1"/>
  </cols>
  <sheetData>
    <row r="2" spans="2:19" ht="15" customHeight="1" x14ac:dyDescent="0.25">
      <c r="B2" s="36"/>
      <c r="C2" s="37"/>
      <c r="D2" s="37"/>
      <c r="E2" s="37"/>
      <c r="F2" s="38"/>
      <c r="G2" s="38"/>
      <c r="H2" s="38"/>
      <c r="I2" s="39"/>
      <c r="J2" s="39"/>
      <c r="K2" s="39"/>
      <c r="L2" s="49"/>
      <c r="M2" s="50"/>
      <c r="N2" s="51"/>
      <c r="O2" s="40"/>
      <c r="P2" s="41"/>
      <c r="Q2" s="42"/>
    </row>
    <row r="3" spans="2:19" ht="15" customHeight="1" x14ac:dyDescent="0.25">
      <c r="B3" s="36"/>
      <c r="C3" s="37"/>
      <c r="D3" s="37"/>
      <c r="E3" s="37"/>
      <c r="F3" s="38"/>
      <c r="G3" s="38"/>
      <c r="H3" s="38"/>
      <c r="I3" s="39"/>
      <c r="J3" s="39"/>
      <c r="K3" s="39"/>
      <c r="L3" s="52"/>
      <c r="M3" s="53"/>
      <c r="N3" s="54"/>
      <c r="O3" s="43"/>
      <c r="P3" s="44"/>
      <c r="Q3" s="45"/>
    </row>
    <row r="4" spans="2:19" ht="15" customHeight="1" x14ac:dyDescent="0.25">
      <c r="B4" s="36"/>
      <c r="C4" s="37"/>
      <c r="D4" s="37"/>
      <c r="E4" s="37"/>
      <c r="F4" s="38"/>
      <c r="G4" s="38"/>
      <c r="H4" s="38"/>
      <c r="I4" s="39"/>
      <c r="J4" s="39"/>
      <c r="K4" s="39"/>
      <c r="L4" s="55"/>
      <c r="M4" s="56"/>
      <c r="N4" s="57"/>
      <c r="O4" s="46"/>
      <c r="P4" s="47"/>
      <c r="Q4" s="48"/>
    </row>
    <row r="5" spans="2:19" ht="46.5" customHeight="1" x14ac:dyDescent="0.25">
      <c r="B5" s="7" t="s">
        <v>1</v>
      </c>
      <c r="C5" s="7" t="s">
        <v>2</v>
      </c>
      <c r="D5" s="7" t="s">
        <v>3</v>
      </c>
      <c r="E5" s="7" t="s">
        <v>10</v>
      </c>
      <c r="F5" s="9" t="s">
        <v>11</v>
      </c>
      <c r="G5" s="10" t="s">
        <v>12</v>
      </c>
      <c r="H5" s="10" t="s">
        <v>13</v>
      </c>
      <c r="I5" s="11" t="s">
        <v>11</v>
      </c>
      <c r="J5" s="12" t="s">
        <v>12</v>
      </c>
      <c r="K5" s="12" t="s">
        <v>13</v>
      </c>
      <c r="L5" s="30" t="s">
        <v>11</v>
      </c>
      <c r="M5" s="27" t="s">
        <v>12</v>
      </c>
      <c r="N5" s="27" t="s">
        <v>13</v>
      </c>
      <c r="O5" s="17" t="s">
        <v>17</v>
      </c>
      <c r="P5" s="17" t="s">
        <v>18</v>
      </c>
      <c r="Q5" s="17" t="s">
        <v>19</v>
      </c>
    </row>
    <row r="6" spans="2:19" x14ac:dyDescent="0.25">
      <c r="B6" s="2"/>
      <c r="C6" s="6"/>
      <c r="D6" s="6"/>
      <c r="E6" s="6"/>
      <c r="F6" s="22"/>
      <c r="G6" s="6"/>
      <c r="H6" s="6"/>
      <c r="I6" s="22"/>
      <c r="J6" s="6"/>
      <c r="K6" s="6"/>
      <c r="L6" s="6"/>
      <c r="M6" s="6"/>
      <c r="N6" s="6"/>
      <c r="O6" s="6"/>
      <c r="P6" s="6"/>
      <c r="Q6" s="6"/>
    </row>
    <row r="7" spans="2:19" ht="29.25" customHeight="1" x14ac:dyDescent="0.25">
      <c r="B7" s="7">
        <v>1</v>
      </c>
      <c r="C7" s="31" t="s">
        <v>14</v>
      </c>
      <c r="D7" s="8" t="s">
        <v>4</v>
      </c>
      <c r="E7" s="13">
        <v>1</v>
      </c>
      <c r="F7" s="23">
        <v>310000</v>
      </c>
      <c r="G7" s="23">
        <f>F7*0.19</f>
        <v>58900</v>
      </c>
      <c r="H7" s="23">
        <f>F7+G7</f>
        <v>368900</v>
      </c>
      <c r="I7" s="14">
        <v>180000</v>
      </c>
      <c r="J7" s="14">
        <f>I7*0.19</f>
        <v>34200</v>
      </c>
      <c r="K7" s="14">
        <f t="shared" ref="K7:K20" si="0">I7+J7</f>
        <v>214200</v>
      </c>
      <c r="L7" s="28">
        <v>280000</v>
      </c>
      <c r="M7" s="28">
        <f>L7*0.19</f>
        <v>53200</v>
      </c>
      <c r="N7" s="28">
        <f>L7+M7</f>
        <v>333200</v>
      </c>
      <c r="O7" s="16">
        <f>AVERAGE(F7,I7,L7)</f>
        <v>256666.66666666666</v>
      </c>
      <c r="P7" s="16">
        <f>O7*0.19</f>
        <v>48766.666666666664</v>
      </c>
      <c r="Q7" s="16">
        <f>P7+O7</f>
        <v>305433.33333333331</v>
      </c>
      <c r="R7" s="15"/>
      <c r="S7" s="15"/>
    </row>
    <row r="8" spans="2:19" ht="66" x14ac:dyDescent="0.25">
      <c r="B8" s="7">
        <v>2</v>
      </c>
      <c r="C8" s="32" t="s">
        <v>21</v>
      </c>
      <c r="D8" s="8" t="s">
        <v>4</v>
      </c>
      <c r="E8" s="13">
        <v>1</v>
      </c>
      <c r="F8" s="23">
        <v>1700000</v>
      </c>
      <c r="G8" s="23">
        <f t="shared" ref="G8:G20" si="1">F8*0.19</f>
        <v>323000</v>
      </c>
      <c r="H8" s="23">
        <f t="shared" ref="H8:H20" si="2">F8+G8</f>
        <v>2023000</v>
      </c>
      <c r="I8" s="14">
        <v>1580000</v>
      </c>
      <c r="J8" s="14">
        <f t="shared" ref="J8:J20" si="3">I8*0.19</f>
        <v>300200</v>
      </c>
      <c r="K8" s="14">
        <f t="shared" si="0"/>
        <v>1880200</v>
      </c>
      <c r="L8" s="28">
        <v>1560000</v>
      </c>
      <c r="M8" s="28">
        <f t="shared" ref="M8:M20" si="4">L8*0.19</f>
        <v>296400</v>
      </c>
      <c r="N8" s="28">
        <f t="shared" ref="N8:N20" si="5">L8+M8</f>
        <v>1856400</v>
      </c>
      <c r="O8" s="16">
        <f t="shared" ref="O8:O20" si="6">AVERAGE(F8,I8,L8)</f>
        <v>1613333.3333333333</v>
      </c>
      <c r="P8" s="16">
        <f t="shared" ref="P8:P20" si="7">O8*0.19</f>
        <v>306533.33333333331</v>
      </c>
      <c r="Q8" s="16">
        <f>P8+O8</f>
        <v>1919866.6666666665</v>
      </c>
      <c r="R8" s="15"/>
      <c r="S8" s="15"/>
    </row>
    <row r="9" spans="2:19" ht="66" x14ac:dyDescent="0.25">
      <c r="B9" s="7">
        <v>3</v>
      </c>
      <c r="C9" s="32" t="s">
        <v>22</v>
      </c>
      <c r="D9" s="8" t="s">
        <v>4</v>
      </c>
      <c r="E9" s="13">
        <v>1</v>
      </c>
      <c r="F9" s="23">
        <v>650000</v>
      </c>
      <c r="G9" s="23">
        <f t="shared" si="1"/>
        <v>123500</v>
      </c>
      <c r="H9" s="23">
        <f t="shared" si="2"/>
        <v>773500</v>
      </c>
      <c r="I9" s="14">
        <v>550000</v>
      </c>
      <c r="J9" s="14">
        <f t="shared" si="3"/>
        <v>104500</v>
      </c>
      <c r="K9" s="14">
        <f t="shared" si="0"/>
        <v>654500</v>
      </c>
      <c r="L9" s="28">
        <v>700000</v>
      </c>
      <c r="M9" s="28">
        <f t="shared" si="4"/>
        <v>133000</v>
      </c>
      <c r="N9" s="28">
        <f t="shared" si="5"/>
        <v>833000</v>
      </c>
      <c r="O9" s="16">
        <f t="shared" si="6"/>
        <v>633333.33333333337</v>
      </c>
      <c r="P9" s="16">
        <f t="shared" si="7"/>
        <v>120333.33333333334</v>
      </c>
      <c r="Q9" s="16">
        <f t="shared" ref="Q9:Q20" si="8">P9+O9</f>
        <v>753666.66666666674</v>
      </c>
      <c r="R9" s="15"/>
      <c r="S9" s="15"/>
    </row>
    <row r="10" spans="2:19" ht="29.25" customHeight="1" x14ac:dyDescent="0.25">
      <c r="B10" s="7">
        <v>4</v>
      </c>
      <c r="C10" s="32" t="s">
        <v>15</v>
      </c>
      <c r="D10" s="8" t="s">
        <v>4</v>
      </c>
      <c r="E10" s="13">
        <v>1</v>
      </c>
      <c r="F10" s="23">
        <v>592000</v>
      </c>
      <c r="G10" s="23">
        <f t="shared" si="1"/>
        <v>112480</v>
      </c>
      <c r="H10" s="23">
        <f t="shared" si="2"/>
        <v>704480</v>
      </c>
      <c r="I10" s="14">
        <v>350000</v>
      </c>
      <c r="J10" s="14">
        <f t="shared" si="3"/>
        <v>66500</v>
      </c>
      <c r="K10" s="14">
        <f t="shared" si="0"/>
        <v>416500</v>
      </c>
      <c r="L10" s="28">
        <v>495000</v>
      </c>
      <c r="M10" s="28">
        <f t="shared" si="4"/>
        <v>94050</v>
      </c>
      <c r="N10" s="28">
        <f t="shared" si="5"/>
        <v>589050</v>
      </c>
      <c r="O10" s="16">
        <f t="shared" si="6"/>
        <v>479000</v>
      </c>
      <c r="P10" s="16">
        <f t="shared" si="7"/>
        <v>91010</v>
      </c>
      <c r="Q10" s="16">
        <f t="shared" si="8"/>
        <v>570010</v>
      </c>
      <c r="R10" s="15"/>
      <c r="S10" s="15"/>
    </row>
    <row r="11" spans="2:19" ht="66" x14ac:dyDescent="0.25">
      <c r="B11" s="7">
        <v>5</v>
      </c>
      <c r="C11" s="32" t="s">
        <v>23</v>
      </c>
      <c r="D11" s="8" t="s">
        <v>4</v>
      </c>
      <c r="E11" s="8">
        <v>1</v>
      </c>
      <c r="F11" s="23">
        <v>1800000</v>
      </c>
      <c r="G11" s="23">
        <f t="shared" si="1"/>
        <v>342000</v>
      </c>
      <c r="H11" s="23">
        <f t="shared" si="2"/>
        <v>2142000</v>
      </c>
      <c r="I11" s="14">
        <v>1780000</v>
      </c>
      <c r="J11" s="14">
        <f t="shared" si="3"/>
        <v>338200</v>
      </c>
      <c r="K11" s="14">
        <f t="shared" si="0"/>
        <v>2118200</v>
      </c>
      <c r="L11" s="28">
        <v>1680000</v>
      </c>
      <c r="M11" s="28">
        <f t="shared" si="4"/>
        <v>319200</v>
      </c>
      <c r="N11" s="28">
        <f t="shared" si="5"/>
        <v>1999200</v>
      </c>
      <c r="O11" s="16">
        <f t="shared" si="6"/>
        <v>1753333.3333333333</v>
      </c>
      <c r="P11" s="16">
        <f t="shared" si="7"/>
        <v>333133.33333333331</v>
      </c>
      <c r="Q11" s="16">
        <f t="shared" si="8"/>
        <v>2086466.6666666665</v>
      </c>
      <c r="R11" s="15"/>
      <c r="S11" s="15"/>
    </row>
    <row r="12" spans="2:19" ht="29.25" customHeight="1" x14ac:dyDescent="0.25">
      <c r="B12" s="7">
        <v>6</v>
      </c>
      <c r="C12" s="32" t="s">
        <v>16</v>
      </c>
      <c r="D12" s="8" t="s">
        <v>4</v>
      </c>
      <c r="E12" s="8">
        <v>1</v>
      </c>
      <c r="F12" s="23">
        <v>550000</v>
      </c>
      <c r="G12" s="23">
        <f t="shared" si="1"/>
        <v>104500</v>
      </c>
      <c r="H12" s="23">
        <f t="shared" si="2"/>
        <v>654500</v>
      </c>
      <c r="I12" s="14">
        <v>650000</v>
      </c>
      <c r="J12" s="14">
        <f t="shared" si="3"/>
        <v>123500</v>
      </c>
      <c r="K12" s="14">
        <f t="shared" si="0"/>
        <v>773500</v>
      </c>
      <c r="L12" s="28">
        <v>485000</v>
      </c>
      <c r="M12" s="28">
        <f t="shared" si="4"/>
        <v>92150</v>
      </c>
      <c r="N12" s="28">
        <f t="shared" si="5"/>
        <v>577150</v>
      </c>
      <c r="O12" s="16">
        <f t="shared" si="6"/>
        <v>561666.66666666663</v>
      </c>
      <c r="P12" s="16">
        <f t="shared" si="7"/>
        <v>106716.66666666666</v>
      </c>
      <c r="Q12" s="16">
        <f t="shared" si="8"/>
        <v>668383.33333333326</v>
      </c>
      <c r="R12" s="15"/>
      <c r="S12" s="15"/>
    </row>
    <row r="13" spans="2:19" ht="66" x14ac:dyDescent="0.25">
      <c r="B13" s="7">
        <v>7</v>
      </c>
      <c r="C13" s="32" t="s">
        <v>24</v>
      </c>
      <c r="D13" s="8" t="s">
        <v>4</v>
      </c>
      <c r="E13" s="8">
        <v>1</v>
      </c>
      <c r="F13" s="23">
        <v>1740000</v>
      </c>
      <c r="G13" s="23">
        <f t="shared" si="1"/>
        <v>330600</v>
      </c>
      <c r="H13" s="23">
        <f t="shared" si="2"/>
        <v>2070600</v>
      </c>
      <c r="I13" s="14">
        <v>1780000</v>
      </c>
      <c r="J13" s="14">
        <f t="shared" si="3"/>
        <v>338200</v>
      </c>
      <c r="K13" s="14">
        <f t="shared" si="0"/>
        <v>2118200</v>
      </c>
      <c r="L13" s="28">
        <v>1650000</v>
      </c>
      <c r="M13" s="28">
        <f t="shared" si="4"/>
        <v>313500</v>
      </c>
      <c r="N13" s="28">
        <f t="shared" si="5"/>
        <v>1963500</v>
      </c>
      <c r="O13" s="16">
        <f t="shared" si="6"/>
        <v>1723333.3333333333</v>
      </c>
      <c r="P13" s="16">
        <f t="shared" si="7"/>
        <v>327433.33333333331</v>
      </c>
      <c r="Q13" s="16">
        <f t="shared" si="8"/>
        <v>2050766.6666666665</v>
      </c>
      <c r="R13" s="15"/>
      <c r="S13" s="15"/>
    </row>
    <row r="14" spans="2:19" ht="49.5" x14ac:dyDescent="0.25">
      <c r="B14" s="7">
        <v>8</v>
      </c>
      <c r="C14" s="33" t="s">
        <v>5</v>
      </c>
      <c r="D14" s="8" t="s">
        <v>4</v>
      </c>
      <c r="E14" s="8">
        <v>1</v>
      </c>
      <c r="F14" s="23">
        <v>780000</v>
      </c>
      <c r="G14" s="23">
        <f t="shared" si="1"/>
        <v>148200</v>
      </c>
      <c r="H14" s="23">
        <f t="shared" si="2"/>
        <v>928200</v>
      </c>
      <c r="I14" s="14">
        <v>576000</v>
      </c>
      <c r="J14" s="14">
        <f t="shared" si="3"/>
        <v>109440</v>
      </c>
      <c r="K14" s="14">
        <f t="shared" si="0"/>
        <v>685440</v>
      </c>
      <c r="L14" s="28">
        <v>690000</v>
      </c>
      <c r="M14" s="28">
        <f t="shared" si="4"/>
        <v>131100</v>
      </c>
      <c r="N14" s="28">
        <f t="shared" si="5"/>
        <v>821100</v>
      </c>
      <c r="O14" s="16">
        <f t="shared" si="6"/>
        <v>682000</v>
      </c>
      <c r="P14" s="16">
        <f t="shared" si="7"/>
        <v>129580</v>
      </c>
      <c r="Q14" s="16">
        <f t="shared" si="8"/>
        <v>811580</v>
      </c>
      <c r="R14" s="15"/>
      <c r="S14" s="15"/>
    </row>
    <row r="15" spans="2:19" ht="49.5" x14ac:dyDescent="0.25">
      <c r="B15" s="7">
        <v>9</v>
      </c>
      <c r="C15" s="33" t="s">
        <v>6</v>
      </c>
      <c r="D15" s="8" t="s">
        <v>4</v>
      </c>
      <c r="E15" s="8">
        <v>1</v>
      </c>
      <c r="F15" s="23">
        <v>720000</v>
      </c>
      <c r="G15" s="23">
        <f t="shared" si="1"/>
        <v>136800</v>
      </c>
      <c r="H15" s="23">
        <f t="shared" si="2"/>
        <v>856800</v>
      </c>
      <c r="I15" s="14">
        <v>576000</v>
      </c>
      <c r="J15" s="14">
        <f t="shared" si="3"/>
        <v>109440</v>
      </c>
      <c r="K15" s="14">
        <f t="shared" si="0"/>
        <v>685440</v>
      </c>
      <c r="L15" s="28">
        <v>650000</v>
      </c>
      <c r="M15" s="28">
        <f t="shared" si="4"/>
        <v>123500</v>
      </c>
      <c r="N15" s="28">
        <f t="shared" si="5"/>
        <v>773500</v>
      </c>
      <c r="O15" s="16">
        <f t="shared" si="6"/>
        <v>648666.66666666663</v>
      </c>
      <c r="P15" s="16">
        <f t="shared" si="7"/>
        <v>123246.66666666666</v>
      </c>
      <c r="Q15" s="16">
        <f t="shared" si="8"/>
        <v>771913.33333333326</v>
      </c>
      <c r="R15" s="15"/>
      <c r="S15" s="15"/>
    </row>
    <row r="16" spans="2:19" ht="49.5" x14ac:dyDescent="0.25">
      <c r="B16" s="7">
        <v>10</v>
      </c>
      <c r="C16" s="33" t="s">
        <v>9</v>
      </c>
      <c r="D16" s="8" t="s">
        <v>4</v>
      </c>
      <c r="E16" s="8">
        <v>1</v>
      </c>
      <c r="F16" s="23">
        <v>660000</v>
      </c>
      <c r="G16" s="23">
        <f t="shared" si="1"/>
        <v>125400</v>
      </c>
      <c r="H16" s="23">
        <f t="shared" si="2"/>
        <v>785400</v>
      </c>
      <c r="I16" s="14">
        <v>576000</v>
      </c>
      <c r="J16" s="14">
        <f t="shared" si="3"/>
        <v>109440</v>
      </c>
      <c r="K16" s="14">
        <f t="shared" si="0"/>
        <v>685440</v>
      </c>
      <c r="L16" s="28">
        <v>590000</v>
      </c>
      <c r="M16" s="28">
        <f t="shared" si="4"/>
        <v>112100</v>
      </c>
      <c r="N16" s="28">
        <f t="shared" si="5"/>
        <v>702100</v>
      </c>
      <c r="O16" s="16">
        <f t="shared" si="6"/>
        <v>608666.66666666663</v>
      </c>
      <c r="P16" s="16">
        <f t="shared" si="7"/>
        <v>115646.66666666666</v>
      </c>
      <c r="Q16" s="16">
        <f t="shared" si="8"/>
        <v>724313.33333333326</v>
      </c>
      <c r="R16" s="15"/>
      <c r="S16" s="15"/>
    </row>
    <row r="17" spans="2:19" ht="49.5" x14ac:dyDescent="0.25">
      <c r="B17" s="7">
        <v>11</v>
      </c>
      <c r="C17" s="33" t="s">
        <v>7</v>
      </c>
      <c r="D17" s="8" t="s">
        <v>4</v>
      </c>
      <c r="E17" s="8">
        <v>1</v>
      </c>
      <c r="F17" s="23">
        <v>500000</v>
      </c>
      <c r="G17" s="23">
        <f t="shared" si="1"/>
        <v>95000</v>
      </c>
      <c r="H17" s="23">
        <f t="shared" si="2"/>
        <v>595000</v>
      </c>
      <c r="I17" s="14">
        <v>576000</v>
      </c>
      <c r="J17" s="14">
        <f t="shared" si="3"/>
        <v>109440</v>
      </c>
      <c r="K17" s="14">
        <f t="shared" si="0"/>
        <v>685440</v>
      </c>
      <c r="L17" s="28">
        <v>450000</v>
      </c>
      <c r="M17" s="28">
        <f t="shared" si="4"/>
        <v>85500</v>
      </c>
      <c r="N17" s="28">
        <f t="shared" si="5"/>
        <v>535500</v>
      </c>
      <c r="O17" s="16">
        <f t="shared" si="6"/>
        <v>508666.66666666669</v>
      </c>
      <c r="P17" s="16">
        <f t="shared" si="7"/>
        <v>96646.666666666672</v>
      </c>
      <c r="Q17" s="16">
        <f t="shared" si="8"/>
        <v>605313.33333333337</v>
      </c>
      <c r="R17" s="15"/>
      <c r="S17" s="15"/>
    </row>
    <row r="18" spans="2:19" ht="49.5" x14ac:dyDescent="0.25">
      <c r="B18" s="7">
        <v>12</v>
      </c>
      <c r="C18" s="33" t="s">
        <v>8</v>
      </c>
      <c r="D18" s="8" t="s">
        <v>4</v>
      </c>
      <c r="E18" s="8">
        <v>1</v>
      </c>
      <c r="F18" s="23">
        <v>450000</v>
      </c>
      <c r="G18" s="23">
        <f t="shared" si="1"/>
        <v>85500</v>
      </c>
      <c r="H18" s="23">
        <f t="shared" si="2"/>
        <v>535500</v>
      </c>
      <c r="I18" s="14">
        <v>576000</v>
      </c>
      <c r="J18" s="14">
        <f t="shared" si="3"/>
        <v>109440</v>
      </c>
      <c r="K18" s="14">
        <f t="shared" si="0"/>
        <v>685440</v>
      </c>
      <c r="L18" s="28">
        <v>420000</v>
      </c>
      <c r="M18" s="28">
        <f t="shared" si="4"/>
        <v>79800</v>
      </c>
      <c r="N18" s="28">
        <f t="shared" si="5"/>
        <v>499800</v>
      </c>
      <c r="O18" s="16">
        <f t="shared" si="6"/>
        <v>482000</v>
      </c>
      <c r="P18" s="16">
        <f t="shared" si="7"/>
        <v>91580</v>
      </c>
      <c r="Q18" s="16">
        <f t="shared" si="8"/>
        <v>573580</v>
      </c>
      <c r="R18" s="15"/>
      <c r="S18" s="15"/>
    </row>
    <row r="19" spans="2:19" ht="33" x14ac:dyDescent="0.25">
      <c r="B19" s="7">
        <v>13</v>
      </c>
      <c r="C19" s="32" t="s">
        <v>20</v>
      </c>
      <c r="D19" s="8" t="s">
        <v>4</v>
      </c>
      <c r="E19" s="8">
        <v>1</v>
      </c>
      <c r="F19" s="23">
        <v>550000</v>
      </c>
      <c r="G19" s="23">
        <f t="shared" si="1"/>
        <v>104500</v>
      </c>
      <c r="H19" s="23">
        <f t="shared" si="2"/>
        <v>654500</v>
      </c>
      <c r="I19" s="14">
        <v>450000</v>
      </c>
      <c r="J19" s="14">
        <f t="shared" si="3"/>
        <v>85500</v>
      </c>
      <c r="K19" s="14">
        <f t="shared" si="0"/>
        <v>535500</v>
      </c>
      <c r="L19" s="28">
        <v>490000</v>
      </c>
      <c r="M19" s="28">
        <f t="shared" si="4"/>
        <v>93100</v>
      </c>
      <c r="N19" s="28">
        <f t="shared" si="5"/>
        <v>583100</v>
      </c>
      <c r="O19" s="16">
        <f t="shared" si="6"/>
        <v>496666.66666666669</v>
      </c>
      <c r="P19" s="16">
        <f t="shared" si="7"/>
        <v>94366.666666666672</v>
      </c>
      <c r="Q19" s="16">
        <f t="shared" si="8"/>
        <v>591033.33333333337</v>
      </c>
      <c r="R19" s="15"/>
      <c r="S19" s="15"/>
    </row>
    <row r="20" spans="2:19" ht="49.5" x14ac:dyDescent="0.25">
      <c r="B20" s="7">
        <v>14</v>
      </c>
      <c r="C20" s="34" t="s">
        <v>25</v>
      </c>
      <c r="D20" s="8" t="s">
        <v>26</v>
      </c>
      <c r="E20" s="8">
        <v>1</v>
      </c>
      <c r="F20" s="23">
        <v>350000</v>
      </c>
      <c r="G20" s="23">
        <f t="shared" si="1"/>
        <v>66500</v>
      </c>
      <c r="H20" s="23">
        <f t="shared" si="2"/>
        <v>416500</v>
      </c>
      <c r="I20" s="14">
        <v>320000</v>
      </c>
      <c r="J20" s="14">
        <f t="shared" si="3"/>
        <v>60800</v>
      </c>
      <c r="K20" s="14">
        <f t="shared" si="0"/>
        <v>380800</v>
      </c>
      <c r="L20" s="28">
        <v>455000</v>
      </c>
      <c r="M20" s="28">
        <f t="shared" si="4"/>
        <v>86450</v>
      </c>
      <c r="N20" s="28">
        <f t="shared" si="5"/>
        <v>541450</v>
      </c>
      <c r="O20" s="16">
        <f t="shared" si="6"/>
        <v>375000</v>
      </c>
      <c r="P20" s="16">
        <f t="shared" si="7"/>
        <v>71250</v>
      </c>
      <c r="Q20" s="16">
        <f t="shared" si="8"/>
        <v>446250</v>
      </c>
      <c r="R20" s="15"/>
      <c r="S20" s="15"/>
    </row>
    <row r="21" spans="2:19" x14ac:dyDescent="0.25">
      <c r="B21" s="3" t="s">
        <v>0</v>
      </c>
      <c r="C21" s="6"/>
      <c r="D21" s="6"/>
      <c r="E21" s="6"/>
      <c r="F21" s="24"/>
      <c r="G21" s="25"/>
      <c r="H21" s="26">
        <f>SUM(H7:H20)</f>
        <v>13508880</v>
      </c>
      <c r="I21" s="18"/>
      <c r="J21" s="18"/>
      <c r="K21" s="19">
        <f>SUM(K7:K20)</f>
        <v>12518800</v>
      </c>
      <c r="L21" s="29"/>
      <c r="M21" s="29"/>
      <c r="N21" s="29">
        <f>SUM(N7:N20)</f>
        <v>12608050</v>
      </c>
      <c r="O21" s="20"/>
      <c r="P21" s="21"/>
      <c r="Q21" s="35">
        <f>SUM(Q7:Q20)</f>
        <v>12878576.66666667</v>
      </c>
    </row>
    <row r="22" spans="2:19" x14ac:dyDescent="0.25">
      <c r="P22" s="15"/>
      <c r="Q22" s="35"/>
    </row>
    <row r="23" spans="2:19" ht="16.5" x14ac:dyDescent="0.25">
      <c r="C23" s="4"/>
      <c r="K23" s="15"/>
      <c r="L23" s="15"/>
      <c r="M23" s="15"/>
      <c r="N23" s="15"/>
    </row>
    <row r="24" spans="2:19" ht="16.5" x14ac:dyDescent="0.25">
      <c r="C24" s="4"/>
    </row>
    <row r="25" spans="2:19" ht="16.5" x14ac:dyDescent="0.25">
      <c r="C25" s="4"/>
    </row>
    <row r="26" spans="2:19" ht="16.5" x14ac:dyDescent="0.25">
      <c r="C26" s="4"/>
    </row>
  </sheetData>
  <mergeCells count="7">
    <mergeCell ref="Q21:Q22"/>
    <mergeCell ref="B2:B4"/>
    <mergeCell ref="C2:E4"/>
    <mergeCell ref="F2:H4"/>
    <mergeCell ref="I2:K4"/>
    <mergeCell ref="O2:Q4"/>
    <mergeCell ref="L2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Cantidades Unitarias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Gonzalez Caldera</dc:creator>
  <cp:lastModifiedBy>Andres Santiago Navor Blanco</cp:lastModifiedBy>
  <dcterms:created xsi:type="dcterms:W3CDTF">2023-04-03T21:03:46Z</dcterms:created>
  <dcterms:modified xsi:type="dcterms:W3CDTF">2026-02-02T14:39:47Z</dcterms:modified>
</cp:coreProperties>
</file>