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angela.pineda\Downloads\"/>
    </mc:Choice>
  </mc:AlternateContent>
  <xr:revisionPtr revIDLastSave="0" documentId="8_{1609CA6A-30BF-43E5-8798-AFAF5C0A609A}" xr6:coauthVersionLast="47" xr6:coauthVersionMax="47" xr10:uidLastSave="{00000000-0000-0000-0000-000000000000}"/>
  <bookViews>
    <workbookView xWindow="-108" yWindow="-108" windowWidth="23256" windowHeight="12456" xr2:uid="{00000000-000D-0000-FFFF-FFFF00000000}"/>
  </bookViews>
  <sheets>
    <sheet name="Matriz de Riesgo" sheetId="1" r:id="rId1"/>
    <sheet name="Instructivo " sheetId="15" r:id="rId2"/>
    <sheet name="Contexto" sheetId="12" r:id="rId3"/>
    <sheet name="Etapa" sheetId="13" r:id="rId4"/>
    <sheet name="Clasificación" sheetId="11" r:id="rId5"/>
    <sheet name="Probabilidad" sheetId="7" r:id="rId6"/>
    <sheet name="Impacto " sheetId="8" r:id="rId7"/>
    <sheet name="Categoria" sheetId="10" r:id="rId8"/>
    <sheet name="Responsable" sheetId="14" r:id="rId9"/>
    <sheet name="Tratamiento" sheetId="9" r:id="rId10"/>
    <sheet name="Definiciones" sheetId="2" state="hidden" r:id="rId11"/>
    <sheet name="Hoja2" sheetId="6" state="hidden" r:id="rId12"/>
    <sheet name="Est Cualitativa" sheetId="4" state="hidden" r:id="rId13"/>
  </sheets>
  <definedNames>
    <definedName name="_xlnm._FilterDatabase" localSheetId="0" hidden="1">'Matriz de Riesgo'!$A$12:$X$47</definedName>
    <definedName name="_xlnm.Print_Area" localSheetId="0">'Matriz de Riesgo'!$A$11:$N$61</definedName>
    <definedName name="RIESGO">'Matriz de Riesgo'!$A$11:$N$61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7" i="1" l="1" a="1"/>
  <c r="R27" i="1" s="1"/>
  <c r="R28" i="1" a="1"/>
  <c r="R28" i="1" s="1"/>
  <c r="R29" i="1" a="1"/>
  <c r="R29" i="1" s="1"/>
  <c r="R30" i="1" a="1"/>
  <c r="R30" i="1" s="1"/>
  <c r="R31" i="1" a="1"/>
  <c r="R31" i="1" s="1"/>
  <c r="R32" i="1" a="1"/>
  <c r="R32" i="1" s="1"/>
  <c r="R33" i="1" a="1"/>
  <c r="R33" i="1" s="1"/>
  <c r="R34" i="1" a="1"/>
  <c r="R34" i="1" s="1"/>
  <c r="R35" i="1" a="1"/>
  <c r="R35" i="1" s="1"/>
  <c r="R36" i="1" a="1"/>
  <c r="R36" i="1" s="1"/>
  <c r="F5" i="8" l="1"/>
  <c r="J13" i="1"/>
  <c r="K13" i="1" s="1" a="1"/>
  <c r="K13" i="1" s="1"/>
  <c r="K27" i="1" a="1"/>
  <c r="K27" i="1" s="1"/>
  <c r="K28" i="1" a="1"/>
  <c r="K28" i="1" s="1"/>
  <c r="K29" i="1" a="1"/>
  <c r="K29" i="1" s="1"/>
  <c r="K30" i="1" a="1"/>
  <c r="K30" i="1" s="1"/>
  <c r="K31" i="1" a="1"/>
  <c r="K31" i="1"/>
  <c r="K32" i="1" a="1"/>
  <c r="K32" i="1" s="1"/>
  <c r="K33" i="1" a="1"/>
  <c r="K33" i="1" s="1"/>
  <c r="K34" i="1" a="1"/>
  <c r="K34" i="1"/>
  <c r="K35" i="1" a="1"/>
  <c r="K35" i="1" s="1"/>
  <c r="K36" i="1" a="1"/>
  <c r="K36" i="1" s="1"/>
  <c r="K37" i="1" a="1"/>
  <c r="K37" i="1"/>
  <c r="K38" i="1" a="1"/>
  <c r="K38" i="1" s="1"/>
  <c r="K39" i="1" a="1"/>
  <c r="K39" i="1" s="1"/>
  <c r="K40" i="1" a="1"/>
  <c r="K40" i="1"/>
  <c r="K41" i="1" a="1"/>
  <c r="K41" i="1" s="1"/>
  <c r="K42" i="1" a="1"/>
  <c r="K42" i="1" s="1"/>
  <c r="K43" i="1" a="1"/>
  <c r="K43" i="1"/>
  <c r="K44" i="1" a="1"/>
  <c r="K44" i="1" s="1"/>
  <c r="K45" i="1" a="1"/>
  <c r="K45" i="1" s="1"/>
  <c r="K46" i="1" a="1"/>
  <c r="K46" i="1"/>
  <c r="K47" i="1" a="1"/>
  <c r="K47" i="1" s="1"/>
  <c r="A27" i="1"/>
  <c r="A28" i="1" s="1"/>
  <c r="A29" i="1" s="1"/>
  <c r="A30" i="1" s="1"/>
  <c r="A31" i="1" s="1"/>
  <c r="A32" i="1" s="1"/>
  <c r="A33" i="1" s="1"/>
  <c r="A34" i="1" s="1"/>
  <c r="A35" i="1" s="1"/>
  <c r="A36" i="1" s="1"/>
  <c r="A37" i="1" s="1"/>
  <c r="A38" i="1" s="1"/>
  <c r="A39" i="1" s="1"/>
  <c r="A40" i="1" s="1"/>
  <c r="A41" i="1" s="1"/>
  <c r="A42" i="1" s="1"/>
  <c r="A43" i="1" s="1"/>
  <c r="A44" i="1" s="1"/>
  <c r="A45" i="1" l="1"/>
  <c r="A46" i="1" s="1"/>
  <c r="A47" i="1" s="1"/>
  <c r="Q18" i="1" l="1"/>
  <c r="R18" i="1" s="1" a="1"/>
  <c r="R18" i="1" s="1"/>
  <c r="Q19" i="1"/>
  <c r="R19" i="1" s="1" a="1"/>
  <c r="R19" i="1" s="1"/>
  <c r="Q20" i="1"/>
  <c r="R20" i="1" s="1" a="1"/>
  <c r="R20" i="1" s="1"/>
  <c r="Q21" i="1"/>
  <c r="R21" i="1" s="1" a="1"/>
  <c r="R21" i="1" s="1"/>
  <c r="Q22" i="1"/>
  <c r="R22" i="1" s="1" a="1"/>
  <c r="R22" i="1" s="1"/>
  <c r="Q23" i="1"/>
  <c r="R23" i="1" s="1" a="1"/>
  <c r="R23" i="1" s="1"/>
  <c r="Q24" i="1"/>
  <c r="R24" i="1" s="1" a="1"/>
  <c r="R24" i="1" s="1"/>
  <c r="Q25" i="1"/>
  <c r="R25" i="1" s="1" a="1"/>
  <c r="R25" i="1" s="1"/>
  <c r="Q26" i="1"/>
  <c r="R26" i="1" s="1" a="1"/>
  <c r="R26" i="1" s="1"/>
  <c r="J18" i="1"/>
  <c r="K18" i="1" s="1" a="1"/>
  <c r="K18" i="1" s="1"/>
  <c r="J19" i="1"/>
  <c r="K19" i="1" s="1" a="1"/>
  <c r="K19" i="1" s="1"/>
  <c r="J20" i="1"/>
  <c r="K20" i="1" s="1" a="1"/>
  <c r="K20" i="1" s="1"/>
  <c r="J21" i="1"/>
  <c r="K21" i="1" s="1" a="1"/>
  <c r="K21" i="1" s="1"/>
  <c r="J22" i="1"/>
  <c r="K22" i="1" s="1" a="1"/>
  <c r="K22" i="1" s="1"/>
  <c r="J23" i="1"/>
  <c r="K23" i="1" s="1" a="1"/>
  <c r="K23" i="1" s="1"/>
  <c r="J24" i="1"/>
  <c r="K24" i="1" s="1" a="1"/>
  <c r="K24" i="1" s="1"/>
  <c r="J25" i="1"/>
  <c r="K25" i="1" s="1" a="1"/>
  <c r="K25" i="1" s="1"/>
  <c r="J26" i="1"/>
  <c r="K26" i="1" s="1" a="1"/>
  <c r="K26" i="1" s="1"/>
  <c r="F4" i="8"/>
  <c r="F8" i="8" l="1"/>
  <c r="F7" i="8"/>
  <c r="F6" i="8"/>
  <c r="Q14" i="1" l="1"/>
  <c r="R14" i="1" s="1" a="1"/>
  <c r="R14" i="1" s="1"/>
  <c r="J14" i="1"/>
  <c r="K14" i="1" s="1" a="1"/>
  <c r="K14" i="1" s="1"/>
  <c r="Q15" i="1"/>
  <c r="R15" i="1" s="1" a="1"/>
  <c r="R15" i="1" s="1"/>
  <c r="Q16" i="1"/>
  <c r="R16" i="1" s="1" a="1"/>
  <c r="R16" i="1" s="1"/>
  <c r="Q17" i="1"/>
  <c r="R17" i="1" s="1" a="1"/>
  <c r="R17" i="1" s="1"/>
  <c r="J17" i="1"/>
  <c r="K17" i="1" s="1" a="1"/>
  <c r="K17" i="1" s="1"/>
  <c r="Q13" i="1"/>
  <c r="R13" i="1" s="1" a="1"/>
  <c r="R13" i="1" s="1"/>
  <c r="J16" i="1"/>
  <c r="K16" i="1" s="1" a="1"/>
  <c r="K16" i="1" s="1"/>
  <c r="J15" i="1"/>
  <c r="K15" i="1" s="1" a="1"/>
  <c r="K15"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Angela</author>
  </authors>
  <commentList>
    <comment ref="B9" authorId="0" shapeId="0" xr:uid="{00000000-0006-0000-0A00-000001000000}">
      <text>
        <r>
          <rPr>
            <b/>
            <sz val="9"/>
            <color indexed="81"/>
            <rFont val="Tahoma"/>
            <family val="2"/>
          </rPr>
          <t>Angela:</t>
        </r>
        <r>
          <rPr>
            <sz val="9"/>
            <color indexed="81"/>
            <rFont val="Tahoma"/>
            <family val="2"/>
          </rPr>
          <t xml:space="preserve">
artículo 27 de la Ley 80 de 1993</t>
        </r>
      </text>
    </comment>
    <comment ref="B10" authorId="0" shapeId="0" xr:uid="{00000000-0006-0000-0A00-000002000000}">
      <text>
        <r>
          <rPr>
            <b/>
            <sz val="9"/>
            <color indexed="81"/>
            <rFont val="Tahoma"/>
            <family val="2"/>
          </rPr>
          <t>Angela:</t>
        </r>
        <r>
          <rPr>
            <sz val="9"/>
            <color indexed="81"/>
            <rFont val="Tahoma"/>
            <family val="2"/>
          </rPr>
          <t xml:space="preserve">
 Decreto 4828 de 2008</t>
        </r>
      </text>
    </comment>
    <comment ref="B12" authorId="0" shapeId="0" xr:uid="{00000000-0006-0000-0A00-000003000000}">
      <text>
        <r>
          <rPr>
            <b/>
            <sz val="9"/>
            <color indexed="81"/>
            <rFont val="Tahoma"/>
            <family val="2"/>
          </rPr>
          <t>Angela:</t>
        </r>
        <r>
          <rPr>
            <sz val="9"/>
            <color indexed="81"/>
            <rFont val="Tahoma"/>
            <family val="2"/>
          </rPr>
          <t xml:space="preserve">
Decreto 423 de 2001</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<sst xmlns="http://schemas.openxmlformats.org/spreadsheetml/2006/main" count="801" uniqueCount="437">
  <si>
    <t>MATRIZ DE RIESGO PARA LOS PROCESOS DE CONTRATACIÓN</t>
  </si>
  <si>
    <t>OBJETIVO</t>
  </si>
  <si>
    <t>ALCANCE</t>
  </si>
  <si>
    <t xml:space="preserve">RESPONSABLE </t>
  </si>
  <si>
    <t>DIRECCION DE  PROYECTOS.</t>
  </si>
  <si>
    <t>CONTROL DE DOCUMENTOS</t>
  </si>
  <si>
    <t>ELABORÓ</t>
  </si>
  <si>
    <t>GUSTAVO GARCÍA URÁN
APOYO PROFESIONAL DE GESTIÓN ORGANIZACIONAL</t>
  </si>
  <si>
    <t>REVISÓ</t>
  </si>
  <si>
    <t>ANA LUCIA CABALLERO 
DIRECCIONAMIENTO DEL SIG</t>
  </si>
  <si>
    <t>APROBÓ</t>
  </si>
  <si>
    <t xml:space="preserve">ALEJNDRA HOYOS
DIRECTORA DE PLANEACIÓN </t>
  </si>
  <si>
    <t>CODIGO</t>
  </si>
  <si>
    <t>GEO-MT-16</t>
  </si>
  <si>
    <t>VERSIÓN</t>
  </si>
  <si>
    <t>04</t>
  </si>
  <si>
    <t>Contexto del proceso de contratación</t>
  </si>
  <si>
    <t xml:space="preserve">Objeto contractual </t>
  </si>
  <si>
    <t>Presupuesto oficial</t>
  </si>
  <si>
    <t>Lugar de ejecución</t>
  </si>
  <si>
    <t>N</t>
  </si>
  <si>
    <t>Clase</t>
  </si>
  <si>
    <t>Fuente</t>
  </si>
  <si>
    <t>Etapa</t>
  </si>
  <si>
    <t>Clasificación</t>
  </si>
  <si>
    <t>Descripción</t>
  </si>
  <si>
    <t>Consecuencia de la ocurrencia del evento</t>
  </si>
  <si>
    <t>Probabilidad</t>
  </si>
  <si>
    <t>Impacto</t>
  </si>
  <si>
    <t>Valoración</t>
  </si>
  <si>
    <t>Categoría</t>
  </si>
  <si>
    <t>Responsable del riesgo</t>
  </si>
  <si>
    <t xml:space="preserve">Tratamiento </t>
  </si>
  <si>
    <t>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</si>
  <si>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</si>
  <si>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</si>
  <si>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</si>
  <si>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</si>
  <si>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</si>
  <si>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</si>
  <si>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</si>
  <si>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</si>
  <si>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</si>
  <si>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</si>
  <si>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Interno</t>
  </si>
  <si>
    <t>Planeación</t>
  </si>
  <si>
    <t>Operacional</t>
  </si>
  <si>
    <t>Estructuración incorrecta, inadecuada o incompleta del estudio previo.
Condiciones de contratación y en sí de todos los documentos que hacen parte de la invitación abierta.</t>
  </si>
  <si>
    <t>Información insuficiente para la selección del contratista</t>
  </si>
  <si>
    <t>Contratante</t>
  </si>
  <si>
    <t>Planeación, revisión, ajuste y seguimiento en la fase precontractual.</t>
  </si>
  <si>
    <t xml:space="preserve"> El CTE debe elaborar todos los  documentos previos a la contratación, con el fin de garantizar una buena selección del contratista, contando con la información necesaria para esto.</t>
  </si>
  <si>
    <t>SI</t>
  </si>
  <si>
    <t>Comité Tecnico Estructurador</t>
  </si>
  <si>
    <t xml:space="preserve">Desde el inicio mismo del proceso de planeación de la contratación </t>
  </si>
  <si>
    <t>En la presentación ante el Comité de Contratación</t>
  </si>
  <si>
    <t>Acompañamiento jurídico, técnico, financiero y de gestión de Talento Humano durante el proceso de estructuración de la etapa de planeación</t>
  </si>
  <si>
    <t>Inmediata</t>
  </si>
  <si>
    <t>Deficiencia en la identificación y descripción de las acciones, obligaciones, especificaciones técnicas y compromisos para la prestación adecuada del servicio .</t>
  </si>
  <si>
    <t>La empresa temporal  no logra identificar con claridad, las acciones, obligaciones, especificaciones técnicas y compromisos a que hay lugar con la ejecución del contrato</t>
  </si>
  <si>
    <t>Hacer debido control y seguimiento a las actividades del contrato.</t>
  </si>
  <si>
    <t xml:space="preserve">Identificar con suficiente detalle, en lenguaje pertinente y conforme al objeto del contrato, las acciones, obligaciones, especificaciones técnicas y compromisos a que haya lugar.  </t>
  </si>
  <si>
    <t>No</t>
  </si>
  <si>
    <t xml:space="preserve">Desde el proceso de planeación de la contratación </t>
  </si>
  <si>
    <t>Selección</t>
  </si>
  <si>
    <t>fallas en el Procedimientos de contratación</t>
  </si>
  <si>
    <t>1. Error en la selección del contratista 
2. Retrasos en el proceso de selección 
3. Sanciones Penales y Disciplinarios 
4.. Hallazgos de fiscales</t>
  </si>
  <si>
    <t>Contar con los acuerdos y contratos con terceros que le garanticen la estabilidad de sus costos.</t>
  </si>
  <si>
    <t>Seguir los manuales y procedimientos específicos dependiendo del proceso de selección a utilizar.  Generar grupos de estudio y acompañamiento jurídico previo y durante la estructuración del estudio previo</t>
  </si>
  <si>
    <t>Firma del contrato</t>
  </si>
  <si>
    <t>Acompañamiento jurídico previo y durante el proceso de planeación de la contratación.</t>
  </si>
  <si>
    <t>Contratación</t>
  </si>
  <si>
    <t>Celebración de contratos sin el lleno de los requisitos legales</t>
  </si>
  <si>
    <t>Posible nulidad del contrato con sus posibles consecuencias patrimoniales; investigaciones disciplinarias y penales.</t>
  </si>
  <si>
    <t>Constitución de Pólizas de cumplimiento de las obligaciones por parte del contratista. Inclusión de cláusula penal y multas en caso de incumplimiento de las obligaciones por parte de EL CONTRATISTA, por una suma equivalente al Informe diez por ciento mensual (10%) del valor del contrato.</t>
  </si>
  <si>
    <t>Reducir el riesgo con la revisión oportuna de las normas aplicables en contratación</t>
  </si>
  <si>
    <t>Dirección Jurídica</t>
  </si>
  <si>
    <t>Desde el proceso previo y durante la elaboración de los estudios previos.</t>
  </si>
  <si>
    <t>acompañamiento juridico en la suscripcion del contrato</t>
  </si>
  <si>
    <t>Externo</t>
  </si>
  <si>
    <t>No firma del contrato</t>
  </si>
  <si>
    <t xml:space="preserve">Obstruye la ejecución del contrato </t>
  </si>
  <si>
    <t>Contratista</t>
  </si>
  <si>
    <t>Seguimiento de los plazos establecidos desde la etapa de selección</t>
  </si>
  <si>
    <t xml:space="preserve">Solicitud de la  poliza de seriedad de la oferta                                             Seguimiento pormenorizado a la suscripción del contrato </t>
  </si>
  <si>
    <t>Si</t>
  </si>
  <si>
    <t xml:space="preserve">Ordenador del gasto - Área competente. Supervisor del contrato </t>
  </si>
  <si>
    <t>Desde el Comité de Contratación</t>
  </si>
  <si>
    <t>Con la suscripción del acta de inicio</t>
  </si>
  <si>
    <t>Información clara y específica al contratista sobre el contenido del contrato con el fin de resolver sus inquietudes. Celeridad en el proceso de elaboración del contrato por parte del área Jurídica. Solicitud dentro de proceso contractual de la poliza de seriedad de la oferta</t>
  </si>
  <si>
    <t>No se legalice el contrato (expedición de garantías solicitadas)</t>
  </si>
  <si>
    <t>No es posible dar inicio a la ejecución del contrato.  Retraso en la subsanación de la necesidad establecida por la entidad contratante</t>
  </si>
  <si>
    <t>Establecimiento de plan de contingencia para la ejecución de las actividades. Ajuste de cronograma</t>
  </si>
  <si>
    <t>Notificacion  al ordenador del gasto. Requerimiento al contratista y  a la aseguradora que expidio la poliza de sereidad de  la oferta.</t>
  </si>
  <si>
    <t>Con la legalización del contrato - presentación de póliza(s) requerida(s) con los amparos y suficiencia exigida</t>
  </si>
  <si>
    <t>Información clara y específica al contratista sobre el contenido del contrato con el fin de resolver sus inquietudes. Celeridad en el proceso de elaboración del contrato por parte del área Jurídica</t>
  </si>
  <si>
    <t>Especifico</t>
  </si>
  <si>
    <t>Ejecución</t>
  </si>
  <si>
    <t>El contratista no cumple con las acciones, obligaciones, especificaciones técnicas y compromisos establecidas en el contrato.</t>
  </si>
  <si>
    <t>Afectación en la gestión propia contratante e inclusive terceros que pueden repetir en contra de la entidad.</t>
  </si>
  <si>
    <t>Implementación de correctivos ante un evento natural no imputabl e a las partes. Ajuste de cronograma</t>
  </si>
  <si>
    <t xml:space="preserve">Requerimientos al contratista, la Empresa podra dar por terminado el contrato, hacer efectivas las pólizas respectivas, adelantar las acciones administrativas y judiciales pertinentes ante las respectivas autoridades, para exigir el cumplimiento del contrato, la resolusión de éste y el pago de los perjuicios segun el caso. conforme al clausulado del contrato </t>
  </si>
  <si>
    <t>Sí</t>
  </si>
  <si>
    <t>Supervisor del contrato - Dirección jurídica</t>
  </si>
  <si>
    <t>Desde la firma del acta de inicio</t>
  </si>
  <si>
    <t>Finalización del termino del contrato.</t>
  </si>
  <si>
    <t>Informes de seguimiento a la contratación estatal expedidos por el supervisor del contrato</t>
  </si>
  <si>
    <t xml:space="preserve">Mensual </t>
  </si>
  <si>
    <t>La entidad contratante no realiza los pagos de forma oportuna y por el valor pactado, pese a que el contratista entrega los productos según condiciones establecidas en el contrato y los mismos fueron recibidos a satisfacción</t>
  </si>
  <si>
    <t>1. Incumplimiento de obligaciones contractuales; 
2. Posible disminución de la eficacia del contratista para el suministro del personal. 
3. Demandas, perjucios a población, pérdidas económicas, pérdida de reputación o credibilidad del proyecto y de la institución que lo opera y contrata.</t>
  </si>
  <si>
    <t>Implementación de correctivos ante un evento social no imputable a las partes</t>
  </si>
  <si>
    <t>Elaboración adecuada del la forma de pago, identificación de alternativas de solución para posibles dificultades de solvencia financiera, establecer procedimientos adecuados para el recibo y causación de la facturación</t>
  </si>
  <si>
    <t>Supervisor del contrato - Dirección Adminsitrativa y Financiera</t>
  </si>
  <si>
    <t>Finalización del término de ejecución del contrato</t>
  </si>
  <si>
    <t>Revisión financiera periódica conforme a las obligaciones adquiridas por la entidad contratante</t>
  </si>
  <si>
    <t xml:space="preserve">Interno </t>
  </si>
  <si>
    <t xml:space="preserve">Ejecución </t>
  </si>
  <si>
    <t>Presentación de información falsa por parte del futuro contratista para cumplir con el perfil exigido y poder celebrar el contrato o que el contratista suscriba el contrato pese a encontrase en causal de inhabilidad</t>
  </si>
  <si>
    <t>Contratación sin el lleno de los requisitos legales; nulidad del contrato, con sus posibles consecuencias patrimoniales; investigaciones disciplinarias y penales</t>
  </si>
  <si>
    <t>Contratista-contratante</t>
  </si>
  <si>
    <t>Verificar periodicamente el pago de los aportes según la normatividad en materia de seguridad social</t>
  </si>
  <si>
    <t>Revisión y verificación oportuna de documentación aportada y antecedentes fiscales, disciplinarios, judiciales y contravencionales o correctivas</t>
  </si>
  <si>
    <t>Dirección Administrativa y Financiera, a través del equipo de Talento Humano y Dirección jurídica</t>
  </si>
  <si>
    <t>Desde la presentación de documentación para legalización del contrato.</t>
  </si>
  <si>
    <t>Revisión de la documentación para la legalización del contrato.</t>
  </si>
  <si>
    <t>Revisión en comité de contratación</t>
  </si>
  <si>
    <t>Durante la elaboracion de cada contrato.</t>
  </si>
  <si>
    <t>Que el contratista no entregue con calidad los servicios a los operadores en mision</t>
  </si>
  <si>
    <t>Al detectar deficiencia en el servicio contratado, se debe exigir el cumplimiento de los requisitos so pena de no aprobar el informe respectivo ni el pago de los honorarios correspondientes.</t>
  </si>
  <si>
    <t>Realizar monitorio constante al cumplimiento de las obligaciones del contrato.</t>
  </si>
  <si>
    <t xml:space="preserve">Notificacion  al ordenador del gasto y solicitud de aplicación de garantías.  </t>
  </si>
  <si>
    <t>Finalización del término del contrato.</t>
  </si>
  <si>
    <t>Informes de seguimiento a la contratación  expedidos por el supervisor del contrato</t>
  </si>
  <si>
    <t>Al momento de la ocurrencia del evento.</t>
  </si>
  <si>
    <t xml:space="preserve">Regulatorio </t>
  </si>
  <si>
    <t>Variaciones en la legislación tributaria y/o laboral, la creación de nuevos impuestos, la supresión o modificación de los existentes, el cambio en los aportes de seguridad social y parafiscales, los incrementos en valores de prestaciones sociales, prestaciones sociales nuevas y en general cualquier evento que modifique las condiciones tributarias o laborales  existentes al momento de la presentación de la propuesta</t>
  </si>
  <si>
    <t>Afecta el valor del contrato entre las partes</t>
  </si>
  <si>
    <t>Continuo estudio de la normatividad contractual.Capacitación en cuanto a los cambios que se presenten en la normatividad contractual.</t>
  </si>
  <si>
    <t>Verificación y aplicación del clausulado del contrato</t>
  </si>
  <si>
    <t>Dirección Administrativa y Financiera, y Dirección jurídica</t>
  </si>
  <si>
    <t>1, Informes de seguimiento a la contratación  expedidos por el supervisor del contrato             2, Realizar comité tecnico trimestral con el contratistata con el fin de evaluar los cambio en las legislaciones.</t>
  </si>
  <si>
    <t>Retardo o  Incumplimiento de las fechaspara el suministro del personal  por parte del contratista.</t>
  </si>
  <si>
    <t>Deficiencia en el servicio contratado e incumplimiento de las acciones, obligaciones, especificaciones técnicas y compromisos, lo cual originaria la no aprobación de los informes presentados y consecuencialmente el no pago de las facturas  correspondientes.</t>
  </si>
  <si>
    <t>Aplicación de Manuales de Seguridad y Salud en el Trabajo; afiliación e EPS de todos los empleados; riguroso cumplimiento por las partes contractuales de los protocolos de bioseguridad aprobados por el Ministerio de Salud e implementados por las partes.</t>
  </si>
  <si>
    <t>Notificación  al ordenador del gasto y solicitud de aplicación de garantías.</t>
  </si>
  <si>
    <t>Supervisor del contrato</t>
  </si>
  <si>
    <t>Informes de seguimiento a la contrataciónexpedidos por el supervisor del contrato</t>
  </si>
  <si>
    <t>Visitas del Ministerio del Trabajo, que puedan desencadenar   multas o sanciones a cualquiera de las partes  (contratante - contratista)</t>
  </si>
  <si>
    <t>afecta la prestacion del servicio</t>
  </si>
  <si>
    <t>Estudio de las variables finacieras utilizadas para el análisis de la oferta, para prevenir cambios en las variables finacieras analizadas.</t>
  </si>
  <si>
    <t>1 Realizar comité tecnico trimestral con el contratista con el fin de evaluar si el Ministerio realizo visitas u observaciones.</t>
  </si>
  <si>
    <t>Físico</t>
  </si>
  <si>
    <t>Desastre o afectación natural que ponga en riesgo el normal funcionamiento de la empresa temporal, los pagos, contrataciones u otras actividades, por imposibilidad de uso de la sede administrativa</t>
  </si>
  <si>
    <t xml:space="preserve">Seguimiento a solicitud </t>
  </si>
  <si>
    <t>Solicitud de pólizas que cubran cualquier tipo de siniestro
Solicitud de plataforma tecnológica de respaldo en medios no físicos</t>
  </si>
  <si>
    <t>Comité Tecnico Estructurador
Rol Técnico</t>
  </si>
  <si>
    <t>Acompañamiento jurídico, técnico, financiero y de gestión de Talento Humano durante el proceso de estructuración de la etapa de planeación.
Revisión de las pólizas</t>
  </si>
  <si>
    <t>De mercado</t>
  </si>
  <si>
    <t>Fluctuación de precios en los costos y materiales, cuyos precios están regulados por el Gobierno.</t>
  </si>
  <si>
    <t xml:space="preserve">El efecto producido por la variación atípica de los precios, determinados por el Departamento Nacional de Estadística Dane a  través del Índice de Costos de la Construcción Pesada (ICCP). </t>
  </si>
  <si>
    <t xml:space="preserve">Manejar precios de listas de mercado de las empresas y cadenas distribuidoras sin descuentos </t>
  </si>
  <si>
    <t xml:space="preserve">Verificación de precios según el DANE, en el momento del incremento y utilización de factores de reversión. </t>
  </si>
  <si>
    <t>Una vez se surta un proceso de reversión de los incrementos generados</t>
  </si>
  <si>
    <t>El supervisor asignado monitorea el avance de obra y los porcentajes de ejecución tanto física como financiera, alertando si se genera una variación significativa entre ambos.</t>
  </si>
  <si>
    <t>Según lo estipule el supervisor del convenio</t>
  </si>
  <si>
    <t>Específico</t>
  </si>
  <si>
    <t>Operacionales</t>
  </si>
  <si>
    <t>Se construyen los mejoramientos sin contar con todas las normas técnicas asociadas al proyecto afectando la calidad final de las obras</t>
  </si>
  <si>
    <t xml:space="preserve">Baja calidad de la ejecución del mejoramiento </t>
  </si>
  <si>
    <t>Reducir la probabilidad de la ocurrencia del evento.</t>
  </si>
  <si>
    <t>Definir las especificaciones constructivas con base en la norma y realizar seguimiento continuo al proceso.</t>
  </si>
  <si>
    <t>Contratante-contratista</t>
  </si>
  <si>
    <t>La revisión normativa la lleva a cabo VIVA y el  Municipio desde la etapa de formulación y estructuración del proyecto.
El seguimiento del proceso se da en el momento de la Ejecución de los diferentes mejoramientos.</t>
  </si>
  <si>
    <t>Al momento de la liquidación del contrato</t>
  </si>
  <si>
    <t>Se tienen considerados múltiples momentos de revisión y verificación por parte de las dos entidades.</t>
  </si>
  <si>
    <t>Salida o escasez  en el mercado de insumos o materias primas para la ejecución de las obras objeto del contrato.</t>
  </si>
  <si>
    <t>Aumento en los costos directos de ejecución del proyecto</t>
  </si>
  <si>
    <t>Probabilidad de cambiar tipos de materiales durante la ejecucion</t>
  </si>
  <si>
    <t>Utilizar materiales de alta rotación y permanencia en el mercado. Verificación de precios y reversión de los mismos, con el Dane, para el momento en que se genera el riesgo.</t>
  </si>
  <si>
    <t>La elección de los materiales se da desde la etapa de formulación y estructuración.
Los planes de mitigación se implementaran al momento de presentarse un desabastecimiento.</t>
  </si>
  <si>
    <t>Una vez surta un proceso de reversión del desabastecimiento generado.</t>
  </si>
  <si>
    <t>Evitar el Riesgo</t>
  </si>
  <si>
    <t>De costos</t>
  </si>
  <si>
    <t>Déficit en el valor por unidad de los mejoramientos construidos</t>
  </si>
  <si>
    <t>Se derivan de un análisis insuficiente de los precios unitarios realizados por VIVA, en cuanto equipos, transporte, materiales, mano de obra, etc. que se refleja en una obra inconclusa y a posibles reclamaciones</t>
  </si>
  <si>
    <t>Revisión detallada de todos los aspectos concernientes al presupuesto.</t>
  </si>
  <si>
    <t>El presupuesto se revisará en la etapa precontractual y se hará control en la etapa de ejecución.</t>
  </si>
  <si>
    <t>Según lo establecido en el cronograma de obra como momento proyectado para su culminación</t>
  </si>
  <si>
    <t>Avance físico y financiero vs plazos iniciales establecidos en el cronograma de ejecución.</t>
  </si>
  <si>
    <t xml:space="preserve">Mayores cantidades de obra, por procedimientos constructivos inadecuados. </t>
  </si>
  <si>
    <t>Retrasos de obra y reprocesos en los métodos constructivos, que conllevan a sobrecostos en la ejecución.</t>
  </si>
  <si>
    <t xml:space="preserve">Reducir la probabilidad de la ocurrencia del evento, cuando el Riesgo debe ser aceptado. </t>
  </si>
  <si>
    <t>Cumplimiento por parte del Municipio, con los tiempos establecidos en la ejecución de las actividades preliminares en los mejoramientos.
Supervisión permanente en la ejecución por parte de VIVA y la interventoría de obra en la ejecución de las actividades de los mejoramientos.</t>
  </si>
  <si>
    <t>Al momento del inicio de la ejecución de los mejoramientos</t>
  </si>
  <si>
    <t>Según lo establecido en el cronograma de obra como momento proyectado para su culminación de los mejoramientos</t>
  </si>
  <si>
    <t>Modificación y ajustes de los diseños y/o estudios, falta de documentación</t>
  </si>
  <si>
    <t>Incumplimiento de requisitos para gestionar el proyecto</t>
  </si>
  <si>
    <t>Trabajo conjunto con los entes involucrados en la formulación y revisión del proyecto.</t>
  </si>
  <si>
    <t>Previo a la ejecución de obra, en la etapa de formulación y estructuración del proyecto</t>
  </si>
  <si>
    <t>Según lo establecido en el cronograma de obra como momento proyectado para la culminación de los mejoramientos</t>
  </si>
  <si>
    <t>Reporte de avances en la ejecución de obra</t>
  </si>
  <si>
    <t>De calendario</t>
  </si>
  <si>
    <t xml:space="preserve">Atrasos en la ejecución de las obras </t>
  </si>
  <si>
    <t xml:space="preserve">Incumplimiento de plazos y sobrecostos administrativos </t>
  </si>
  <si>
    <t>Cumplimiento por parte del Municipio, con los tiempos establecidos en la ejecución de las actividades preliminares en los mejoramientos.
Supervisión permanente en la ejecución y cumplimiento de los cronogramas por parte de VIVA y la interventoría de obra en la ejecución de las actividades de los mejoramientos.</t>
  </si>
  <si>
    <t>El cronograma de obra se revisará en la etapa precontractual y se hará control en la ejecución del contrato, para cumplimiento de todas las partes.</t>
  </si>
  <si>
    <t>Avance físico y financiero vs plazos contractuales establecidos en el cronograma de ejecución.</t>
  </si>
  <si>
    <t>Problemas de la calidad de los materiales y equipos en la ejecución del proyecto.</t>
  </si>
  <si>
    <t>Reprocesos en los métodos constructivos para suplir las deficiencias.</t>
  </si>
  <si>
    <t>Exigencia de certificados de calidad y revisión de materiales</t>
  </si>
  <si>
    <t xml:space="preserve">La elección de los materiales se da desde la etapa de formulación y estructuración.
Se implementarán planes para garantizar la elección adecuada de materiales y maquinaria.
</t>
  </si>
  <si>
    <t>Hasta culminar la ejecución de la obra.</t>
  </si>
  <si>
    <t>El municipio deberá presentar los certificados de calidad y de ejecución de las actividades preliminares realizadas en los mejoramientos.
Se debe solicitar al contratista de obra a través de la interventoría, las certificaciones de los materiales y certificado de la calibración de los equipos en el caso que aplique.</t>
  </si>
  <si>
    <t>Administrativos</t>
  </si>
  <si>
    <t>Contratar personal no idóneo para la realización de las obras</t>
  </si>
  <si>
    <t>Ejecutar de forma inadecuada las obras objeto del contrato</t>
  </si>
  <si>
    <t>Contratar personal con experiencia en la realización de este tipo de obras.
El Municipio Y VIVA deberán contar con el acompañamiento permanente del profesional experto en la obra para que pueda dirigir los trabajadores paso a paso según los diseños.
El Municipio Y VIVA deberán realizar la supervisión permanente sobre el avance de las obras.
Se deben expedir las pólizas necesarias para blindar la Entidad de una posible afectación de este tipo de riesgo.</t>
  </si>
  <si>
    <t>Previo a la ejecución de obra en la etapa preliminar y de alistamiento se llevarán a cabo los procesos de selección de personal para la ejecución de la misma.
De igual manera se hará la contratación de los procesos de interventoría y obra, que deben garantizar la idoneidad de su personal.</t>
  </si>
  <si>
    <t>El supervisor asignado verificará las hojas de vida del personal de la supervisión contratado y del personal de la interventoría garantizando la idoneidad de los mimos.
La interventoría deberá revisar las hojas de vida del personal de obra garantizando la idoneidad y experiencia en la ejecución de obras de mejoramientos.
El Municipio debe garantizar la idoneidad del personal a cargo de las obras preliminares a ejecutar en los mejoramientos de cocinas.</t>
  </si>
  <si>
    <t>Contratar personal no idóneo para la supervisión del proyecto</t>
  </si>
  <si>
    <t>Supervisar de forma inadecuada las actividades objeto del proyecto</t>
  </si>
  <si>
    <t>Reducir las consecuencias o el impacto del Riesgo</t>
  </si>
  <si>
    <t xml:space="preserve">Contratar personal con experiencia en la supervisión de este tipo de obras y realizar seguimiento continuo a su desempeño.
</t>
  </si>
  <si>
    <t>BAJO</t>
  </si>
  <si>
    <t>Previo a la ejecución de obra en la etapa preliminar y de alistamiento se llevarán a cabo los procesos de selección de personal para la supervisión de la misma.</t>
  </si>
  <si>
    <t>Hasta culminar y liquidar la obra.</t>
  </si>
  <si>
    <t>VIVA verificará las hojas de vida del personal contratado y la idoneidad de los mimos.</t>
  </si>
  <si>
    <t>Accidentes o incidentes ocurridos durante la ejecución de las actividades de los Mejoramientos</t>
  </si>
  <si>
    <t>Posibles daños físicos y/o lesiones en el personal operacional</t>
  </si>
  <si>
    <t>Capacitaciones permanentes de Seguridad y salud en el trabajo.
Otorgando al personal de campo los elementos de Seguridad y salud en el Trabajo.</t>
  </si>
  <si>
    <t>Al momento de la culminación de la ejecución de los mejoramientos y entrega a satisfacción a quien corresponda.</t>
  </si>
  <si>
    <t>Evidenciando la asistencia del personal operativo y administrativo a las capacitaciones programadas de seguridad y salud en el trabajo</t>
  </si>
  <si>
    <t>Según lo estipule el personal designado por VIVA para realizar las capacitaciones</t>
  </si>
  <si>
    <t>Alteraciones del orden público</t>
  </si>
  <si>
    <t>Retraso en el cumplimiento del contrato</t>
  </si>
  <si>
    <t>Aceptar el Riesgo</t>
  </si>
  <si>
    <t>Intervenciones coordinadas con las autoridades correspondientes</t>
  </si>
  <si>
    <t>Teniendo conversaciones permanentes con el personal de la Administración de los diferentes Municipios y las autoridades locales</t>
  </si>
  <si>
    <t>Condiciones climáticas adversas</t>
  </si>
  <si>
    <t>Eventos climáticos, certificados por la autoridad competente,   y   que   generan   retrasos  y sobrecostos en la ejecución del contrato.</t>
  </si>
  <si>
    <t>Métodos e instrumentos que permitan disminuir los efectos derivados del
clima.</t>
  </si>
  <si>
    <t>Consultando las condiciones climáticas del sector</t>
  </si>
  <si>
    <t>Hurto y vandalismo</t>
  </si>
  <si>
    <t>Efectos   desfavorables   o   cualquier   daño, perjuicio o pérdida de los bienes a cargo del Contratista, Municipio y VIVA; según sea el caso. Evento causado por terceros</t>
  </si>
  <si>
    <t>El Municipio deberá disponer de una bodega para el acopio de los materiales, que cumpla con las condiciones adecuadas que garanticen la custodia de los mismos.</t>
  </si>
  <si>
    <t>Al momento de la culminación de la ejecución de los mejoramientos.</t>
  </si>
  <si>
    <t>Mediante inspección previa de las bodegas por parte de VIVA, corroborando el estado y la seguridad de los espacios.</t>
  </si>
  <si>
    <t>Almacén o bodega para almacenamiento temporal de materiales en cabecera Municipal, dispuesto por el Municipio.</t>
  </si>
  <si>
    <t>Los Municipios deben proveer de un almacén o bodega, que sirva como acopio temporal para los materiales suministrados por VIVA.</t>
  </si>
  <si>
    <t>Verificación del estado del almacén o bodega, en cuanto a las instalaciones internas, seguridad del espacio, hermeticidad, entre otros.</t>
  </si>
  <si>
    <t>Realizando visitas periódicas de revisión del estado del almacén o bodega.</t>
  </si>
  <si>
    <t>Entrega oportuna de los materiales por parte de los Municipios en los lugares de ejecución de los mejoramientos.</t>
  </si>
  <si>
    <t>En el caso que se den retrasos en la entrega oportuna de los materiales, según la programación de los contratistas; podría afectar la ejecución de los mejoramientos</t>
  </si>
  <si>
    <t>Programación por parte de los Municipios para la entrega de los materiales, y disponer de la reserva del trasporte que les garantice cumplir con los tiempos estipulados.</t>
  </si>
  <si>
    <t>Programando semanalmente las entregas de los materiales en los puntos de ejecución de los mejoramientos</t>
  </si>
  <si>
    <t>Ejecución de las Actividades preliminares a realizar por parte del Municipio, como son; Demoliciones, excavaciones, traslado de redes, construcción de subestructura en material de playa, entre otros.</t>
  </si>
  <si>
    <t>Retraso del inicio de ejecución de actividades por parte del contratista ejecutor, lo que afecta el cronograma de obra y entrega de los mejoramientos</t>
  </si>
  <si>
    <t>Contratando personal idóneo para las actividades de las obras y disponiendo del material de playa necesario para su ejecución.
El Municipio deberá coordinar con VIVA la ejecución de las actividades preliminares y así evitar retrasos en la entrega de los mejoramientos.</t>
  </si>
  <si>
    <t>Programando semanalmente la ejecución de las actividades preliminares a ejecutar de los difieres mejoramientos; teniendo en cuenta las visitas de habilitación previamente realizadas.</t>
  </si>
  <si>
    <t>Según lo estipule el supervisor del convenio y en concordancia con el Municipio</t>
  </si>
  <si>
    <t>Legales</t>
  </si>
  <si>
    <t>Daños o afectaciones a terceros</t>
  </si>
  <si>
    <t>Pagos o aportes económicos que puedan surgir por las contrataciones internas de las partes</t>
  </si>
  <si>
    <t>Se deben suscribir pólizas que permitan la mitigación de los costos en el caso que se de la ocurrencia del daño.</t>
  </si>
  <si>
    <t>Al momento de la culminación de la ejecución de los mejoramientos y por el tiempo que sea requerido según los términos legales.</t>
  </si>
  <si>
    <t>Revisión del estado de las pólizas y vigencia de las mismas, al momento de la suscripción de los convenios interadministrativos</t>
  </si>
  <si>
    <t>Disposición de las familias para la ejecución de las diferentes actividades de los mejoramientos</t>
  </si>
  <si>
    <t>En el caso en que las familias no tengan la disposición de tiempo necesario para la coordinación, acompañamiento y permanencia en la vivienda durante la realización de las visitas de habilitación y las labores de ejecución de los mejoramientos; se podrían dar retrasos en la ejecución de las obras y entrega de las mismas según los cronogramas establecidos.</t>
  </si>
  <si>
    <t>Establecer una comunicación efectiva entre el Municipio - Beneficiario - VIVA, para el cumplimiento de fechas y horarios definidos para la realización de las visitas de habilitación y obras de ejecución</t>
  </si>
  <si>
    <t>El Municipio y VIVA, deben coordinar las programaciones semanales con las familias beneficiarias de los mejoramientos para realizara las visitas de habilitación y ejecución de las obras</t>
  </si>
  <si>
    <t xml:space="preserve">Garantizar la calidad de los materiales y ejecución de las obras realizadas por los Municipios; que cumplan la normativa vigente </t>
  </si>
  <si>
    <t>Baja calidad en los acabados de las diferentes actividades ejecutadas de los mejoramientos</t>
  </si>
  <si>
    <t xml:space="preserve">Realizar control de los materiales suministrados por el Municipio, y la calidad de las obras  preliminares, que deben contar con un certificado de calidad de la ejecución.  </t>
  </si>
  <si>
    <t xml:space="preserve">Por medio de visitas de inspección a las obras </t>
  </si>
  <si>
    <t>Instructivo</t>
  </si>
  <si>
    <t xml:space="preserve">Contexto </t>
  </si>
  <si>
    <t>Es identificar el contexto en el cual interactúa la Entidad Estatal para conocer el ambiente social, económico y político, e identificar (i) sus propios Riesgos; (ii) los Riesgos comunes a sus Procesos de Contratación; y (iii) los Riesgos del Proceso de Contratación en particular. Para mayor claridad remitirse a la hoja denominada "Contexto"</t>
  </si>
  <si>
    <t xml:space="preserve">Etapa </t>
  </si>
  <si>
    <t>Para el desarrollo de las diferentes etapas de los procesos de contratación, en la hoja denominada "Etapa", se encuentra definidas cada una de las fases que se adelantan en los procesos de contratación</t>
  </si>
  <si>
    <t>En la hoja denominada "Clasificación", se encuentran clasificados los riesgos de acuerdo con el Documento Conpes 3714 de 2011</t>
  </si>
  <si>
    <t>Se debe asignar una categoría a cada Riesgo de acuerdo con la probabilidad de ocurrencia, para mayor claridad, remitirse a la hoja denominada "Probabilidad"</t>
  </si>
  <si>
    <t>Determinar el impacto del Riesgo, utilizando la tabla de la Hoja denominada "Impacto"</t>
  </si>
  <si>
    <t>Categoria</t>
  </si>
  <si>
    <t>Para cada Riesgo se deben sumar las valoraciones de probabilidad e impacto. Para mayor claridad remitirse a la hoja denominada "Categoria"</t>
  </si>
  <si>
    <t>Responsable</t>
  </si>
  <si>
    <t>Se debe seleccionar la opción descrita en la hoja denominada "Responsable"</t>
  </si>
  <si>
    <t>Tratamiento</t>
  </si>
  <si>
    <t>Se debe seleccionar la opción apropiada teniendo en cuenta el costo y el beneficio de cualquiera de las acciones identificadas para el tratamiento del Riesgo, enumeradas en la hoja denominada "Tratamiento"</t>
  </si>
  <si>
    <t>Contexto</t>
  </si>
  <si>
    <t>Es un riesgo de todos los Procesos de Contratación adelantados por la Entidad Estatal, por lo cual está presente en toda su actividad contractual.</t>
  </si>
  <si>
    <t>Es un Riesgo propio del Proceso de Contratación objeto de análisis.</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</si>
  <si>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</si>
  <si>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</si>
  <si>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Tabla de etapas de la contratación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</si>
  <si>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</si>
  <si>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</si>
  <si>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</si>
  <si>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</si>
  <si>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Clasificación del riesgo </t>
  </si>
  <si>
    <t>Económico:</t>
  </si>
  <si>
    <t>Son los derivados del comportamiento del mercado, tales como la ﬂuctuación de los precios de los insumos, desabastecimiento y especulación de los mismos, entre otros.</t>
  </si>
  <si>
    <t>Social o Político:</t>
  </si>
  <si>
    <t>Son los derivados de los cambios de las políticas gubernamentales y de cambios en las condiciones sociales que tengan impacto en la ejecución del contrato.</t>
  </si>
  <si>
    <t xml:space="preserve">Operacionales: </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</si>
  <si>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</si>
  <si>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 Son:</t>
  </si>
  <si>
    <t>(i)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</si>
  <si>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Regulatorio:</t>
  </si>
  <si>
    <t>Derivados de cambios regulatorios o reglamentarios que afecten la ecuación económica del contrato.</t>
  </si>
  <si>
    <t xml:space="preserve">De la Naturaleza: </t>
  </si>
  <si>
    <t>Son los eventos naturales previsibles en los cuales no hay intervención humana que puedan tener impacto en la ejecución del contrato, por ejemplo los temblores, inundaciones, lluvias, sequías, entre otros.</t>
  </si>
  <si>
    <t xml:space="preserve">Ambiental: </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</si>
  <si>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</si>
  <si>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 xml:space="preserve">Tecnológico: </t>
  </si>
  <si>
    <t>Son los derivados de fallas en los sistemas de comunicación de voz y de datos, suspensión de servicios públicos, nuevos desarrollos tecnológicos o estándares que deben ser tenidos en cuenta para la ejecución del contrato, obsolescencia tecnológica.</t>
  </si>
  <si>
    <t>Nota: Las definiciones de los tipos de riesgos se han tomado textualmente del documento Conpes 3714 de 2011.</t>
  </si>
  <si>
    <t xml:space="preserve">Tabla de probabilidad </t>
  </si>
  <si>
    <t>Raro, puede ocurrir excepcionalmente</t>
  </si>
  <si>
    <t>Improbable, puede ocurrir ocasionalmente</t>
  </si>
  <si>
    <t>Moderado, puede ocurrir en cualquier momento futuro</t>
  </si>
  <si>
    <t>Probable, probablemente va a ocurrir</t>
  </si>
  <si>
    <t>Casi seguro, ocurre en la mayoría de las circunstancias</t>
  </si>
  <si>
    <t xml:space="preserve">Tabla de impacto </t>
  </si>
  <si>
    <t xml:space="preserve">Nivel </t>
  </si>
  <si>
    <t>Ponderación</t>
  </si>
  <si>
    <t>Impacto
(Calificación Cualitativa)</t>
  </si>
  <si>
    <t>Impacto
(Calificación Monetaria)</t>
  </si>
  <si>
    <t xml:space="preserve">Cuantia </t>
  </si>
  <si>
    <t xml:space="preserve">Insignificante: </t>
  </si>
  <si>
    <t>Obstruye la ejecución del contrato de manera intrascendente</t>
  </si>
  <si>
    <t>Los sobrecostos no representan más del uno por ciento (1%) del valor del contrato.</t>
  </si>
  <si>
    <t xml:space="preserve">Menor: </t>
  </si>
  <si>
    <t>Dificulta la ejecución del contrato de manera baja. Aplicando medidas mínimas se puede lograr el objeto contractual</t>
  </si>
  <si>
    <t>Los sobrecostos no representan más del cinco por ciento (5%) del valor del contrato.</t>
  </si>
  <si>
    <t>Moderado:</t>
  </si>
  <si>
    <t>Afecta la ejecución del contrato sin alterar el beneficio de las partes.</t>
  </si>
  <si>
    <t>Genera un impacto sobre el valor del contrato entre el cinco (5%) y el quince por ciento (15%)</t>
  </si>
  <si>
    <t xml:space="preserve">Mayor: </t>
  </si>
  <si>
    <t>Obstruye la ejecución del contrato sustancialmente pero aún así permite la consecución del objeto contractual</t>
  </si>
  <si>
    <t>Incrementa el valor del contrato entre el quince (15%) y el treinta por ciento (30%)</t>
  </si>
  <si>
    <t xml:space="preserve">Catastrófico: </t>
  </si>
  <si>
    <t>Perturba la ejecución del contrato de manera grave imposibilitando la consecución del objeto contractual.</t>
  </si>
  <si>
    <t>Impacto sobre el valor del contrato por más del treinta por ciento (30%)</t>
  </si>
  <si>
    <t>Tabla de categoria</t>
  </si>
  <si>
    <t>Probabilidad + Impacto</t>
  </si>
  <si>
    <t>Es la suma de la valoración que se hace de probabilidad e impacto</t>
  </si>
  <si>
    <t>8,9 y 10</t>
  </si>
  <si>
    <t>Riesgo extremo</t>
  </si>
  <si>
    <t>6 y 7</t>
  </si>
  <si>
    <t>Riesgo alto</t>
  </si>
  <si>
    <t>Riesgo medio</t>
  </si>
  <si>
    <t>2,3 y 4</t>
  </si>
  <si>
    <t>Riesgo bajo</t>
  </si>
  <si>
    <t xml:space="preserve">Responsable </t>
  </si>
  <si>
    <t>¿A quién se le asigna?</t>
  </si>
  <si>
    <t>Entidad Estatal</t>
  </si>
  <si>
    <t xml:space="preserve">Cada una las (a) a las que se refiere el artículo 2 de Ley 80 1993; (b) a que se los artículos 10, 14 Y 24 de la Ley 11 de 2007 y (c) aquellas entidades que por disposición de ley deban aplicar la Ley 80 1993 Y la1150 2007, o las normas que las modifiquen, aclaren, adicionen o sustituyan. </t>
  </si>
  <si>
    <t>Aquel que, por contrato, ejecuta una obra material o está encargada de un servicio para el gobierno, una corporación o un particular.</t>
  </si>
  <si>
    <t xml:space="preserve">Opciones de tratamiento </t>
  </si>
  <si>
    <t>Tratamiento de los Riesgos</t>
  </si>
  <si>
    <t>Para lo cual debe decidir no proceder con la actividad que causa el Riesgo o buscar alternativas para obtener el beneficio del Proceso de Contratación.</t>
  </si>
  <si>
    <t>Transferir el Riesgo</t>
  </si>
  <si>
    <t>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t>
  </si>
  <si>
    <t>Cuando no puede ser evitado ni ser transferido o el costo de evitarlo o transferirlo es muy alto. En este caso se recomiendan medidas para reducir el Riesgo o mitigar su impacto, así como el monitoreo.</t>
  </si>
  <si>
    <t>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t>
  </si>
  <si>
    <t>A través de planes de contingencia, en los términos y condiciones del contrato, inspecciones y revisiones para revisar el cumplimiento del contrato y programas de apremio para lograr el cumplimiento del contrato.</t>
  </si>
  <si>
    <t xml:space="preserve">El riesgo </t>
  </si>
  <si>
    <t>es una medida de la variabilidad de los posibles resultados
que se pueden esperar de un evento</t>
  </si>
  <si>
    <t xml:space="preserve">riesgo contractual </t>
  </si>
  <si>
    <t>todas aquellas circunstancias que pueden presentarse durante el desarrollo o ejecución de un contrato y que pueden alterar el equilibrio financiero del mismo y ha tenido una regulación desde cinco ópticas, asociadas con el proceso de gestión que se requiere en cada caso.</t>
  </si>
  <si>
    <t>cinco ópticas</t>
  </si>
  <si>
    <t>Riesgos previsibles</t>
  </si>
  <si>
    <t>Riesgos imprevisibles</t>
  </si>
  <si>
    <t>riesgos cubiertos bajo el Régimen de Garantías”</t>
  </si>
  <si>
    <t>obligaciones contingentes</t>
  </si>
  <si>
    <t>riesgos generados por malas prácticas</t>
  </si>
  <si>
    <t>son todas aquellas circunstancias que de presentarse durante el desarrollo y ejecución del contrato, tienen la potencialidad de alterar el equilibrio financiero del mismo, siempre que sean identificables y cuantificables en condiciones normales</t>
  </si>
  <si>
    <t>no son riesgos previsibles</t>
  </si>
  <si>
    <t>El incumplimiento total o parcial del contrato,</t>
  </si>
  <si>
    <t>son aquellos relacionados con la seriedad de la oferta, el cumplimiento de las obligaciones contractuales, la responsabilidad extracontractual que pueda surgir para la administración por las actuaciones, hechos u omisiones de sus contratistas o subcontratistas; y de forma general, los demás riesgos a que se encuentre expuesta la Administración según el tipo de contrato y de acuerdo a lo dispuesto en el artículo 7 de la Ley 1150 de 2007.</t>
  </si>
  <si>
    <t>Los hechos derivados de la responsabilidad extracontractual, que se encuentren
cubiertos mediante garantías especiales</t>
  </si>
  <si>
    <t xml:space="preserve"> la teoría de la imprevisión es aquella que “regula los efectos de tres situaciones que se pueden presentar al ejecutar un contrato: un suceso que se produce después de celebrado el contrato cuya ocurrencia no era previsible al momento de suscribirlo, una situación preexistente al contrato pero que se desconocía por las partes sin culpa de ninguna de ellas, y un suceso previsto, cuyos efectos dañinos para el contrato resultan ser tan diferentes de los planeados, que se vuelve irresistible</t>
  </si>
  <si>
    <t>Los que corresponden a la teoría de la imprevisión</t>
  </si>
  <si>
    <t>son entendidas como aquellas obligaciones en virtud de las cuales una entidad, estipula contractualmente a favor de su contratista el pago de una suma de dinero, determinada o determinable a partir de factores identificados, por la ocurrencia de un evento futuro e incierto. A diferencia de los riesgos antes enunciados, tienen un proceso de gestión especial, desde la identificación y valoración, hasta la mitigación y el seguimiento. En todo caso se aclara que puede haber riesgos previsibles que correspondan a obligaciones contingentes pero no todas las obligaciones contingentes son riesgos previsibles</t>
  </si>
  <si>
    <t>Las inhabilidades e incompatibilidades</t>
  </si>
  <si>
    <t>son aquellos sucesos que pueden ocasionarse por acciones negativas en la contratación o por riesgos operacionales que se manifiestan durante el proceso precontractual y que afectan la ejecución del contrato. Por su proceso de gestión y su relevancia en la contratación colombiana, este tipo de riesgos se abordan en el Manual de las Buenas Prácticas de la Contratación Estatal.</t>
  </si>
  <si>
    <t>Económico</t>
  </si>
  <si>
    <t>Asociados a fenómenos de origen biólogico: plagas, epidemias</t>
  </si>
  <si>
    <t>Ambiental</t>
  </si>
  <si>
    <t>Social o Político</t>
  </si>
  <si>
    <t>Asociados a fenómenos de origen humano no intencionales: aglomeración de público</t>
  </si>
  <si>
    <t>Asociados a fenómenos de origen natural: atmosféricos, hidrológicos, geológicos, otros</t>
  </si>
  <si>
    <t>De la Naturaleza</t>
  </si>
  <si>
    <t>Financiero</t>
  </si>
  <si>
    <t>Asociados a fenómenos de origen socio-natural: inundaciones, movimientos de masa, incendios forestales</t>
  </si>
  <si>
    <t>Regulatorio</t>
  </si>
  <si>
    <t>Asociados a fenómenos de origen tecnológico: químicos, eléctricos, mecánicos, térmicos</t>
  </si>
  <si>
    <t>Tecnológico</t>
  </si>
  <si>
    <t>Financieros</t>
  </si>
  <si>
    <t>Sanitarios</t>
  </si>
  <si>
    <t xml:space="preserve">Probabilidad </t>
  </si>
  <si>
    <t>Tipos de
Riesgo</t>
  </si>
  <si>
    <t xml:space="preserve">Alta </t>
  </si>
  <si>
    <t>Media
- Alta</t>
  </si>
  <si>
    <t>Media
– Baja</t>
  </si>
  <si>
    <t xml:space="preserve">Baja </t>
  </si>
  <si>
    <t xml:space="preserve">Alto </t>
  </si>
  <si>
    <t>Medio
- Alto</t>
  </si>
  <si>
    <t>Medio
- Bajo</t>
  </si>
  <si>
    <t>Bajo</t>
  </si>
  <si>
    <t>riesgo 1</t>
  </si>
  <si>
    <t>riesgo 2</t>
  </si>
  <si>
    <t>riesgo 3</t>
  </si>
  <si>
    <t>...</t>
  </si>
  <si>
    <t>riesgo n</t>
  </si>
  <si>
    <t>la generalidad de los contratos que se ejecutaron con objetos similares, el resultado es la ocurrencia del riesgo, o, cuando de la naturaleza del riesgo se pueda prever su inminencia</t>
  </si>
  <si>
    <t>Media - Alta</t>
  </si>
  <si>
    <t>si es típica la ocurrencia del riesgo en la ejecución de contratos similares; o, cuando de la naturaleza del riesgo se pueda prever que ocurrirá usualmente</t>
  </si>
  <si>
    <t>Media – Baja</t>
  </si>
  <si>
    <t xml:space="preserve"> si es atípica la ocurrencia del riesgo; o cuando de la naturaleza del riesgo se pueda prever que su ocurrencia es inusual.</t>
  </si>
  <si>
    <t>cuando en pocos contratos con objetos similares, el resultado es la ocurrencia del riesgo o cuando de la naturaleza del riesgo se pueda prever que ocurrirá remotamente.</t>
  </si>
  <si>
    <t xml:space="preserve">Perturba la ejecución del contrato de manera grave. </t>
  </si>
  <si>
    <t xml:space="preserve"> impacto sobre el valor del contrato en más del treinta por ciento (30%),</t>
  </si>
  <si>
    <t>imposibilitando la
consecución del
objeto contractual.</t>
  </si>
  <si>
    <t>Obstruye la ejecución del contrato sustancialmente</t>
  </si>
  <si>
    <t>incremento del valor del contrato entre el quince (15%) y el treinta por ciento (30%).</t>
  </si>
  <si>
    <t>permite la consecución del objeto contractual</t>
  </si>
  <si>
    <t>Afecta la ejecución del contrato de manera moderada</t>
  </si>
  <si>
    <t xml:space="preserve">Generando un impacto sobre el valor del contrato entre el cinco (5%)  y el quince por ciento (15%). </t>
  </si>
  <si>
    <t>sin afectar considerablemente el equilibrio económico</t>
  </si>
  <si>
    <t>Dificulta la ejecución del contrato de manera leve</t>
  </si>
  <si>
    <t xml:space="preserve"> Los sobrecostos no representan más del cinco por ciento (5%) del valor del contrato </t>
  </si>
  <si>
    <t>aplicando medidas mínimas se pueden lograr el objeto contractual</t>
  </si>
  <si>
    <t>CONSTRUCCIÓN DEL CONJUNTO RESIDENCIAL “CASA DE LA CULTURA” DE LA SUBREGION SUROESTE DEL DEPARTAMENTO DE ANTIOQUIA, PARA REUBICACION DE LA POBLACION DAMNIFICADA POR LA OLA INVERNAL</t>
  </si>
  <si>
    <r>
      <rPr>
        <b/>
        <sz val="11"/>
        <color theme="1"/>
        <rFont val="Arial"/>
        <family val="2"/>
      </rPr>
      <t>CONSTRUCCIÓN</t>
    </r>
    <r>
      <rPr>
        <sz val="11"/>
        <color theme="1"/>
        <rFont val="Arial"/>
        <family val="2"/>
      </rPr>
      <t xml:space="preserve"> COMPLETA DEL CONJUNTO RESIDENCIAL "CASA DE LA CULTURA" DE HASTA 22 UNIDADES DE VIVIENDA NUEVA LAS CUALES INCLUYE EL URBANISMO ASOCIADO Y LAS ÁREAS COMUNES.
</t>
    </r>
    <r>
      <rPr>
        <b/>
        <sz val="11"/>
        <color theme="1"/>
        <rFont val="Arial"/>
        <family val="2"/>
      </rPr>
      <t>ESTRUCTURA</t>
    </r>
    <r>
      <rPr>
        <sz val="11"/>
        <color theme="1"/>
        <rFont val="Arial"/>
        <family val="2"/>
      </rPr>
      <t xml:space="preserve">: DOS TORRES DE APARTAMENTOS, TORRE 1 CUENTA CON 5 NIVELES + SÓTANO, TORRE 2 CUENTA CON 5 NIVELES.
</t>
    </r>
    <r>
      <rPr>
        <b/>
        <sz val="11"/>
        <color theme="1"/>
        <rFont val="Arial"/>
        <family val="2"/>
      </rPr>
      <t>VIVIENDAS</t>
    </r>
    <r>
      <rPr>
        <sz val="11"/>
        <color theme="1"/>
        <rFont val="Arial"/>
        <family val="2"/>
      </rPr>
      <t>: 22 UNIDADES DE VIVIENDA EN TOTAL, DISTRIBUIDAS EN 2 APARTAMENTOS POR PISO.</t>
    </r>
  </si>
  <si>
    <t>($4.399.927.888,00) Incluido AU</t>
  </si>
  <si>
    <t>MONTEBELLO ANTIOQUIA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</si>
</sst>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26">
    <font>
      <sz val="10"/>
      <color theme="1"/>
      <name val="Arial"/>
      <family val="2"/>
    </font>
    <font>
      <sz val="9"/>
      <color indexed="81"/>
      <name val="Tahoma"/>
      <family val="2"/>
    </font>
    <font>
      <b/>
      <sz val="9"/>
      <color indexed="81"/>
      <name val="Tahoma"/>
      <family val="2"/>
    </font>
    <font>
      <sz val="12"/>
      <color rgb="FFFFFFFF"/>
      <name val="Arial"/>
      <family val="2"/>
    </font>
    <font>
      <sz val="12"/>
      <color rgb="FF000000"/>
      <name val="Times New Roman"/>
      <family val="1"/>
    </font>
    <font>
      <sz val="11"/>
      <color rgb="FF000000"/>
      <name val="Times New Roman"/>
      <family val="1"/>
    </font>
    <font>
      <sz val="8"/>
      <color rgb="FF000000"/>
      <name val="Helvetica"/>
    </font>
    <font>
      <sz val="10"/>
      <color theme="1"/>
      <name val="Calibri Light"/>
      <family val="2"/>
      <scheme val="major"/>
    </font>
    <font>
      <sz val="10"/>
      <color theme="1"/>
      <name val="Arial"/>
      <family val="2"/>
    </font>
    <font>
      <sz val="11"/>
      <color theme="1"/>
      <name val="Arial"/>
      <family val="2"/>
    </font>
    <font>
      <sz val="12"/>
      <name val="Arial"/>
      <family val="2"/>
    </font>
    <font>
      <b/>
      <sz val="12"/>
      <name val="Arial"/>
      <family val="2"/>
    </font>
    <font>
      <b/>
      <sz val="12"/>
      <color theme="1"/>
      <name val="Arial"/>
      <family val="2"/>
    </font>
    <font>
      <sz val="12"/>
      <color theme="1"/>
      <name val="Arial"/>
      <family val="2"/>
    </font>
    <font>
      <sz val="10"/>
      <name val="Arial"/>
      <family val="2"/>
    </font>
    <font>
      <b/>
      <sz val="10"/>
      <color theme="1"/>
      <name val="Arial"/>
      <family val="2"/>
    </font>
    <font>
      <b/>
      <sz val="11"/>
      <name val="Arial"/>
      <family val="2"/>
    </font>
    <font>
      <sz val="8"/>
      <color theme="1"/>
      <name val="Arial"/>
      <family val="2"/>
    </font>
    <font>
      <sz val="8"/>
      <name val="Arial"/>
      <family val="2"/>
    </font>
    <font>
      <b/>
      <sz val="8"/>
      <color theme="1"/>
      <name val="Arial"/>
      <family val="2"/>
    </font>
    <font>
      <sz val="8"/>
      <color theme="1"/>
      <name val="Arial Narrow"/>
      <family val="2"/>
    </font>
    <font>
      <sz val="8"/>
      <color rgb="FF000000"/>
      <name val="Arial Narrow"/>
      <family val="2"/>
    </font>
    <font>
      <sz val="10"/>
      <name val="Calibri Light"/>
      <family val="2"/>
      <scheme val="major"/>
    </font>
    <font>
      <sz val="11"/>
      <color theme="1"/>
      <name val="Arial"/>
      <family val="2"/>
      <charset val="1"/>
    </font>
    <font>
      <sz val="11"/>
      <color rgb="FF000000"/>
      <name val="WordVisi_MSFontService"/>
      <charset val="1"/>
    </font>
    <font>
      <b/>
      <sz val="11"/>
      <color theme="1"/>
      <name val="Arial"/>
      <family val="2"/>
    </font>
  </fonts>
  <fills count="8">
    <fill>
      <patternFill patternType="none"/>
    </fill>
    <fill>
      <patternFill patternType="gray125"/>
    </fill>
    <fill>
      <patternFill patternType="solid">
        <fgColor rgb="FF4E4D4D"/>
        <bgColor indexed="64"/>
      </patternFill>
    </fill>
    <fill>
      <patternFill patternType="solid">
        <fgColor rgb="FFC00000"/>
        <bgColor indexed="64"/>
      </patternFill>
    </fill>
    <fill>
      <patternFill patternType="solid">
        <fgColor rgb="FFFFC000"/>
        <bgColor indexed="64"/>
      </patternFill>
    </fill>
    <fill>
      <patternFill patternType="solid">
        <fgColor rgb="FF92D050"/>
        <bgColor indexed="64"/>
      </patternFill>
    </fill>
    <fill>
      <patternFill patternType="solid">
        <fgColor rgb="FFFF3300"/>
        <bgColor indexed="64"/>
      </patternFill>
    </fill>
    <fill>
      <patternFill patternType="solid">
        <fgColor theme="9" tint="0.59999389629810485"/>
        <bgColor indexed="64"/>
      </patternFill>
    </fill>
  </fills>
  <borders count="24">
    <border>
      <left/>
      <right/>
      <top/>
      <bottom/>
      <diagonal/>
    </border>
    <border>
      <left style="medium">
        <color rgb="FFA6A6A6"/>
      </left>
      <right style="medium">
        <color rgb="FFA6A6A6"/>
      </right>
      <top style="medium">
        <color rgb="FFA6A6A6"/>
      </top>
      <bottom/>
      <diagonal/>
    </border>
    <border>
      <left style="thin">
        <color indexed="64"/>
      </left>
      <right style="thin">
        <color indexed="64"/>
      </right>
      <top style="thin">
        <color indexed="64"/>
      </top>
      <bottom style="thin">
        <color indexed="64"/>
      </bottom>
      <diagonal/>
    </border>
    <border>
      <left/>
      <right/>
      <top/>
      <bottom style="medium">
        <color rgb="FFA6A6A6"/>
      </bottom>
      <diagonal/>
    </border>
    <border>
      <left/>
      <right/>
      <top style="medium">
        <color rgb="FFA6A6A6"/>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style="thin">
        <color indexed="64"/>
      </right>
      <top/>
      <bottom style="thin">
        <color indexed="64"/>
      </bottom>
      <diagonal/>
    </border>
    <border>
      <left style="thin">
        <color rgb="FF000000"/>
      </left>
      <right/>
      <top/>
      <bottom style="thin">
        <color rgb="FF000000"/>
      </bottom>
      <diagonal/>
    </border>
    <border>
      <left/>
      <right style="thin">
        <color indexed="64"/>
      </right>
      <top style="thin">
        <color indexed="64"/>
      </top>
      <bottom/>
      <diagonal/>
    </border>
    <border>
      <left/>
      <right style="thin">
        <color indexed="64"/>
      </right>
      <top/>
      <bottom/>
      <diagonal/>
    </border>
    <border>
      <left/>
      <right/>
      <top style="thin">
        <color rgb="FF000000"/>
      </top>
      <bottom/>
      <diagonal/>
    </border>
    <border>
      <left/>
      <right/>
      <top/>
      <bottom style="thin">
        <color rgb="FF000000"/>
      </bottom>
      <diagonal/>
    </border>
  </borders>
  <cellStyleXfs count="2">
    <xf numFmtId="0" fontId="0" fillId="0" borderId="0"/>
    <xf numFmtId="44" fontId="8" fillId="0" borderId="0" applyFont="0" applyFill="0" applyBorder="0" applyAlignment="0" applyProtection="0"/>
  </cellStyleXfs>
  <cellXfs count="134">
    <xf numFmtId="0" fontId="0" fillId="0" borderId="0" xfId="0"/>
    <xf numFmtId="0" fontId="0" fillId="0" borderId="0" xfId="0" applyAlignment="1">
      <alignment vertical="center" wrapText="1"/>
    </xf>
    <xf numFmtId="0" fontId="0" fillId="0" borderId="0" xfId="0" applyAlignment="1">
      <alignment vertical="center"/>
    </xf>
    <xf numFmtId="0" fontId="3" fillId="2" borderId="1" xfId="0" applyFont="1" applyFill="1" applyBorder="1" applyAlignment="1">
      <alignment vertical="center" wrapText="1"/>
    </xf>
    <xf numFmtId="0" fontId="4" fillId="0" borderId="2" xfId="0" applyFont="1" applyBorder="1" applyAlignment="1">
      <alignment vertical="center" wrapText="1"/>
    </xf>
    <xf numFmtId="0" fontId="4" fillId="0" borderId="2" xfId="0" applyFont="1" applyBorder="1" applyAlignment="1">
      <alignment horizontal="center" vertical="center" wrapText="1"/>
    </xf>
    <xf numFmtId="0" fontId="0" fillId="0" borderId="2"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vertical="center"/>
    </xf>
    <xf numFmtId="0" fontId="0" fillId="0" borderId="2" xfId="0" applyBorder="1" applyAlignment="1">
      <alignment horizontal="justify" vertical="center" wrapText="1"/>
    </xf>
    <xf numFmtId="0" fontId="0" fillId="0" borderId="2" xfId="0" applyBorder="1" applyAlignment="1">
      <alignment vertical="center" wrapText="1"/>
    </xf>
    <xf numFmtId="0" fontId="0" fillId="3" borderId="2" xfId="0" applyFill="1" applyBorder="1" applyAlignment="1">
      <alignment horizontal="center" vertical="center" wrapText="1"/>
    </xf>
    <xf numFmtId="0" fontId="0" fillId="6" borderId="2" xfId="0" applyFill="1" applyBorder="1" applyAlignment="1">
      <alignment horizontal="center" vertical="center" wrapText="1"/>
    </xf>
    <xf numFmtId="0" fontId="0" fillId="4" borderId="2" xfId="0" applyFill="1" applyBorder="1" applyAlignment="1">
      <alignment horizontal="center" vertical="center" wrapText="1"/>
    </xf>
    <xf numFmtId="0" fontId="0" fillId="5" borderId="2" xfId="0" applyFill="1" applyBorder="1" applyAlignment="1">
      <alignment horizontal="center" vertical="center" wrapText="1"/>
    </xf>
    <xf numFmtId="0" fontId="6" fillId="0" borderId="2" xfId="0" applyFont="1" applyBorder="1" applyAlignment="1">
      <alignment vertical="center"/>
    </xf>
    <xf numFmtId="0" fontId="6" fillId="0" borderId="2" xfId="0" applyFont="1" applyBorder="1" applyAlignment="1">
      <alignment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9" fillId="0" borderId="0" xfId="0" applyFont="1"/>
    <xf numFmtId="0" fontId="0" fillId="0" borderId="0" xfId="0" applyAlignment="1">
      <alignment vertical="top"/>
    </xf>
    <xf numFmtId="0" fontId="11" fillId="7" borderId="2" xfId="0" applyFont="1" applyFill="1" applyBorder="1" applyAlignment="1">
      <alignment horizontal="center" vertical="center" wrapText="1"/>
    </xf>
    <xf numFmtId="0" fontId="12" fillId="0" borderId="2" xfId="0" applyFont="1" applyBorder="1" applyAlignment="1">
      <alignment vertical="center"/>
    </xf>
    <xf numFmtId="0" fontId="13" fillId="0" borderId="0" xfId="0" applyFont="1" applyAlignment="1">
      <alignment horizontal="center" vertical="center"/>
    </xf>
    <xf numFmtId="0" fontId="9" fillId="0" borderId="2" xfId="0" applyFont="1" applyBorder="1" applyAlignment="1">
      <alignment horizontal="center" vertical="center"/>
    </xf>
    <xf numFmtId="0" fontId="9" fillId="0" borderId="2" xfId="0" applyFont="1" applyBorder="1" applyAlignment="1">
      <alignment horizontal="center" vertical="center" wrapText="1"/>
    </xf>
    <xf numFmtId="0" fontId="9" fillId="0" borderId="0" xfId="0" applyFont="1" applyAlignment="1">
      <alignment horizontal="center" vertical="center"/>
    </xf>
    <xf numFmtId="0" fontId="9" fillId="0" borderId="2" xfId="0" applyFont="1" applyBorder="1" applyAlignment="1">
      <alignment horizontal="justify" vertical="center" wrapText="1"/>
    </xf>
    <xf numFmtId="0" fontId="12" fillId="7" borderId="2" xfId="0" applyFont="1" applyFill="1" applyBorder="1" applyAlignment="1">
      <alignment horizontal="center" vertical="center" wrapText="1"/>
    </xf>
    <xf numFmtId="0" fontId="9" fillId="0" borderId="2" xfId="0" applyFont="1" applyBorder="1" applyAlignment="1">
      <alignment horizontal="justify" vertical="top" wrapText="1"/>
    </xf>
    <xf numFmtId="0" fontId="12" fillId="7" borderId="2" xfId="0" applyFont="1" applyFill="1" applyBorder="1" applyAlignment="1">
      <alignment horizontal="justify" vertical="center" wrapText="1"/>
    </xf>
    <xf numFmtId="0" fontId="9" fillId="0" borderId="7" xfId="0" applyFont="1" applyBorder="1" applyAlignment="1">
      <alignment horizontal="center" vertical="center" wrapText="1"/>
    </xf>
    <xf numFmtId="0" fontId="9" fillId="0" borderId="7" xfId="0" applyFont="1" applyBorder="1" applyAlignment="1">
      <alignment horizontal="justify" vertical="center" wrapText="1"/>
    </xf>
    <xf numFmtId="0" fontId="12" fillId="0" borderId="2" xfId="0" applyFont="1" applyBorder="1" applyAlignment="1">
      <alignment horizontal="center" vertical="center" wrapText="1"/>
    </xf>
    <xf numFmtId="0" fontId="12" fillId="0" borderId="2" xfId="0" applyFont="1" applyBorder="1" applyAlignment="1">
      <alignment horizontal="center" vertical="center"/>
    </xf>
    <xf numFmtId="44" fontId="9" fillId="0" borderId="7" xfId="1" applyFont="1" applyBorder="1" applyAlignment="1">
      <alignment vertical="center"/>
    </xf>
    <xf numFmtId="44" fontId="9" fillId="0" borderId="2" xfId="1" applyFont="1" applyBorder="1" applyAlignment="1">
      <alignment vertical="center"/>
    </xf>
    <xf numFmtId="0" fontId="9" fillId="0" borderId="2" xfId="0" applyFont="1" applyBorder="1" applyAlignment="1">
      <alignment horizontal="justify" vertical="center"/>
    </xf>
    <xf numFmtId="0" fontId="9" fillId="0" borderId="2" xfId="0" applyFont="1" applyBorder="1" applyAlignment="1">
      <alignment vertical="center"/>
    </xf>
    <xf numFmtId="0" fontId="0" fillId="0" borderId="0" xfId="0" applyAlignment="1">
      <alignment horizontal="left" vertical="top" wrapText="1"/>
    </xf>
    <xf numFmtId="0" fontId="9" fillId="0" borderId="2" xfId="0" applyFont="1" applyBorder="1" applyAlignment="1">
      <alignment horizontal="left" vertical="top" wrapText="1"/>
    </xf>
    <xf numFmtId="0" fontId="14" fillId="0" borderId="2" xfId="0" applyFont="1" applyBorder="1" applyAlignment="1">
      <alignment vertical="center"/>
    </xf>
    <xf numFmtId="0" fontId="15" fillId="0" borderId="2" xfId="0" applyFont="1" applyBorder="1" applyAlignment="1">
      <alignment vertical="center"/>
    </xf>
    <xf numFmtId="0" fontId="16" fillId="7" borderId="2" xfId="0" applyFont="1" applyFill="1" applyBorder="1" applyAlignment="1">
      <alignment horizontal="center" vertical="center" wrapText="1"/>
    </xf>
    <xf numFmtId="0" fontId="17" fillId="0" borderId="11" xfId="0" applyFont="1" applyBorder="1" applyAlignment="1">
      <alignment horizontal="left" vertical="center" wrapText="1"/>
    </xf>
    <xf numFmtId="0" fontId="18" fillId="0" borderId="11" xfId="0" applyFont="1" applyBorder="1" applyAlignment="1">
      <alignment horizontal="left" vertical="center" wrapText="1"/>
    </xf>
    <xf numFmtId="0" fontId="17" fillId="0" borderId="11" xfId="0" applyFont="1" applyBorder="1" applyAlignment="1">
      <alignment horizontal="center" vertical="center" wrapText="1"/>
    </xf>
    <xf numFmtId="0" fontId="17" fillId="0" borderId="11" xfId="0" applyFont="1" applyBorder="1" applyAlignment="1">
      <alignment vertical="center" wrapText="1"/>
    </xf>
    <xf numFmtId="0" fontId="19" fillId="0" borderId="11" xfId="0" applyFont="1" applyBorder="1" applyAlignment="1">
      <alignment horizontal="center" vertical="center" wrapText="1"/>
    </xf>
    <xf numFmtId="0" fontId="17" fillId="0" borderId="12" xfId="0" applyFont="1" applyBorder="1" applyAlignment="1">
      <alignment horizontal="center" vertical="center" wrapText="1"/>
    </xf>
    <xf numFmtId="0" fontId="17" fillId="0" borderId="13" xfId="0" applyFont="1" applyBorder="1" applyAlignment="1">
      <alignment horizontal="left" vertical="center" wrapText="1"/>
    </xf>
    <xf numFmtId="0" fontId="17" fillId="0" borderId="13" xfId="0" applyFont="1" applyBorder="1" applyAlignment="1">
      <alignment vertical="center" wrapText="1"/>
    </xf>
    <xf numFmtId="0" fontId="18" fillId="0" borderId="12" xfId="0" applyFont="1" applyBorder="1" applyAlignment="1">
      <alignment horizontal="left" vertical="center" wrapText="1"/>
    </xf>
    <xf numFmtId="0" fontId="17" fillId="0" borderId="12" xfId="0" applyFont="1" applyBorder="1" applyAlignment="1">
      <alignment horizontal="left" vertical="center" wrapText="1"/>
    </xf>
    <xf numFmtId="0" fontId="17" fillId="0" borderId="12" xfId="0" applyFont="1" applyBorder="1" applyAlignment="1">
      <alignment vertical="center" wrapText="1"/>
    </xf>
    <xf numFmtId="0" fontId="20" fillId="0" borderId="2" xfId="0" applyFont="1" applyBorder="1" applyAlignment="1">
      <alignment horizontal="center" vertical="center" wrapText="1"/>
    </xf>
    <xf numFmtId="0" fontId="21" fillId="0" borderId="2" xfId="0" applyFont="1" applyBorder="1" applyAlignment="1">
      <alignment horizontal="center" vertical="center" wrapText="1"/>
    </xf>
    <xf numFmtId="0" fontId="17" fillId="0" borderId="13" xfId="0" applyFont="1" applyBorder="1" applyAlignment="1">
      <alignment horizontal="center" vertical="center" wrapText="1"/>
    </xf>
    <xf numFmtId="0" fontId="18" fillId="0" borderId="2" xfId="0" applyFont="1" applyBorder="1" applyAlignment="1">
      <alignment horizontal="center" vertical="center" wrapText="1"/>
    </xf>
    <xf numFmtId="0" fontId="17" fillId="0" borderId="2" xfId="0" applyFont="1" applyBorder="1" applyAlignment="1">
      <alignment horizontal="center" vertical="center" wrapText="1"/>
    </xf>
    <xf numFmtId="0" fontId="7" fillId="0" borderId="2" xfId="0" applyFont="1" applyBorder="1" applyAlignment="1">
      <alignment horizontal="center" vertical="center"/>
    </xf>
    <xf numFmtId="0" fontId="1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7" fillId="0" borderId="15" xfId="0" applyFont="1" applyBorder="1" applyAlignment="1">
      <alignment horizontal="left" vertical="center" wrapText="1"/>
    </xf>
    <xf numFmtId="0" fontId="17" fillId="0" borderId="16" xfId="0" applyFont="1" applyBorder="1" applyAlignment="1">
      <alignment horizontal="center" vertical="center" wrapText="1"/>
    </xf>
    <xf numFmtId="0" fontId="9" fillId="0" borderId="6" xfId="0" applyFont="1" applyBorder="1" applyAlignment="1">
      <alignment horizontal="center" vertical="center"/>
    </xf>
    <xf numFmtId="0" fontId="22" fillId="0" borderId="2" xfId="0" applyFont="1" applyBorder="1" applyAlignment="1">
      <alignment horizontal="center" vertical="center" wrapText="1"/>
    </xf>
    <xf numFmtId="0" fontId="17" fillId="0" borderId="16" xfId="0" applyFont="1" applyBorder="1" applyAlignment="1">
      <alignment vertical="center" wrapText="1"/>
    </xf>
    <xf numFmtId="0" fontId="7" fillId="0" borderId="10" xfId="0" applyFont="1" applyBorder="1" applyAlignment="1">
      <alignment horizontal="center" vertical="center" wrapText="1"/>
    </xf>
    <xf numFmtId="0" fontId="17" fillId="0" borderId="15" xfId="0" applyFont="1" applyBorder="1" applyAlignment="1">
      <alignment vertical="center" wrapText="1"/>
    </xf>
    <xf numFmtId="0" fontId="7" fillId="0" borderId="6" xfId="0" applyFont="1" applyBorder="1" applyAlignment="1">
      <alignment horizontal="center" vertical="center"/>
    </xf>
    <xf numFmtId="0" fontId="7" fillId="0" borderId="6" xfId="0" applyFont="1" applyBorder="1" applyAlignment="1">
      <alignment horizontal="center" vertical="center" wrapText="1"/>
    </xf>
    <xf numFmtId="0" fontId="17" fillId="0" borderId="17" xfId="0" applyFont="1" applyBorder="1" applyAlignment="1">
      <alignment vertical="center" wrapText="1"/>
    </xf>
    <xf numFmtId="0" fontId="17" fillId="0" borderId="2" xfId="0" applyFont="1" applyBorder="1" applyAlignment="1">
      <alignment vertical="center" wrapText="1"/>
    </xf>
    <xf numFmtId="0" fontId="17" fillId="0" borderId="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1" xfId="0" applyFont="1" applyBorder="1" applyAlignment="1">
      <alignment horizontal="center" vertical="center" wrapText="1"/>
    </xf>
    <xf numFmtId="0" fontId="19" fillId="0" borderId="12" xfId="0" applyFont="1" applyBorder="1" applyAlignment="1">
      <alignment horizontal="center" vertical="center" wrapText="1"/>
    </xf>
    <xf numFmtId="0" fontId="17" fillId="0" borderId="6"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0" xfId="0" applyFont="1" applyBorder="1" applyAlignment="1">
      <alignment horizontal="center" vertical="center"/>
    </xf>
    <xf numFmtId="0" fontId="17" fillId="0" borderId="5" xfId="0" applyFont="1" applyBorder="1" applyAlignment="1">
      <alignment horizontal="center" vertical="center" wrapText="1"/>
    </xf>
    <xf numFmtId="0" fontId="7" fillId="0" borderId="21" xfId="0" applyFont="1" applyBorder="1" applyAlignment="1">
      <alignment horizontal="center" vertical="center" wrapText="1"/>
    </xf>
    <xf numFmtId="0" fontId="17" fillId="0" borderId="22" xfId="0" applyFont="1" applyBorder="1" applyAlignment="1">
      <alignment horizontal="left" vertical="center" wrapText="1"/>
    </xf>
    <xf numFmtId="0" fontId="17" fillId="0" borderId="23" xfId="0" applyFont="1" applyBorder="1" applyAlignment="1">
      <alignment horizontal="left" vertical="center" wrapText="1"/>
    </xf>
    <xf numFmtId="0" fontId="9" fillId="0" borderId="8" xfId="0" applyFont="1" applyBorder="1" applyAlignment="1">
      <alignment horizontal="center" vertical="center"/>
    </xf>
    <xf numFmtId="0" fontId="19" fillId="0" borderId="16" xfId="0" applyFont="1" applyBorder="1" applyAlignment="1">
      <alignment horizontal="center" vertical="center" wrapText="1"/>
    </xf>
    <xf numFmtId="0" fontId="19" fillId="0" borderId="19" xfId="0" applyFont="1" applyBorder="1" applyAlignment="1">
      <alignment horizontal="center" vertical="center" wrapText="1"/>
    </xf>
    <xf numFmtId="0" fontId="7" fillId="0" borderId="16" xfId="0" applyFont="1" applyBorder="1" applyAlignment="1">
      <alignment horizontal="center" vertical="center" wrapText="1"/>
    </xf>
    <xf numFmtId="0" fontId="17" fillId="0" borderId="16" xfId="0" applyFont="1" applyBorder="1" applyAlignment="1">
      <alignment horizontal="left" vertical="center" wrapText="1"/>
    </xf>
    <xf numFmtId="0" fontId="0" fillId="0" borderId="2" xfId="0" applyBorder="1" applyAlignment="1">
      <alignment horizontal="left" vertical="center" wrapText="1"/>
    </xf>
    <xf numFmtId="0" fontId="12" fillId="0" borderId="2" xfId="0" applyFont="1" applyBorder="1" applyAlignment="1">
      <alignment horizontal="left" vertical="center"/>
    </xf>
    <xf numFmtId="0" fontId="16" fillId="7" borderId="2" xfId="0" applyFont="1" applyFill="1" applyBorder="1" applyAlignment="1">
      <alignment horizontal="center" vertical="center" wrapText="1"/>
    </xf>
    <xf numFmtId="0" fontId="16" fillId="7" borderId="6" xfId="0" applyFont="1" applyFill="1" applyBorder="1" applyAlignment="1">
      <alignment horizontal="center" vertical="center" wrapText="1"/>
    </xf>
    <xf numFmtId="0" fontId="16" fillId="7" borderId="7" xfId="0" applyFont="1" applyFill="1" applyBorder="1" applyAlignment="1">
      <alignment horizontal="center" vertical="center" wrapText="1"/>
    </xf>
    <xf numFmtId="49" fontId="14" fillId="0" borderId="2" xfId="0" applyNumberFormat="1" applyFont="1" applyBorder="1" applyAlignment="1">
      <alignment horizontal="left" vertical="center"/>
    </xf>
    <xf numFmtId="0" fontId="12" fillId="0" borderId="2" xfId="0" applyFont="1" applyBorder="1" applyAlignment="1">
      <alignment horizontal="center" vertical="center"/>
    </xf>
    <xf numFmtId="0" fontId="9" fillId="0" borderId="2" xfId="0" applyFont="1" applyBorder="1" applyAlignment="1">
      <alignment horizontal="left" vertical="center" wrapText="1"/>
    </xf>
    <xf numFmtId="0" fontId="9" fillId="0" borderId="2" xfId="0" applyFont="1" applyBorder="1" applyAlignment="1">
      <alignment horizontal="left" vertical="center"/>
    </xf>
    <xf numFmtId="0" fontId="11" fillId="7" borderId="2" xfId="0" applyFont="1" applyFill="1" applyBorder="1" applyAlignment="1">
      <alignment horizontal="center" vertical="center" wrapText="1"/>
    </xf>
    <xf numFmtId="0" fontId="13" fillId="0" borderId="8" xfId="0" applyFont="1" applyBorder="1" applyAlignment="1">
      <alignment horizontal="left" vertical="top" wrapText="1"/>
    </xf>
    <xf numFmtId="0" fontId="9" fillId="0" borderId="9" xfId="0" applyFont="1" applyBorder="1" applyAlignment="1">
      <alignment horizontal="left" vertical="top" wrapText="1"/>
    </xf>
    <xf numFmtId="0" fontId="9" fillId="0" borderId="10" xfId="0" applyFont="1" applyBorder="1" applyAlignment="1">
      <alignment horizontal="left" vertical="top" wrapText="1"/>
    </xf>
    <xf numFmtId="0" fontId="12" fillId="7" borderId="8" xfId="0" applyFont="1" applyFill="1" applyBorder="1" applyAlignment="1">
      <alignment horizontal="center" vertical="center" wrapText="1"/>
    </xf>
    <xf numFmtId="0" fontId="12" fillId="7" borderId="9" xfId="0" applyFont="1" applyFill="1" applyBorder="1" applyAlignment="1">
      <alignment horizontal="center" vertical="center" wrapText="1"/>
    </xf>
    <xf numFmtId="0" fontId="12" fillId="7" borderId="10" xfId="0" applyFont="1" applyFill="1" applyBorder="1" applyAlignment="1">
      <alignment horizontal="center" vertical="center" wrapText="1"/>
    </xf>
    <xf numFmtId="0" fontId="12" fillId="0" borderId="2" xfId="0" applyFont="1" applyBorder="1" applyAlignment="1">
      <alignment horizontal="left" vertical="center" wrapText="1"/>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24" fillId="0" borderId="8" xfId="0" applyFont="1" applyBorder="1" applyAlignment="1">
      <alignment horizontal="left" vertical="top"/>
    </xf>
    <xf numFmtId="0" fontId="9" fillId="0" borderId="9" xfId="0" applyFont="1" applyBorder="1" applyAlignment="1">
      <alignment horizontal="left" vertical="top"/>
    </xf>
    <xf numFmtId="0" fontId="9" fillId="0" borderId="10" xfId="0" applyFont="1" applyBorder="1" applyAlignment="1">
      <alignment horizontal="left" vertical="top"/>
    </xf>
    <xf numFmtId="0" fontId="23" fillId="0" borderId="8" xfId="1" applyNumberFormat="1" applyFont="1" applyBorder="1" applyAlignment="1">
      <alignment horizontal="left" vertical="top"/>
    </xf>
    <xf numFmtId="0" fontId="9" fillId="0" borderId="9" xfId="1" applyNumberFormat="1" applyFont="1" applyBorder="1" applyAlignment="1">
      <alignment horizontal="left" vertical="top"/>
    </xf>
    <xf numFmtId="0" fontId="9" fillId="0" borderId="10" xfId="1" applyNumberFormat="1" applyFont="1" applyBorder="1" applyAlignment="1">
      <alignment horizontal="left" vertical="top"/>
    </xf>
    <xf numFmtId="0" fontId="12" fillId="7" borderId="2" xfId="0" applyFont="1" applyFill="1" applyBorder="1" applyAlignment="1">
      <alignment horizontal="center"/>
    </xf>
    <xf numFmtId="0" fontId="11" fillId="7" borderId="2" xfId="0" applyFont="1" applyFill="1" applyBorder="1" applyAlignment="1">
      <alignment horizontal="center" vertical="center"/>
    </xf>
    <xf numFmtId="0" fontId="12" fillId="7" borderId="2" xfId="0" applyFont="1" applyFill="1" applyBorder="1" applyAlignment="1">
      <alignment horizontal="center" vertical="center"/>
    </xf>
    <xf numFmtId="0" fontId="9" fillId="0" borderId="6" xfId="0" applyFont="1" applyBorder="1" applyAlignment="1">
      <alignment horizontal="justify" vertical="center" wrapText="1"/>
    </xf>
    <xf numFmtId="0" fontId="9" fillId="0" borderId="7" xfId="0" applyFont="1" applyBorder="1" applyAlignment="1">
      <alignment horizontal="justify" vertical="center" wrapText="1"/>
    </xf>
    <xf numFmtId="0" fontId="9" fillId="0" borderId="5" xfId="0" applyFont="1" applyBorder="1" applyAlignment="1">
      <alignment horizontal="justify" vertical="center" wrapText="1"/>
    </xf>
    <xf numFmtId="0" fontId="12" fillId="7" borderId="6" xfId="0" applyFont="1" applyFill="1" applyBorder="1" applyAlignment="1">
      <alignment horizontal="justify" vertical="center" wrapText="1"/>
    </xf>
    <xf numFmtId="0" fontId="12" fillId="7" borderId="7" xfId="0" applyFont="1" applyFill="1" applyBorder="1" applyAlignment="1">
      <alignment horizontal="justify" vertical="center" wrapText="1"/>
    </xf>
    <xf numFmtId="0" fontId="12" fillId="7" borderId="5" xfId="0" applyFont="1" applyFill="1" applyBorder="1" applyAlignment="1">
      <alignment horizontal="justify" vertical="center" wrapText="1"/>
    </xf>
    <xf numFmtId="0" fontId="11" fillId="7" borderId="0" xfId="0" applyFont="1" applyFill="1" applyAlignment="1">
      <alignment horizontal="center" vertical="center" wrapText="1"/>
    </xf>
    <xf numFmtId="0" fontId="11" fillId="7" borderId="3" xfId="0" applyFont="1" applyFill="1" applyBorder="1" applyAlignment="1">
      <alignment horizontal="center" vertical="center" wrapText="1"/>
    </xf>
    <xf numFmtId="0" fontId="12" fillId="7" borderId="0" xfId="0" applyFont="1" applyFill="1" applyAlignment="1">
      <alignment horizontal="center"/>
    </xf>
    <xf numFmtId="0" fontId="11" fillId="7" borderId="2" xfId="0" applyFont="1" applyFill="1" applyBorder="1" applyAlignment="1">
      <alignment horizontal="center"/>
    </xf>
    <xf numFmtId="0" fontId="11" fillId="7" borderId="4" xfId="0" applyFont="1" applyFill="1" applyBorder="1" applyAlignment="1">
      <alignment horizontal="center" vertical="center" wrapText="1"/>
    </xf>
    <xf numFmtId="0" fontId="12" fillId="7" borderId="0" xfId="0" applyFont="1" applyFill="1" applyAlignment="1">
      <alignment horizontal="center" vertical="center"/>
    </xf>
    <xf numFmtId="0" fontId="10" fillId="7" borderId="0" xfId="0" applyFont="1" applyFill="1" applyAlignment="1">
      <alignment horizontal="center" vertical="center" wrapText="1"/>
    </xf>
    <xf numFmtId="0" fontId="0" fillId="0" borderId="2" xfId="0" applyBorder="1" applyAlignment="1">
      <alignment horizontal="center" vertical="center" wrapText="1"/>
    </xf>
    <xf numFmtId="0" fontId="5" fillId="0" borderId="2" xfId="0" applyFont="1" applyBorder="1" applyAlignment="1">
      <alignment horizontal="center" vertical="center" wrapText="1"/>
    </xf>
    <xf numFmtId="0" fontId="4" fillId="0" borderId="2"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colors>
    <mruColors>
      <color rgb="FFFF9966"/>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0</xdr:rowOff>
    </xdr:from>
    <xdr:to>
      <xdr:col>1</xdr:col>
      <xdr:colOff>1371600</xdr:colOff>
      <xdr:row>0</xdr:row>
      <xdr:rowOff>819150</xdr:rowOff>
    </xdr:to>
    <xdr:pic>
      <xdr:nvPicPr>
        <xdr:cNvPr id="3" name="Imagen 2">
          <a:extLst>
            <a:ext uri="{FF2B5EF4-FFF2-40B4-BE49-F238E27FC236}">
              <a16:creationId xmlns:a16="http://schemas.microsoft.com/office/drawing/2014/main" id="{77E24927-409A-ADD7-A5C7-BB4E112D9BF8}"/>
            </a:ext>
          </a:extLst>
        </xdr:cNvPr>
        <xdr:cNvPicPr>
          <a:picLocks noChangeAspect="1"/>
        </xdr:cNvPicPr>
      </xdr:nvPicPr>
      <xdr:blipFill>
        <a:blip xmlns:r="http://schemas.openxmlformats.org/officeDocument/2006/relationships" r:embed="rId1"/>
        <a:stretch>
          <a:fillRect/>
        </a:stretch>
      </xdr:blipFill>
      <xdr:spPr>
        <a:xfrm>
          <a:off x="114300" y="0"/>
          <a:ext cx="1562100" cy="8191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47"/>
  <sheetViews>
    <sheetView showGridLines="0" tabSelected="1" topLeftCell="A2" zoomScale="80" zoomScaleNormal="80" zoomScaleSheetLayoutView="80" workbookViewId="0">
      <pane ySplit="1" topLeftCell="A3" activePane="bottomLeft" state="frozen"/>
      <selection activeCell="A2" sqref="A2"/>
      <selection pane="bottomLeft" activeCell="C11" sqref="C11:C12"/>
    </sheetView>
  </sheetViews>
  <sheetFormatPr baseColWidth="10" defaultColWidth="11.44140625" defaultRowHeight="13.8"/>
  <cols>
    <col min="1" max="1" width="4.5546875" style="17" customWidth="1"/>
    <col min="2" max="2" width="23.44140625" style="17" customWidth="1"/>
    <col min="3" max="3" width="20.6640625" style="17" customWidth="1"/>
    <col min="4" max="4" width="20.33203125" style="17" customWidth="1"/>
    <col min="5" max="5" width="21.6640625" style="17" customWidth="1"/>
    <col min="6" max="6" width="31.88671875" style="17" customWidth="1"/>
    <col min="7" max="7" width="35.33203125" style="17" customWidth="1"/>
    <col min="8" max="8" width="16.109375" style="17" customWidth="1"/>
    <col min="9" max="9" width="12.33203125" style="17" customWidth="1"/>
    <col min="10" max="10" width="14.109375" style="17" customWidth="1"/>
    <col min="11" max="11" width="14.5546875" style="17" customWidth="1"/>
    <col min="12" max="12" width="16.5546875" style="17" customWidth="1"/>
    <col min="13" max="13" width="23.44140625" style="18" customWidth="1"/>
    <col min="14" max="14" width="35.6640625" style="17" customWidth="1"/>
    <col min="15" max="15" width="15.88671875" style="17" customWidth="1"/>
    <col min="16" max="16" width="17.44140625" style="17" customWidth="1"/>
    <col min="17" max="17" width="16.109375" style="17" customWidth="1"/>
    <col min="18" max="18" width="15.44140625" style="17" customWidth="1"/>
    <col min="19" max="19" width="15.109375" style="17" customWidth="1"/>
    <col min="20" max="20" width="17.109375" style="17" customWidth="1"/>
    <col min="21" max="21" width="15.44140625" style="17" customWidth="1"/>
    <col min="22" max="22" width="15.33203125" style="17" customWidth="1"/>
    <col min="23" max="23" width="16" style="17" customWidth="1"/>
    <col min="24" max="24" width="18.44140625" style="17" customWidth="1"/>
    <col min="25" max="16384" width="11.44140625" style="17"/>
  </cols>
  <sheetData>
    <row r="1" spans="1:24" s="19" customFormat="1" ht="73.5" customHeight="1">
      <c r="A1" s="96" t="s">
        <v>0</v>
      </c>
      <c r="B1" s="96"/>
      <c r="C1" s="96"/>
      <c r="D1" s="96"/>
      <c r="E1" s="96"/>
      <c r="F1" s="96"/>
      <c r="G1" s="96"/>
      <c r="H1" s="96"/>
      <c r="I1" s="96"/>
      <c r="J1" s="96"/>
      <c r="K1" s="96"/>
      <c r="L1" s="96"/>
      <c r="M1" s="96"/>
      <c r="N1" s="96"/>
      <c r="O1" s="96"/>
      <c r="P1" s="96"/>
      <c r="Q1" s="96"/>
      <c r="R1" s="96"/>
      <c r="S1" s="96"/>
      <c r="T1" s="96"/>
      <c r="U1" s="96"/>
      <c r="V1" s="96"/>
      <c r="W1" s="96"/>
      <c r="X1" s="96"/>
    </row>
    <row r="2" spans="1:24" s="19" customFormat="1" ht="15.6">
      <c r="A2" s="91" t="s">
        <v>1</v>
      </c>
      <c r="B2" s="91"/>
      <c r="C2" s="97" t="s">
        <v>433</v>
      </c>
      <c r="D2" s="98"/>
      <c r="E2" s="98"/>
      <c r="F2" s="98"/>
      <c r="G2" s="98"/>
      <c r="H2" s="98"/>
      <c r="I2" s="98"/>
      <c r="J2" s="98"/>
      <c r="K2" s="98"/>
      <c r="L2" s="98"/>
      <c r="M2" s="98"/>
      <c r="N2" s="98"/>
      <c r="O2" s="98"/>
      <c r="P2" s="98"/>
      <c r="Q2" s="98"/>
      <c r="R2" s="98"/>
      <c r="S2" s="98"/>
      <c r="T2" s="98"/>
      <c r="U2" s="98"/>
      <c r="V2" s="98"/>
      <c r="W2" s="98"/>
      <c r="X2" s="98"/>
    </row>
    <row r="3" spans="1:24" s="19" customFormat="1" ht="67.5" customHeight="1">
      <c r="A3" s="91" t="s">
        <v>2</v>
      </c>
      <c r="B3" s="91"/>
      <c r="C3" s="97" t="s">
        <v>434</v>
      </c>
      <c r="D3" s="97"/>
      <c r="E3" s="97"/>
      <c r="F3" s="97"/>
      <c r="G3" s="97"/>
      <c r="H3" s="97"/>
      <c r="I3" s="97"/>
      <c r="J3" s="97"/>
      <c r="K3" s="97"/>
      <c r="L3" s="97"/>
      <c r="M3" s="97"/>
      <c r="N3" s="97"/>
      <c r="O3" s="97"/>
      <c r="P3" s="97"/>
      <c r="Q3" s="97"/>
      <c r="R3" s="97"/>
      <c r="S3" s="97"/>
      <c r="T3" s="97"/>
      <c r="U3" s="97"/>
      <c r="V3" s="97"/>
      <c r="W3" s="97"/>
      <c r="X3" s="97"/>
    </row>
    <row r="4" spans="1:24" s="19" customFormat="1" ht="21.75" customHeight="1">
      <c r="A4" s="91" t="s">
        <v>3</v>
      </c>
      <c r="B4" s="91"/>
      <c r="C4" s="98" t="s">
        <v>4</v>
      </c>
      <c r="D4" s="98"/>
      <c r="E4" s="98"/>
      <c r="F4" s="98"/>
      <c r="G4" s="98"/>
      <c r="H4" s="98"/>
      <c r="I4" s="98"/>
      <c r="J4" s="98"/>
      <c r="K4" s="98"/>
      <c r="L4" s="98"/>
      <c r="M4" s="98"/>
      <c r="N4" s="98"/>
      <c r="O4" s="98"/>
      <c r="P4" s="98"/>
      <c r="Q4" s="98"/>
      <c r="R4" s="98"/>
      <c r="S4" s="98"/>
      <c r="T4" s="98"/>
      <c r="U4" s="98"/>
      <c r="V4" s="98"/>
      <c r="W4" s="98"/>
      <c r="X4" s="98"/>
    </row>
    <row r="5" spans="1:24" s="19" customFormat="1" ht="64.5" customHeight="1">
      <c r="A5" s="106" t="s">
        <v>5</v>
      </c>
      <c r="B5" s="106"/>
      <c r="C5" s="22" t="s">
        <v>6</v>
      </c>
      <c r="D5" s="90" t="s">
        <v>7</v>
      </c>
      <c r="E5" s="90"/>
      <c r="F5" s="22" t="s">
        <v>8</v>
      </c>
      <c r="G5" s="90" t="s">
        <v>9</v>
      </c>
      <c r="H5" s="90"/>
      <c r="I5" s="91" t="s">
        <v>10</v>
      </c>
      <c r="J5" s="91"/>
      <c r="K5" s="90" t="s">
        <v>11</v>
      </c>
      <c r="L5" s="90"/>
      <c r="M5" s="90"/>
      <c r="N5" s="90"/>
      <c r="O5" s="90"/>
      <c r="P5" s="90"/>
      <c r="Q5" s="90"/>
      <c r="R5" s="90"/>
      <c r="S5" s="90"/>
      <c r="T5" s="90"/>
      <c r="U5" s="90"/>
      <c r="V5" s="90"/>
      <c r="W5" s="90"/>
      <c r="X5" s="90"/>
    </row>
    <row r="6" spans="1:24" s="19" customFormat="1" ht="27.75" customHeight="1">
      <c r="A6" s="106"/>
      <c r="B6" s="106"/>
      <c r="C6" s="22" t="s">
        <v>12</v>
      </c>
      <c r="D6" s="41" t="s">
        <v>13</v>
      </c>
      <c r="E6" s="42" t="s">
        <v>14</v>
      </c>
      <c r="F6" s="95" t="s">
        <v>15</v>
      </c>
      <c r="G6" s="95"/>
      <c r="H6" s="95"/>
      <c r="I6" s="95"/>
      <c r="J6" s="95"/>
      <c r="K6" s="95"/>
      <c r="L6" s="95"/>
      <c r="M6" s="95"/>
      <c r="N6" s="95"/>
      <c r="O6" s="95"/>
      <c r="P6" s="95"/>
      <c r="Q6" s="95"/>
      <c r="R6" s="95"/>
      <c r="S6" s="95"/>
      <c r="T6" s="95"/>
      <c r="U6" s="95"/>
      <c r="V6" s="95"/>
      <c r="W6" s="95"/>
      <c r="X6" s="95"/>
    </row>
    <row r="7" spans="1:24" s="19" customFormat="1" ht="27.75" customHeight="1">
      <c r="A7" s="103" t="s">
        <v>16</v>
      </c>
      <c r="B7" s="104"/>
      <c r="C7" s="104"/>
      <c r="D7" s="104"/>
      <c r="E7" s="104"/>
      <c r="F7" s="104"/>
      <c r="G7" s="104"/>
      <c r="H7" s="104"/>
      <c r="I7" s="104"/>
      <c r="J7" s="104"/>
      <c r="K7" s="104"/>
      <c r="L7" s="104"/>
      <c r="M7" s="104"/>
      <c r="N7" s="104"/>
      <c r="O7" s="104"/>
      <c r="P7" s="104"/>
      <c r="Q7" s="104"/>
      <c r="R7" s="104"/>
      <c r="S7" s="104"/>
      <c r="T7" s="104"/>
      <c r="U7" s="104"/>
      <c r="V7" s="104"/>
      <c r="W7" s="104"/>
      <c r="X7" s="105"/>
    </row>
    <row r="8" spans="1:24" s="19" customFormat="1" ht="27.75" customHeight="1">
      <c r="A8" s="107" t="s">
        <v>17</v>
      </c>
      <c r="B8" s="108"/>
      <c r="C8" s="109" t="s">
        <v>433</v>
      </c>
      <c r="D8" s="110"/>
      <c r="E8" s="110"/>
      <c r="F8" s="110"/>
      <c r="G8" s="110"/>
      <c r="H8" s="110"/>
      <c r="I8" s="110"/>
      <c r="J8" s="110"/>
      <c r="K8" s="110"/>
      <c r="L8" s="110"/>
      <c r="M8" s="110"/>
      <c r="N8" s="110"/>
      <c r="O8" s="110"/>
      <c r="P8" s="110"/>
      <c r="Q8" s="110"/>
      <c r="R8" s="110"/>
      <c r="S8" s="110"/>
      <c r="T8" s="110"/>
      <c r="U8" s="110"/>
      <c r="V8" s="110"/>
      <c r="W8" s="110"/>
      <c r="X8" s="111"/>
    </row>
    <row r="9" spans="1:24" s="19" customFormat="1" ht="27.75" customHeight="1">
      <c r="A9" s="107" t="s">
        <v>18</v>
      </c>
      <c r="B9" s="108"/>
      <c r="C9" s="112" t="s">
        <v>435</v>
      </c>
      <c r="D9" s="113"/>
      <c r="E9" s="113"/>
      <c r="F9" s="113"/>
      <c r="G9" s="113"/>
      <c r="H9" s="113"/>
      <c r="I9" s="113"/>
      <c r="J9" s="113"/>
      <c r="K9" s="113"/>
      <c r="L9" s="113"/>
      <c r="M9" s="113"/>
      <c r="N9" s="113"/>
      <c r="O9" s="113"/>
      <c r="P9" s="113"/>
      <c r="Q9" s="113"/>
      <c r="R9" s="113"/>
      <c r="S9" s="113"/>
      <c r="T9" s="113"/>
      <c r="U9" s="113"/>
      <c r="V9" s="113"/>
      <c r="W9" s="113"/>
      <c r="X9" s="114"/>
    </row>
    <row r="10" spans="1:24" s="19" customFormat="1" ht="15.6">
      <c r="A10" s="107" t="s">
        <v>19</v>
      </c>
      <c r="B10" s="108"/>
      <c r="C10" s="100" t="s">
        <v>436</v>
      </c>
      <c r="D10" s="101"/>
      <c r="E10" s="101"/>
      <c r="F10" s="101"/>
      <c r="G10" s="101"/>
      <c r="H10" s="101"/>
      <c r="I10" s="101"/>
      <c r="J10" s="101"/>
      <c r="K10" s="101"/>
      <c r="L10" s="101"/>
      <c r="M10" s="101"/>
      <c r="N10" s="101"/>
      <c r="O10" s="101"/>
      <c r="P10" s="101"/>
      <c r="Q10" s="101"/>
      <c r="R10" s="101"/>
      <c r="S10" s="101"/>
      <c r="T10" s="101"/>
      <c r="U10" s="101"/>
      <c r="V10" s="101"/>
      <c r="W10" s="101"/>
      <c r="X10" s="102"/>
    </row>
    <row r="11" spans="1:24" s="23" customFormat="1" ht="33.75" customHeight="1">
      <c r="A11" s="99" t="s">
        <v>20</v>
      </c>
      <c r="B11" s="92" t="s">
        <v>21</v>
      </c>
      <c r="C11" s="92" t="s">
        <v>22</v>
      </c>
      <c r="D11" s="92" t="s">
        <v>23</v>
      </c>
      <c r="E11" s="92" t="s">
        <v>24</v>
      </c>
      <c r="F11" s="92" t="s">
        <v>25</v>
      </c>
      <c r="G11" s="92" t="s">
        <v>26</v>
      </c>
      <c r="H11" s="92" t="s">
        <v>27</v>
      </c>
      <c r="I11" s="92" t="s">
        <v>28</v>
      </c>
      <c r="J11" s="92" t="s">
        <v>29</v>
      </c>
      <c r="K11" s="93" t="s">
        <v>30</v>
      </c>
      <c r="L11" s="92" t="s">
        <v>31</v>
      </c>
      <c r="M11" s="92" t="s">
        <v>32</v>
      </c>
      <c r="N11" s="92" t="s">
        <v>33</v>
      </c>
      <c r="O11" s="92" t="s">
        <v>34</v>
      </c>
      <c r="P11" s="92"/>
      <c r="Q11" s="92"/>
      <c r="R11" s="92"/>
      <c r="S11" s="92" t="s">
        <v>35</v>
      </c>
      <c r="T11" s="92" t="s">
        <v>36</v>
      </c>
      <c r="U11" s="92" t="s">
        <v>37</v>
      </c>
      <c r="V11" s="92" t="s">
        <v>38</v>
      </c>
      <c r="W11" s="92" t="s">
        <v>39</v>
      </c>
      <c r="X11" s="92"/>
    </row>
    <row r="12" spans="1:24" s="23" customFormat="1" ht="42" customHeight="1">
      <c r="A12" s="99"/>
      <c r="B12" s="92"/>
      <c r="C12" s="92"/>
      <c r="D12" s="92"/>
      <c r="E12" s="92"/>
      <c r="F12" s="92"/>
      <c r="G12" s="92"/>
      <c r="H12" s="92"/>
      <c r="I12" s="92"/>
      <c r="J12" s="92"/>
      <c r="K12" s="94"/>
      <c r="L12" s="92"/>
      <c r="M12" s="92"/>
      <c r="N12" s="92"/>
      <c r="O12" s="43" t="s">
        <v>27</v>
      </c>
      <c r="P12" s="43" t="s">
        <v>28</v>
      </c>
      <c r="Q12" s="43" t="s">
        <v>40</v>
      </c>
      <c r="R12" s="43" t="s">
        <v>30</v>
      </c>
      <c r="S12" s="92"/>
      <c r="T12" s="92"/>
      <c r="U12" s="92"/>
      <c r="V12" s="92"/>
      <c r="W12" s="43" t="s">
        <v>41</v>
      </c>
      <c r="X12" s="43" t="s">
        <v>42</v>
      </c>
    </row>
    <row r="13" spans="1:24" s="26" customFormat="1" ht="113.25" customHeight="1">
      <c r="A13" s="24">
        <v>1</v>
      </c>
      <c r="B13" s="44" t="s">
        <v>43</v>
      </c>
      <c r="C13" s="44" t="s">
        <v>44</v>
      </c>
      <c r="D13" s="44" t="s">
        <v>45</v>
      </c>
      <c r="E13" s="44" t="s">
        <v>46</v>
      </c>
      <c r="F13" s="45" t="s">
        <v>47</v>
      </c>
      <c r="G13" s="44" t="s">
        <v>48</v>
      </c>
      <c r="H13" s="46">
        <v>1</v>
      </c>
      <c r="I13" s="46">
        <v>5</v>
      </c>
      <c r="J13" s="24">
        <f>+H13+I13</f>
        <v>6</v>
      </c>
      <c r="K13" s="48" t="str" cm="1">
        <f t="array" ref="K13">+_xlfn.IFS(J13=2,"Riesgo bajo",J13=3,"Riesgo bajo",J13=4,"Riesgo bajo",J13=5,"Riesgo medio",J13=6,"Riesgo alto",J13=7,"Riesgo alto",J13=8,"Riesgo estremo",J13=9,"Riesgo estremo",J13=10,"Riesgo estremo")</f>
        <v>Riesgo alto</v>
      </c>
      <c r="L13" s="49" t="s">
        <v>49</v>
      </c>
      <c r="M13" s="55" t="s">
        <v>50</v>
      </c>
      <c r="N13" s="50" t="s">
        <v>51</v>
      </c>
      <c r="O13" s="46">
        <v>1</v>
      </c>
      <c r="P13" s="46">
        <v>5</v>
      </c>
      <c r="Q13" s="24">
        <f>+O13+P13</f>
        <v>6</v>
      </c>
      <c r="R13" s="48" t="str" cm="1">
        <f t="array" ref="R13">+_xlfn.IFS(Q13=2,"Riesgo bajo",Q13=3,"Riesgo bajo",Q13=4,"Riesgo bajo",Q13=5,"Riesgo medio",Q13=6,"Riesgo alto",Q13=7,"Riesgo alto",Q13=8,"Riesgo estremo",Q13=9,"Riesgo estremo",Q13=10,"Riesgo estremo")</f>
        <v>Riesgo alto</v>
      </c>
      <c r="S13" s="46" t="s">
        <v>52</v>
      </c>
      <c r="T13" s="44" t="s">
        <v>53</v>
      </c>
      <c r="U13" s="44" t="s">
        <v>54</v>
      </c>
      <c r="V13" s="44" t="s">
        <v>55</v>
      </c>
      <c r="W13" s="52" t="s">
        <v>56</v>
      </c>
      <c r="X13" s="58" t="s">
        <v>57</v>
      </c>
    </row>
    <row r="14" spans="1:24" s="26" customFormat="1" ht="128.25" customHeight="1">
      <c r="A14" s="24">
        <v>2</v>
      </c>
      <c r="B14" s="44" t="s">
        <v>43</v>
      </c>
      <c r="C14" s="44" t="s">
        <v>44</v>
      </c>
      <c r="D14" s="44" t="s">
        <v>45</v>
      </c>
      <c r="E14" s="44" t="s">
        <v>46</v>
      </c>
      <c r="F14" s="45" t="s">
        <v>58</v>
      </c>
      <c r="G14" s="44" t="s">
        <v>59</v>
      </c>
      <c r="H14" s="46">
        <v>1</v>
      </c>
      <c r="I14" s="46">
        <v>3</v>
      </c>
      <c r="J14" s="24">
        <f>+H14+I14</f>
        <v>4</v>
      </c>
      <c r="K14" s="48" t="str" cm="1">
        <f t="array" ref="K14">+_xlfn.IFS(J14=2,"Riesgo bajo",J14=3,"Riesgo bajo",J14=4,"Riesgo bajo",J14=5,"Riesgo medio",J14=6,"Riesgo alto",J14=7,"Riesgo alto",J14=8,"Riesgo estremo",J14=9,"Riesgo estremo",J14=10,"Riesgo estremo")</f>
        <v>Riesgo bajo</v>
      </c>
      <c r="L14" s="49" t="s">
        <v>49</v>
      </c>
      <c r="M14" s="55" t="s">
        <v>60</v>
      </c>
      <c r="N14" s="50" t="s">
        <v>61</v>
      </c>
      <c r="O14" s="46">
        <v>1</v>
      </c>
      <c r="P14" s="46">
        <v>1</v>
      </c>
      <c r="Q14" s="24">
        <f>+O14+P14</f>
        <v>2</v>
      </c>
      <c r="R14" s="48" t="str" cm="1">
        <f t="array" ref="R14">+_xlfn.IFS(Q14=2,"Riesgo bajo",Q14=3,"Riesgo bajo",Q14=4,"Riesgo bajo",Q14=5,"Riesgo medio",Q14=6,"Riesgo alto",Q14=7,"Riesgo alto",Q14=8,"Riesgo estremo",Q14=9,"Riesgo estremo",Q14=10,"Riesgo estremo")</f>
        <v>Riesgo bajo</v>
      </c>
      <c r="S14" s="46" t="s">
        <v>62</v>
      </c>
      <c r="T14" s="44" t="s">
        <v>53</v>
      </c>
      <c r="U14" s="44" t="s">
        <v>63</v>
      </c>
      <c r="V14" s="44" t="s">
        <v>55</v>
      </c>
      <c r="W14" s="52" t="s">
        <v>56</v>
      </c>
      <c r="X14" s="58" t="s">
        <v>57</v>
      </c>
    </row>
    <row r="15" spans="1:24" s="26" customFormat="1" ht="63" customHeight="1">
      <c r="A15" s="24">
        <v>3</v>
      </c>
      <c r="B15" s="44" t="s">
        <v>43</v>
      </c>
      <c r="C15" s="44" t="s">
        <v>44</v>
      </c>
      <c r="D15" s="44" t="s">
        <v>64</v>
      </c>
      <c r="E15" s="44" t="s">
        <v>46</v>
      </c>
      <c r="F15" s="45" t="s">
        <v>65</v>
      </c>
      <c r="G15" s="44" t="s">
        <v>66</v>
      </c>
      <c r="H15" s="46">
        <v>2</v>
      </c>
      <c r="I15" s="46">
        <v>2</v>
      </c>
      <c r="J15" s="24">
        <f>+H15+I15</f>
        <v>4</v>
      </c>
      <c r="K15" s="48" t="str" cm="1">
        <f t="array" ref="K15">+_xlfn.IFS(J15=2,"Riesgo bajo",J15=3,"Riesgo bajo",J15=4,"Riesgo bajo",J15=5,"Riesgo medio",J15=6,"Riesgo alto",J15=7,"Riesgo alto",J15=8,"Riesgo estremo",J15=9,"Riesgo estremo",J15=10,"Riesgo estremo")</f>
        <v>Riesgo bajo</v>
      </c>
      <c r="L15" s="49" t="s">
        <v>49</v>
      </c>
      <c r="M15" s="56" t="s">
        <v>67</v>
      </c>
      <c r="N15" s="57" t="s">
        <v>68</v>
      </c>
      <c r="O15" s="46">
        <v>1</v>
      </c>
      <c r="P15" s="46">
        <v>1</v>
      </c>
      <c r="Q15" s="24">
        <f>+O15+P15</f>
        <v>2</v>
      </c>
      <c r="R15" s="48" t="str" cm="1">
        <f t="array" ref="R15">+_xlfn.IFS(Q15=2,"Riesgo bajo",Q15=3,"Riesgo bajo",Q15=4,"Riesgo bajo",Q15=5,"Riesgo medio",Q15=6,"Riesgo alto",Q15=7,"Riesgo alto",Q15=8,"Riesgo estremo",Q15=9,"Riesgo estremo",Q15=10,"Riesgo estremo")</f>
        <v>Riesgo bajo</v>
      </c>
      <c r="S15" s="46" t="s">
        <v>62</v>
      </c>
      <c r="T15" s="44" t="s">
        <v>53</v>
      </c>
      <c r="U15" s="44" t="s">
        <v>63</v>
      </c>
      <c r="V15" s="44" t="s">
        <v>69</v>
      </c>
      <c r="W15" s="52" t="s">
        <v>70</v>
      </c>
      <c r="X15" s="58" t="s">
        <v>57</v>
      </c>
    </row>
    <row r="16" spans="1:24" s="26" customFormat="1" ht="52.2" customHeight="1">
      <c r="A16" s="24">
        <v>4</v>
      </c>
      <c r="B16" s="44" t="s">
        <v>43</v>
      </c>
      <c r="C16" s="44" t="s">
        <v>44</v>
      </c>
      <c r="D16" s="44" t="s">
        <v>71</v>
      </c>
      <c r="E16" s="44" t="s">
        <v>46</v>
      </c>
      <c r="F16" s="44" t="s">
        <v>72</v>
      </c>
      <c r="G16" s="44" t="s">
        <v>73</v>
      </c>
      <c r="H16" s="46">
        <v>2</v>
      </c>
      <c r="I16" s="46">
        <v>5</v>
      </c>
      <c r="J16" s="24">
        <f>+H16+I16</f>
        <v>7</v>
      </c>
      <c r="K16" s="48" t="str" cm="1">
        <f t="array" ref="K16">+_xlfn.IFS(J16=2,"Riesgo bajo",J16=3,"Riesgo bajo",J16=4,"Riesgo bajo",J16=5,"Riesgo medio",J16=6,"Riesgo alto",J16=7,"Riesgo alto",J16=8,"Riesgo estremo",J16=9,"Riesgo estremo",J16=10,"Riesgo estremo")</f>
        <v>Riesgo alto</v>
      </c>
      <c r="L16" s="49" t="s">
        <v>49</v>
      </c>
      <c r="M16" s="55" t="s">
        <v>74</v>
      </c>
      <c r="N16" s="50" t="s">
        <v>75</v>
      </c>
      <c r="O16" s="46">
        <v>1</v>
      </c>
      <c r="P16" s="46">
        <v>2</v>
      </c>
      <c r="Q16" s="24">
        <f>+O16+P16</f>
        <v>3</v>
      </c>
      <c r="R16" s="48" t="str" cm="1">
        <f t="array" ref="R16">+_xlfn.IFS(Q16=2,"Riesgo bajo",Q16=3,"Riesgo bajo",Q16=4,"Riesgo bajo",Q16=5,"Riesgo medio",Q16=6,"Riesgo alto",Q16=7,"Riesgo alto",Q16=8,"Riesgo estremo",Q16=9,"Riesgo estremo",Q16=10,"Riesgo estremo")</f>
        <v>Riesgo bajo</v>
      </c>
      <c r="S16" s="46" t="s">
        <v>62</v>
      </c>
      <c r="T16" s="44" t="s">
        <v>76</v>
      </c>
      <c r="U16" s="44" t="s">
        <v>77</v>
      </c>
      <c r="V16" s="44" t="s">
        <v>69</v>
      </c>
      <c r="W16" s="53" t="s">
        <v>78</v>
      </c>
      <c r="X16" s="59" t="s">
        <v>57</v>
      </c>
    </row>
    <row r="17" spans="1:24" s="26" customFormat="1" ht="45.75" customHeight="1">
      <c r="A17" s="24">
        <v>5</v>
      </c>
      <c r="B17" s="44" t="s">
        <v>43</v>
      </c>
      <c r="C17" s="44" t="s">
        <v>79</v>
      </c>
      <c r="D17" s="44" t="s">
        <v>71</v>
      </c>
      <c r="E17" s="44" t="s">
        <v>46</v>
      </c>
      <c r="F17" s="44" t="s">
        <v>80</v>
      </c>
      <c r="G17" s="44" t="s">
        <v>81</v>
      </c>
      <c r="H17" s="46">
        <v>1</v>
      </c>
      <c r="I17" s="46">
        <v>3</v>
      </c>
      <c r="J17" s="24">
        <f>+H17+I17</f>
        <v>4</v>
      </c>
      <c r="K17" s="48" t="str" cm="1">
        <f t="array" ref="K17">+_xlfn.IFS(J17=2,"Riesgo bajo",J17=3,"Riesgo bajo",J17=4,"Riesgo bajo",J17=5,"Riesgo medio",J17=6,"Riesgo alto",J17=7,"Riesgo alto",J17=8,"Riesgo estremo",J17=9,"Riesgo estremo",J17=10,"Riesgo estremo")</f>
        <v>Riesgo bajo</v>
      </c>
      <c r="L17" s="49" t="s">
        <v>82</v>
      </c>
      <c r="M17" s="55" t="s">
        <v>83</v>
      </c>
      <c r="N17" s="50" t="s">
        <v>84</v>
      </c>
      <c r="O17" s="46">
        <v>1</v>
      </c>
      <c r="P17" s="46">
        <v>2</v>
      </c>
      <c r="Q17" s="24">
        <f>+O17+P17</f>
        <v>3</v>
      </c>
      <c r="R17" s="48" t="str" cm="1">
        <f t="array" ref="R17">+_xlfn.IFS(Q17=2,"Riesgo bajo",Q17=3,"Riesgo bajo",Q17=4,"Riesgo bajo",Q17=5,"Riesgo medio",Q17=6,"Riesgo alto",Q17=7,"Riesgo alto",Q17=8,"Riesgo estremo",Q17=9,"Riesgo estremo",Q17=10,"Riesgo estremo")</f>
        <v>Riesgo bajo</v>
      </c>
      <c r="S17" s="46" t="s">
        <v>85</v>
      </c>
      <c r="T17" s="44" t="s">
        <v>86</v>
      </c>
      <c r="U17" s="44" t="s">
        <v>87</v>
      </c>
      <c r="V17" s="44" t="s">
        <v>88</v>
      </c>
      <c r="W17" s="53" t="s">
        <v>89</v>
      </c>
      <c r="X17" s="59" t="s">
        <v>57</v>
      </c>
    </row>
    <row r="18" spans="1:24" s="26" customFormat="1" ht="102">
      <c r="A18" s="24">
        <v>6</v>
      </c>
      <c r="B18" s="44" t="s">
        <v>43</v>
      </c>
      <c r="C18" s="44" t="s">
        <v>79</v>
      </c>
      <c r="D18" s="44" t="s">
        <v>71</v>
      </c>
      <c r="E18" s="44" t="s">
        <v>46</v>
      </c>
      <c r="F18" s="44" t="s">
        <v>90</v>
      </c>
      <c r="G18" s="44" t="s">
        <v>91</v>
      </c>
      <c r="H18" s="46">
        <v>2</v>
      </c>
      <c r="I18" s="46">
        <v>3</v>
      </c>
      <c r="J18" s="24">
        <f t="shared" ref="J18:J26" si="0">+H18+I18</f>
        <v>5</v>
      </c>
      <c r="K18" s="48" t="str" cm="1">
        <f t="array" ref="K18">+_xlfn.IFS(J18=2,"Riesgo bajo",J18=3,"Riesgo bajo",J18=4,"Riesgo bajo",J18=5,"Riesgo medio",J18=6,"Riesgo alto",J18=7,"Riesgo alto",J18=8,"Riesgo estremo",J18=9,"Riesgo estremo",J18=10,"Riesgo estremo")</f>
        <v>Riesgo medio</v>
      </c>
      <c r="L18" s="49" t="s">
        <v>82</v>
      </c>
      <c r="M18" s="55" t="s">
        <v>92</v>
      </c>
      <c r="N18" s="50" t="s">
        <v>93</v>
      </c>
      <c r="O18" s="46">
        <v>1</v>
      </c>
      <c r="P18" s="46">
        <v>2</v>
      </c>
      <c r="Q18" s="24">
        <f t="shared" ref="Q18:Q26" si="1">+O18+P18</f>
        <v>3</v>
      </c>
      <c r="R18" s="48" t="str" cm="1">
        <f t="array" ref="R18">+_xlfn.IFS(Q18=2,"Riesgo bajo",Q18=3,"Riesgo bajo",Q18=4,"Riesgo bajo",Q18=5,"Riesgo medio",Q18=6,"Riesgo alto",Q18=7,"Riesgo alto",Q18=8,"Riesgo estremo",Q18=9,"Riesgo estremo",Q18=10,"Riesgo estremo")</f>
        <v>Riesgo bajo</v>
      </c>
      <c r="S18" s="46" t="s">
        <v>85</v>
      </c>
      <c r="T18" s="44" t="s">
        <v>86</v>
      </c>
      <c r="U18" s="44" t="s">
        <v>87</v>
      </c>
      <c r="V18" s="44" t="s">
        <v>94</v>
      </c>
      <c r="W18" s="53" t="s">
        <v>95</v>
      </c>
      <c r="X18" s="59" t="s">
        <v>57</v>
      </c>
    </row>
    <row r="19" spans="1:24" s="26" customFormat="1" ht="71.400000000000006">
      <c r="A19" s="24">
        <v>7</v>
      </c>
      <c r="B19" s="44" t="s">
        <v>96</v>
      </c>
      <c r="C19" s="44" t="s">
        <v>79</v>
      </c>
      <c r="D19" s="44" t="s">
        <v>97</v>
      </c>
      <c r="E19" s="44" t="s">
        <v>46</v>
      </c>
      <c r="F19" s="44" t="s">
        <v>98</v>
      </c>
      <c r="G19" s="44" t="s">
        <v>99</v>
      </c>
      <c r="H19" s="46">
        <v>2</v>
      </c>
      <c r="I19" s="46">
        <v>3</v>
      </c>
      <c r="J19" s="24">
        <f t="shared" si="0"/>
        <v>5</v>
      </c>
      <c r="K19" s="48" t="str" cm="1">
        <f t="array" ref="K19">+_xlfn.IFS(J19=2,"Riesgo bajo",J19=3,"Riesgo bajo",J19=4,"Riesgo bajo",J19=5,"Riesgo medio",J19=6,"Riesgo alto",J19=7,"Riesgo alto",J19=8,"Riesgo estremo",J19=9,"Riesgo estremo",J19=10,"Riesgo estremo")</f>
        <v>Riesgo medio</v>
      </c>
      <c r="L19" s="49" t="s">
        <v>82</v>
      </c>
      <c r="M19" s="55" t="s">
        <v>100</v>
      </c>
      <c r="N19" s="50" t="s">
        <v>101</v>
      </c>
      <c r="O19" s="46">
        <v>1</v>
      </c>
      <c r="P19" s="46">
        <v>2</v>
      </c>
      <c r="Q19" s="24">
        <f t="shared" si="1"/>
        <v>3</v>
      </c>
      <c r="R19" s="48" t="str" cm="1">
        <f t="array" ref="R19">+_xlfn.IFS(Q19=2,"Riesgo bajo",Q19=3,"Riesgo bajo",Q19=4,"Riesgo bajo",Q19=5,"Riesgo medio",Q19=6,"Riesgo alto",Q19=7,"Riesgo alto",Q19=8,"Riesgo estremo",Q19=9,"Riesgo estremo",Q19=10,"Riesgo estremo")</f>
        <v>Riesgo bajo</v>
      </c>
      <c r="S19" s="46" t="s">
        <v>102</v>
      </c>
      <c r="T19" s="44" t="s">
        <v>103</v>
      </c>
      <c r="U19" s="44" t="s">
        <v>104</v>
      </c>
      <c r="V19" s="44" t="s">
        <v>105</v>
      </c>
      <c r="W19" s="53" t="s">
        <v>106</v>
      </c>
      <c r="X19" s="59" t="s">
        <v>107</v>
      </c>
    </row>
    <row r="20" spans="1:24" s="26" customFormat="1" ht="61.2">
      <c r="A20" s="24">
        <v>8</v>
      </c>
      <c r="B20" s="44" t="s">
        <v>43</v>
      </c>
      <c r="C20" s="44" t="s">
        <v>44</v>
      </c>
      <c r="D20" s="44" t="s">
        <v>97</v>
      </c>
      <c r="E20" s="44" t="s">
        <v>46</v>
      </c>
      <c r="F20" s="44" t="s">
        <v>108</v>
      </c>
      <c r="G20" s="44" t="s">
        <v>109</v>
      </c>
      <c r="H20" s="46">
        <v>1</v>
      </c>
      <c r="I20" s="46">
        <v>2</v>
      </c>
      <c r="J20" s="24">
        <f t="shared" si="0"/>
        <v>3</v>
      </c>
      <c r="K20" s="48" t="str" cm="1">
        <f t="array" ref="K20">+_xlfn.IFS(J20=2,"Riesgo bajo",J20=3,"Riesgo bajo",J20=4,"Riesgo bajo",J20=5,"Riesgo medio",J20=6,"Riesgo alto",J20=7,"Riesgo alto",J20=8,"Riesgo estremo",J20=9,"Riesgo estremo",J20=10,"Riesgo estremo")</f>
        <v>Riesgo bajo</v>
      </c>
      <c r="L20" s="49" t="s">
        <v>49</v>
      </c>
      <c r="M20" s="55" t="s">
        <v>110</v>
      </c>
      <c r="N20" s="50" t="s">
        <v>111</v>
      </c>
      <c r="O20" s="46">
        <v>1</v>
      </c>
      <c r="P20" s="46">
        <v>2</v>
      </c>
      <c r="Q20" s="24">
        <f t="shared" si="1"/>
        <v>3</v>
      </c>
      <c r="R20" s="48" t="str" cm="1">
        <f t="array" ref="R20">+_xlfn.IFS(Q20=2,"Riesgo bajo",Q20=3,"Riesgo bajo",Q20=4,"Riesgo bajo",Q20=5,"Riesgo medio",Q20=6,"Riesgo alto",Q20=7,"Riesgo alto",Q20=8,"Riesgo estremo",Q20=9,"Riesgo estremo",Q20=10,"Riesgo estremo")</f>
        <v>Riesgo bajo</v>
      </c>
      <c r="S20" s="46" t="s">
        <v>102</v>
      </c>
      <c r="T20" s="44" t="s">
        <v>112</v>
      </c>
      <c r="U20" s="44" t="s">
        <v>104</v>
      </c>
      <c r="V20" s="44" t="s">
        <v>113</v>
      </c>
      <c r="W20" s="53" t="s">
        <v>114</v>
      </c>
      <c r="X20" s="59" t="s">
        <v>107</v>
      </c>
    </row>
    <row r="21" spans="1:24" ht="51">
      <c r="A21" s="24">
        <v>9</v>
      </c>
      <c r="B21" s="44" t="s">
        <v>43</v>
      </c>
      <c r="C21" s="44" t="s">
        <v>115</v>
      </c>
      <c r="D21" s="44" t="s">
        <v>116</v>
      </c>
      <c r="E21" s="44" t="s">
        <v>46</v>
      </c>
      <c r="F21" s="44" t="s">
        <v>117</v>
      </c>
      <c r="G21" s="44" t="s">
        <v>118</v>
      </c>
      <c r="H21" s="46">
        <v>3</v>
      </c>
      <c r="I21" s="46">
        <v>4</v>
      </c>
      <c r="J21" s="24">
        <f t="shared" si="0"/>
        <v>7</v>
      </c>
      <c r="K21" s="48" t="str" cm="1">
        <f t="array" ref="K21">+_xlfn.IFS(J21=2,"Riesgo bajo",J21=3,"Riesgo bajo",J21=4,"Riesgo bajo",J21=5,"Riesgo medio",J21=6,"Riesgo alto",J21=7,"Riesgo alto",J21=8,"Riesgo estremo",J21=9,"Riesgo estremo",J21=10,"Riesgo estremo")</f>
        <v>Riesgo alto</v>
      </c>
      <c r="L21" s="49" t="s">
        <v>119</v>
      </c>
      <c r="M21" s="55" t="s">
        <v>120</v>
      </c>
      <c r="N21" s="50" t="s">
        <v>121</v>
      </c>
      <c r="O21" s="46">
        <v>1</v>
      </c>
      <c r="P21" s="46">
        <v>2</v>
      </c>
      <c r="Q21" s="24">
        <f t="shared" si="1"/>
        <v>3</v>
      </c>
      <c r="R21" s="48" t="str" cm="1">
        <f t="array" ref="R21">+_xlfn.IFS(Q21=2,"Riesgo bajo",Q21=3,"Riesgo bajo",Q21=4,"Riesgo bajo",Q21=5,"Riesgo medio",Q21=6,"Riesgo alto",Q21=7,"Riesgo alto",Q21=8,"Riesgo estremo",Q21=9,"Riesgo estremo",Q21=10,"Riesgo estremo")</f>
        <v>Riesgo bajo</v>
      </c>
      <c r="S21" s="46" t="s">
        <v>62</v>
      </c>
      <c r="T21" s="44" t="s">
        <v>122</v>
      </c>
      <c r="U21" s="44" t="s">
        <v>123</v>
      </c>
      <c r="V21" s="44" t="s">
        <v>124</v>
      </c>
      <c r="W21" s="53" t="s">
        <v>125</v>
      </c>
      <c r="X21" s="59" t="s">
        <v>126</v>
      </c>
    </row>
    <row r="22" spans="1:24" ht="51">
      <c r="A22" s="24">
        <v>10</v>
      </c>
      <c r="B22" s="44" t="s">
        <v>96</v>
      </c>
      <c r="C22" s="44" t="s">
        <v>79</v>
      </c>
      <c r="D22" s="44" t="s">
        <v>97</v>
      </c>
      <c r="E22" s="44" t="s">
        <v>46</v>
      </c>
      <c r="F22" s="44" t="s">
        <v>127</v>
      </c>
      <c r="G22" s="44" t="s">
        <v>128</v>
      </c>
      <c r="H22" s="46">
        <v>2</v>
      </c>
      <c r="I22" s="46">
        <v>5</v>
      </c>
      <c r="J22" s="24">
        <f t="shared" si="0"/>
        <v>7</v>
      </c>
      <c r="K22" s="48" t="str" cm="1">
        <f t="array" ref="K22">+_xlfn.IFS(J22=2,"Riesgo bajo",J22=3,"Riesgo bajo",J22=4,"Riesgo bajo",J22=5,"Riesgo medio",J22=6,"Riesgo alto",J22=7,"Riesgo alto",J22=8,"Riesgo estremo",J22=9,"Riesgo estremo",J22=10,"Riesgo estremo")</f>
        <v>Riesgo alto</v>
      </c>
      <c r="L22" s="49" t="s">
        <v>82</v>
      </c>
      <c r="M22" s="55" t="s">
        <v>129</v>
      </c>
      <c r="N22" s="50" t="s">
        <v>130</v>
      </c>
      <c r="O22" s="46">
        <v>1</v>
      </c>
      <c r="P22" s="46">
        <v>2</v>
      </c>
      <c r="Q22" s="24">
        <f t="shared" si="1"/>
        <v>3</v>
      </c>
      <c r="R22" s="48" t="str" cm="1">
        <f t="array" ref="R22">+_xlfn.IFS(Q22=2,"Riesgo bajo",Q22=3,"Riesgo bajo",Q22=4,"Riesgo bajo",Q22=5,"Riesgo medio",Q22=6,"Riesgo alto",Q22=7,"Riesgo alto",Q22=8,"Riesgo estremo",Q22=9,"Riesgo estremo",Q22=10,"Riesgo estremo")</f>
        <v>Riesgo bajo</v>
      </c>
      <c r="S22" s="46" t="s">
        <v>62</v>
      </c>
      <c r="T22" s="44" t="s">
        <v>122</v>
      </c>
      <c r="U22" s="44" t="s">
        <v>104</v>
      </c>
      <c r="V22" s="44" t="s">
        <v>131</v>
      </c>
      <c r="W22" s="53" t="s">
        <v>132</v>
      </c>
      <c r="X22" s="59" t="s">
        <v>133</v>
      </c>
    </row>
    <row r="23" spans="1:24" ht="112.2">
      <c r="A23" s="24">
        <v>11</v>
      </c>
      <c r="B23" s="47" t="s">
        <v>43</v>
      </c>
      <c r="C23" s="47" t="s">
        <v>44</v>
      </c>
      <c r="D23" s="47" t="s">
        <v>97</v>
      </c>
      <c r="E23" s="47" t="s">
        <v>134</v>
      </c>
      <c r="F23" s="47" t="s">
        <v>135</v>
      </c>
      <c r="G23" s="47" t="s">
        <v>136</v>
      </c>
      <c r="H23" s="46">
        <v>2</v>
      </c>
      <c r="I23" s="46">
        <v>3</v>
      </c>
      <c r="J23" s="24">
        <f t="shared" si="0"/>
        <v>5</v>
      </c>
      <c r="K23" s="48" t="str" cm="1">
        <f t="array" ref="K23">+_xlfn.IFS(J23=2,"Riesgo bajo",J23=3,"Riesgo bajo",J23=4,"Riesgo bajo",J23=5,"Riesgo medio",J23=6,"Riesgo alto",J23=7,"Riesgo alto",J23=8,"Riesgo estremo",J23=9,"Riesgo estremo",J23=10,"Riesgo estremo")</f>
        <v>Riesgo medio</v>
      </c>
      <c r="L23" s="49" t="s">
        <v>119</v>
      </c>
      <c r="M23" s="55" t="s">
        <v>137</v>
      </c>
      <c r="N23" s="51" t="s">
        <v>138</v>
      </c>
      <c r="O23" s="46">
        <v>2</v>
      </c>
      <c r="P23" s="46">
        <v>3</v>
      </c>
      <c r="Q23" s="24">
        <f t="shared" si="1"/>
        <v>5</v>
      </c>
      <c r="R23" s="48" t="str" cm="1">
        <f t="array" ref="R23">+_xlfn.IFS(Q23=2,"Riesgo bajo",Q23=3,"Riesgo bajo",Q23=4,"Riesgo bajo",Q23=5,"Riesgo medio",Q23=6,"Riesgo alto",Q23=7,"Riesgo alto",Q23=8,"Riesgo estremo",Q23=9,"Riesgo estremo",Q23=10,"Riesgo estremo")</f>
        <v>Riesgo medio</v>
      </c>
      <c r="S23" s="46" t="s">
        <v>85</v>
      </c>
      <c r="T23" s="47" t="s">
        <v>139</v>
      </c>
      <c r="U23" s="47" t="s">
        <v>104</v>
      </c>
      <c r="V23" s="47" t="s">
        <v>131</v>
      </c>
      <c r="W23" s="54" t="s">
        <v>140</v>
      </c>
      <c r="X23" s="59" t="s">
        <v>133</v>
      </c>
    </row>
    <row r="24" spans="1:24" ht="71.400000000000006">
      <c r="A24" s="24">
        <v>12</v>
      </c>
      <c r="B24" s="44" t="s">
        <v>43</v>
      </c>
      <c r="C24" s="44" t="s">
        <v>44</v>
      </c>
      <c r="D24" s="44" t="s">
        <v>97</v>
      </c>
      <c r="E24" s="44" t="s">
        <v>46</v>
      </c>
      <c r="F24" s="44" t="s">
        <v>141</v>
      </c>
      <c r="G24" s="44" t="s">
        <v>142</v>
      </c>
      <c r="H24" s="46">
        <v>2</v>
      </c>
      <c r="I24" s="46">
        <v>5</v>
      </c>
      <c r="J24" s="24">
        <f t="shared" si="0"/>
        <v>7</v>
      </c>
      <c r="K24" s="48" t="str" cm="1">
        <f t="array" ref="K24">+_xlfn.IFS(J24=2,"Riesgo bajo",J24=3,"Riesgo bajo",J24=4,"Riesgo bajo",J24=5,"Riesgo medio",J24=6,"Riesgo alto",J24=7,"Riesgo alto",J24=8,"Riesgo estremo",J24=9,"Riesgo estremo",J24=10,"Riesgo estremo")</f>
        <v>Riesgo alto</v>
      </c>
      <c r="L24" s="49" t="s">
        <v>82</v>
      </c>
      <c r="M24" s="55" t="s">
        <v>143</v>
      </c>
      <c r="N24" s="50" t="s">
        <v>144</v>
      </c>
      <c r="O24" s="46">
        <v>2</v>
      </c>
      <c r="P24" s="46">
        <v>3</v>
      </c>
      <c r="Q24" s="24">
        <f t="shared" si="1"/>
        <v>5</v>
      </c>
      <c r="R24" s="48" t="str" cm="1">
        <f t="array" ref="R24">+_xlfn.IFS(Q24=2,"Riesgo bajo",Q24=3,"Riesgo bajo",Q24=4,"Riesgo bajo",Q24=5,"Riesgo medio",Q24=6,"Riesgo alto",Q24=7,"Riesgo alto",Q24=8,"Riesgo estremo",Q24=9,"Riesgo estremo",Q24=10,"Riesgo estremo")</f>
        <v>Riesgo medio</v>
      </c>
      <c r="S24" s="46" t="s">
        <v>62</v>
      </c>
      <c r="T24" s="44" t="s">
        <v>145</v>
      </c>
      <c r="U24" s="44" t="s">
        <v>104</v>
      </c>
      <c r="V24" s="44" t="s">
        <v>131</v>
      </c>
      <c r="W24" s="53" t="s">
        <v>146</v>
      </c>
      <c r="X24" s="59" t="s">
        <v>133</v>
      </c>
    </row>
    <row r="25" spans="1:24" ht="71.400000000000006">
      <c r="A25" s="24">
        <v>13</v>
      </c>
      <c r="B25" s="47" t="s">
        <v>43</v>
      </c>
      <c r="C25" s="47" t="s">
        <v>44</v>
      </c>
      <c r="D25" s="47" t="s">
        <v>97</v>
      </c>
      <c r="E25" s="47" t="s">
        <v>134</v>
      </c>
      <c r="F25" s="47" t="s">
        <v>147</v>
      </c>
      <c r="G25" s="47" t="s">
        <v>148</v>
      </c>
      <c r="H25" s="46">
        <v>2</v>
      </c>
      <c r="I25" s="46">
        <v>3</v>
      </c>
      <c r="J25" s="24">
        <f t="shared" si="0"/>
        <v>5</v>
      </c>
      <c r="K25" s="48" t="str" cm="1">
        <f t="array" ref="K25">+_xlfn.IFS(J25=2,"Riesgo bajo",J25=3,"Riesgo bajo",J25=4,"Riesgo bajo",J25=5,"Riesgo medio",J25=6,"Riesgo alto",J25=7,"Riesgo alto",J25=8,"Riesgo estremo",J25=9,"Riesgo estremo",J25=10,"Riesgo estremo")</f>
        <v>Riesgo medio</v>
      </c>
      <c r="L25" s="49" t="s">
        <v>119</v>
      </c>
      <c r="M25" s="55" t="s">
        <v>149</v>
      </c>
      <c r="N25" s="51" t="s">
        <v>138</v>
      </c>
      <c r="O25" s="46">
        <v>2</v>
      </c>
      <c r="P25" s="46">
        <v>3</v>
      </c>
      <c r="Q25" s="24">
        <f t="shared" si="1"/>
        <v>5</v>
      </c>
      <c r="R25" s="48" t="str" cm="1">
        <f t="array" ref="R25">+_xlfn.IFS(Q25=2,"Riesgo bajo",Q25=3,"Riesgo bajo",Q25=4,"Riesgo bajo",Q25=5,"Riesgo medio",Q25=6,"Riesgo alto",Q25=7,"Riesgo alto",Q25=8,"Riesgo estremo",Q25=9,"Riesgo estremo",Q25=10,"Riesgo estremo")</f>
        <v>Riesgo medio</v>
      </c>
      <c r="S25" s="46" t="s">
        <v>85</v>
      </c>
      <c r="T25" s="47" t="s">
        <v>139</v>
      </c>
      <c r="U25" s="47" t="s">
        <v>104</v>
      </c>
      <c r="V25" s="47" t="s">
        <v>131</v>
      </c>
      <c r="W25" s="54" t="s">
        <v>150</v>
      </c>
      <c r="X25" s="59" t="s">
        <v>133</v>
      </c>
    </row>
    <row r="26" spans="1:24" ht="81.599999999999994">
      <c r="A26" s="24">
        <v>14</v>
      </c>
      <c r="B26" s="47" t="s">
        <v>43</v>
      </c>
      <c r="C26" s="47" t="s">
        <v>79</v>
      </c>
      <c r="D26" s="47" t="s">
        <v>97</v>
      </c>
      <c r="E26" s="67" t="s">
        <v>151</v>
      </c>
      <c r="F26" s="47" t="s">
        <v>152</v>
      </c>
      <c r="G26" s="47" t="s">
        <v>148</v>
      </c>
      <c r="H26" s="64">
        <v>1</v>
      </c>
      <c r="I26" s="64">
        <v>3</v>
      </c>
      <c r="J26" s="65">
        <f t="shared" si="0"/>
        <v>4</v>
      </c>
      <c r="K26" s="48" t="str" cm="1">
        <f t="array" ref="K26">+_xlfn.IFS(J26=2,"Riesgo bajo",J26=3,"Riesgo bajo",J26=4,"Riesgo bajo",J26=5,"Riesgo medio",J26=6,"Riesgo alto",J26=7,"Riesgo alto",J26=8,"Riesgo estremo",J26=9,"Riesgo estremo",J26=10,"Riesgo estremo")</f>
        <v>Riesgo bajo</v>
      </c>
      <c r="L26" s="61" t="s">
        <v>82</v>
      </c>
      <c r="M26" s="55" t="s">
        <v>153</v>
      </c>
      <c r="N26" s="50" t="s">
        <v>154</v>
      </c>
      <c r="O26" s="64">
        <v>1</v>
      </c>
      <c r="P26" s="64">
        <v>1</v>
      </c>
      <c r="Q26" s="65">
        <f t="shared" si="1"/>
        <v>2</v>
      </c>
      <c r="R26" s="48" t="str" cm="1">
        <f t="array" ref="R26">+_xlfn.IFS(Q26=2,"Riesgo bajo",Q26=3,"Riesgo bajo",Q26=4,"Riesgo bajo",Q26=5,"Riesgo medio",Q26=6,"Riesgo alto",Q26=7,"Riesgo alto",Q26=8,"Riesgo estremo",Q26=9,"Riesgo estremo",Q26=10,"Riesgo estremo")</f>
        <v>Riesgo bajo</v>
      </c>
      <c r="S26" s="64" t="s">
        <v>62</v>
      </c>
      <c r="T26" s="44" t="s">
        <v>155</v>
      </c>
      <c r="U26" s="44" t="s">
        <v>54</v>
      </c>
      <c r="V26" s="44" t="s">
        <v>55</v>
      </c>
      <c r="W26" s="52" t="s">
        <v>156</v>
      </c>
      <c r="X26" s="58" t="s">
        <v>57</v>
      </c>
    </row>
    <row r="27" spans="1:24" ht="179.4">
      <c r="A27" s="24">
        <f>+A26+1</f>
        <v>15</v>
      </c>
      <c r="B27" s="70" t="s">
        <v>43</v>
      </c>
      <c r="C27" s="70" t="s">
        <v>79</v>
      </c>
      <c r="D27" s="70" t="s">
        <v>97</v>
      </c>
      <c r="E27" s="71" t="s">
        <v>157</v>
      </c>
      <c r="F27" s="72" t="s">
        <v>158</v>
      </c>
      <c r="G27" s="54" t="s">
        <v>159</v>
      </c>
      <c r="H27" s="60">
        <v>3</v>
      </c>
      <c r="I27" s="60">
        <v>4</v>
      </c>
      <c r="J27" s="24">
        <v>7</v>
      </c>
      <c r="K27" s="48" t="str" cm="1">
        <f t="array" ref="K27">+_xlfn.IFS(J27=2,"Riesgo bajo",J27=3,"Riesgo bajo",J27=4,"Riesgo bajo",J27=5,"Riesgo medio",J27=6,"Riesgo alto",J27=7,"Riesgo alto",J27=8,"Riesgo estremo",J27=9,"Riesgo estremo",J27=10,"Riesgo estremo")</f>
        <v>Riesgo alto</v>
      </c>
      <c r="L27" s="59" t="s">
        <v>119</v>
      </c>
      <c r="M27" s="68" t="s">
        <v>160</v>
      </c>
      <c r="N27" s="63" t="s">
        <v>161</v>
      </c>
      <c r="O27" s="60">
        <v>2</v>
      </c>
      <c r="P27" s="60">
        <v>2</v>
      </c>
      <c r="Q27" s="60">
        <v>4</v>
      </c>
      <c r="R27" s="48" t="str" cm="1">
        <f t="array" ref="R27">+_xlfn.IFS(Q27=2,"Riesgo bajo",Q27=3,"Riesgo bajo",Q27=4,"Riesgo bajo",Q27=5,"Riesgo medio",Q27=6,"Riesgo alto",Q27=7,"Riesgo alto",Q27=8,"Riesgo estremo",Q27=9,"Riesgo estremo",Q27=10,"Riesgo estremo")</f>
        <v>Riesgo bajo</v>
      </c>
      <c r="S27" s="60" t="s">
        <v>52</v>
      </c>
      <c r="T27" s="44" t="s">
        <v>155</v>
      </c>
      <c r="U27" s="44" t="s">
        <v>54</v>
      </c>
      <c r="V27" s="66" t="s">
        <v>162</v>
      </c>
      <c r="W27" s="66" t="s">
        <v>163</v>
      </c>
      <c r="X27" s="66" t="s">
        <v>164</v>
      </c>
    </row>
    <row r="28" spans="1:24" ht="122.4">
      <c r="A28" s="24">
        <f>+A27+1</f>
        <v>16</v>
      </c>
      <c r="B28" s="60" t="s">
        <v>165</v>
      </c>
      <c r="C28" s="60" t="s">
        <v>79</v>
      </c>
      <c r="D28" s="60" t="s">
        <v>97</v>
      </c>
      <c r="E28" s="60" t="s">
        <v>166</v>
      </c>
      <c r="F28" s="73" t="s">
        <v>167</v>
      </c>
      <c r="G28" s="69" t="s">
        <v>168</v>
      </c>
      <c r="H28" s="60">
        <v>5</v>
      </c>
      <c r="I28" s="60">
        <v>5</v>
      </c>
      <c r="J28" s="24">
        <v>7</v>
      </c>
      <c r="K28" s="48" t="str" cm="1">
        <f t="array" ref="K28">+_xlfn.IFS(J28=2,"Riesgo bajo",J28=3,"Riesgo bajo",J28=4,"Riesgo bajo",J28=5,"Riesgo medio",J28=6,"Riesgo alto",J28=7,"Riesgo alto",J28=8,"Riesgo estremo",J28=9,"Riesgo estremo",J28=10,"Riesgo estremo")</f>
        <v>Riesgo alto</v>
      </c>
      <c r="L28" s="59" t="s">
        <v>119</v>
      </c>
      <c r="M28" s="68" t="s">
        <v>169</v>
      </c>
      <c r="N28" s="63" t="s">
        <v>170</v>
      </c>
      <c r="O28" s="60">
        <v>1</v>
      </c>
      <c r="P28" s="60">
        <v>3</v>
      </c>
      <c r="Q28" s="60">
        <v>4</v>
      </c>
      <c r="R28" s="48" t="str" cm="1">
        <f t="array" ref="R28">+_xlfn.IFS(Q28=2,"Riesgo bajo",Q28=3,"Riesgo bajo",Q28=4,"Riesgo bajo",Q28=5,"Riesgo medio",Q28=6,"Riesgo alto",Q28=7,"Riesgo alto",Q28=8,"Riesgo estremo",Q28=9,"Riesgo estremo",Q28=10,"Riesgo estremo")</f>
        <v>Riesgo bajo</v>
      </c>
      <c r="S28" s="60" t="s">
        <v>52</v>
      </c>
      <c r="T28" s="44" t="s">
        <v>171</v>
      </c>
      <c r="U28" s="44" t="s">
        <v>172</v>
      </c>
      <c r="V28" s="66" t="s">
        <v>173</v>
      </c>
      <c r="W28" s="66" t="s">
        <v>174</v>
      </c>
      <c r="X28" s="66" t="s">
        <v>164</v>
      </c>
    </row>
    <row r="29" spans="1:24" ht="179.4">
      <c r="A29" s="24">
        <f>+A28+1</f>
        <v>17</v>
      </c>
      <c r="B29" s="60" t="s">
        <v>43</v>
      </c>
      <c r="C29" s="60" t="s">
        <v>79</v>
      </c>
      <c r="D29" s="60" t="s">
        <v>97</v>
      </c>
      <c r="E29" s="60" t="s">
        <v>157</v>
      </c>
      <c r="F29" s="73" t="s">
        <v>175</v>
      </c>
      <c r="G29" s="69" t="s">
        <v>176</v>
      </c>
      <c r="H29" s="60">
        <v>1</v>
      </c>
      <c r="I29" s="60">
        <v>3</v>
      </c>
      <c r="J29" s="24">
        <v>4</v>
      </c>
      <c r="K29" s="48" t="str" cm="1">
        <f t="array" ref="K29">+_xlfn.IFS(J29=2,"Riesgo bajo",J29=3,"Riesgo bajo",J29=4,"Riesgo bajo",J29=5,"Riesgo medio",J29=6,"Riesgo alto",J29=7,"Riesgo alto",J29=8,"Riesgo estremo",J29=9,"Riesgo estremo",J29=10,"Riesgo estremo")</f>
        <v>Riesgo bajo</v>
      </c>
      <c r="L29" s="59" t="s">
        <v>119</v>
      </c>
      <c r="M29" s="68" t="s">
        <v>177</v>
      </c>
      <c r="N29" s="63" t="s">
        <v>178</v>
      </c>
      <c r="O29" s="60">
        <v>1</v>
      </c>
      <c r="P29" s="60">
        <v>2</v>
      </c>
      <c r="Q29" s="60">
        <v>3</v>
      </c>
      <c r="R29" s="48" t="str" cm="1">
        <f t="array" ref="R29">+_xlfn.IFS(Q29=2,"Riesgo bajo",Q29=3,"Riesgo bajo",Q29=4,"Riesgo bajo",Q29=5,"Riesgo medio",Q29=6,"Riesgo alto",Q29=7,"Riesgo alto",Q29=8,"Riesgo estremo",Q29=9,"Riesgo estremo",Q29=10,"Riesgo estremo")</f>
        <v>Riesgo bajo</v>
      </c>
      <c r="S29" s="60" t="s">
        <v>52</v>
      </c>
      <c r="T29" s="44" t="s">
        <v>171</v>
      </c>
      <c r="U29" s="44" t="s">
        <v>179</v>
      </c>
      <c r="V29" s="66" t="s">
        <v>180</v>
      </c>
      <c r="W29" s="66" t="s">
        <v>163</v>
      </c>
      <c r="X29" s="66" t="s">
        <v>164</v>
      </c>
    </row>
    <row r="30" spans="1:24" ht="179.4">
      <c r="A30" s="24">
        <f t="shared" ref="A30:A47" si="2">+A29+1</f>
        <v>18</v>
      </c>
      <c r="B30" s="60" t="s">
        <v>43</v>
      </c>
      <c r="C30" s="60" t="s">
        <v>79</v>
      </c>
      <c r="D30" s="60" t="s">
        <v>97</v>
      </c>
      <c r="E30" s="60" t="s">
        <v>157</v>
      </c>
      <c r="F30" s="73" t="s">
        <v>175</v>
      </c>
      <c r="G30" s="69" t="s">
        <v>176</v>
      </c>
      <c r="H30" s="60">
        <v>1</v>
      </c>
      <c r="I30" s="60">
        <v>3</v>
      </c>
      <c r="J30" s="24">
        <v>4</v>
      </c>
      <c r="K30" s="48" t="str" cm="1">
        <f t="array" ref="K30">+_xlfn.IFS(J30=2,"Riesgo bajo",J30=3,"Riesgo bajo",J30=4,"Riesgo bajo",J30=5,"Riesgo medio",J30=6,"Riesgo alto",J30=7,"Riesgo alto",J30=8,"Riesgo estremo",J30=9,"Riesgo estremo",J30=10,"Riesgo estremo")</f>
        <v>Riesgo bajo</v>
      </c>
      <c r="L30" s="59" t="s">
        <v>119</v>
      </c>
      <c r="M30" s="68" t="s">
        <v>181</v>
      </c>
      <c r="N30" s="63" t="s">
        <v>178</v>
      </c>
      <c r="O30" s="60">
        <v>1</v>
      </c>
      <c r="P30" s="60">
        <v>2</v>
      </c>
      <c r="Q30" s="60">
        <v>3</v>
      </c>
      <c r="R30" s="48" t="str" cm="1">
        <f t="array" ref="R30">+_xlfn.IFS(Q30=2,"Riesgo bajo",Q30=3,"Riesgo bajo",Q30=4,"Riesgo bajo",Q30=5,"Riesgo medio",Q30=6,"Riesgo alto",Q30=7,"Riesgo alto",Q30=8,"Riesgo estremo",Q30=9,"Riesgo estremo",Q30=10,"Riesgo estremo")</f>
        <v>Riesgo bajo</v>
      </c>
      <c r="S30" s="60" t="s">
        <v>52</v>
      </c>
      <c r="T30" s="44" t="s">
        <v>145</v>
      </c>
      <c r="U30" s="44" t="s">
        <v>179</v>
      </c>
      <c r="V30" s="66" t="s">
        <v>180</v>
      </c>
      <c r="W30" s="66" t="s">
        <v>163</v>
      </c>
      <c r="X30" s="66" t="s">
        <v>164</v>
      </c>
    </row>
    <row r="31" spans="1:24" ht="96.6">
      <c r="A31" s="24">
        <f t="shared" si="2"/>
        <v>19</v>
      </c>
      <c r="B31" s="60" t="s">
        <v>43</v>
      </c>
      <c r="C31" s="60" t="s">
        <v>79</v>
      </c>
      <c r="D31" s="60" t="s">
        <v>97</v>
      </c>
      <c r="E31" s="60" t="s">
        <v>182</v>
      </c>
      <c r="F31" s="73" t="s">
        <v>183</v>
      </c>
      <c r="G31" s="69" t="s">
        <v>184</v>
      </c>
      <c r="H31" s="60">
        <v>3</v>
      </c>
      <c r="I31" s="60">
        <v>4</v>
      </c>
      <c r="J31" s="24">
        <v>7</v>
      </c>
      <c r="K31" s="48" t="str" cm="1">
        <f t="array" ref="K31">+_xlfn.IFS(J31=2,"Riesgo bajo",J31=3,"Riesgo bajo",J31=4,"Riesgo bajo",J31=5,"Riesgo medio",J31=6,"Riesgo alto",J31=7,"Riesgo alto",J31=8,"Riesgo estremo",J31=9,"Riesgo estremo",J31=10,"Riesgo estremo")</f>
        <v>Riesgo alto</v>
      </c>
      <c r="L31" s="78" t="s">
        <v>119</v>
      </c>
      <c r="M31" s="79" t="s">
        <v>181</v>
      </c>
      <c r="N31" s="63" t="s">
        <v>185</v>
      </c>
      <c r="O31" s="60">
        <v>1</v>
      </c>
      <c r="P31" s="60">
        <v>2</v>
      </c>
      <c r="Q31" s="60">
        <v>3</v>
      </c>
      <c r="R31" s="48" t="str" cm="1">
        <f t="array" ref="R31">+_xlfn.IFS(Q31=2,"Riesgo bajo",Q31=3,"Riesgo bajo",Q31=4,"Riesgo bajo",Q31=5,"Riesgo medio",Q31=6,"Riesgo alto",Q31=7,"Riesgo alto",Q31=8,"Riesgo estremo",Q31=9,"Riesgo estremo",Q31=10,"Riesgo estremo")</f>
        <v>Riesgo bajo</v>
      </c>
      <c r="S31" s="60" t="s">
        <v>52</v>
      </c>
      <c r="T31" s="44" t="s">
        <v>145</v>
      </c>
      <c r="U31" s="44" t="s">
        <v>186</v>
      </c>
      <c r="V31" s="66" t="s">
        <v>187</v>
      </c>
      <c r="W31" s="66" t="s">
        <v>188</v>
      </c>
      <c r="X31" s="66" t="s">
        <v>164</v>
      </c>
    </row>
    <row r="32" spans="1:24" ht="110.4">
      <c r="A32" s="24">
        <f t="shared" si="2"/>
        <v>20</v>
      </c>
      <c r="B32" s="60" t="s">
        <v>43</v>
      </c>
      <c r="C32" s="60" t="s">
        <v>79</v>
      </c>
      <c r="D32" s="60" t="s">
        <v>97</v>
      </c>
      <c r="E32" s="60" t="s">
        <v>182</v>
      </c>
      <c r="F32" s="73" t="s">
        <v>189</v>
      </c>
      <c r="G32" s="69" t="s">
        <v>190</v>
      </c>
      <c r="H32" s="60">
        <v>2</v>
      </c>
      <c r="I32" s="60">
        <v>4</v>
      </c>
      <c r="J32" s="24">
        <v>6</v>
      </c>
      <c r="K32" s="77" t="str" cm="1">
        <f t="array" ref="K32">+_xlfn.IFS(J32=2,"Riesgo bajo",J32=3,"Riesgo bajo",J32=4,"Riesgo bajo",J32=5,"Riesgo medio",J32=6,"Riesgo alto",J32=7,"Riesgo alto",J32=8,"Riesgo estremo",J32=9,"Riesgo estremo",J32=10,"Riesgo estremo")</f>
        <v>Riesgo alto</v>
      </c>
      <c r="L32" s="46" t="s">
        <v>82</v>
      </c>
      <c r="M32" s="76" t="s">
        <v>191</v>
      </c>
      <c r="N32" s="63" t="s">
        <v>192</v>
      </c>
      <c r="O32" s="60">
        <v>1</v>
      </c>
      <c r="P32" s="60">
        <v>2</v>
      </c>
      <c r="Q32" s="60">
        <v>3</v>
      </c>
      <c r="R32" s="48" t="str" cm="1">
        <f t="array" ref="R32">+_xlfn.IFS(Q32=2,"Riesgo bajo",Q32=3,"Riesgo bajo",Q32=4,"Riesgo bajo",Q32=5,"Riesgo medio",Q32=6,"Riesgo alto",Q32=7,"Riesgo alto",Q32=8,"Riesgo estremo",Q32=9,"Riesgo estremo",Q32=10,"Riesgo estremo")</f>
        <v>Riesgo bajo</v>
      </c>
      <c r="S32" s="60" t="s">
        <v>52</v>
      </c>
      <c r="T32" s="44" t="s">
        <v>145</v>
      </c>
      <c r="U32" s="44" t="s">
        <v>193</v>
      </c>
      <c r="V32" s="66" t="s">
        <v>194</v>
      </c>
      <c r="W32" s="66" t="s">
        <v>188</v>
      </c>
      <c r="X32" s="66" t="s">
        <v>164</v>
      </c>
    </row>
    <row r="33" spans="1:24" ht="110.4">
      <c r="A33" s="24">
        <f t="shared" si="2"/>
        <v>21</v>
      </c>
      <c r="B33" s="60" t="s">
        <v>165</v>
      </c>
      <c r="C33" s="60" t="s">
        <v>79</v>
      </c>
      <c r="D33" s="60" t="s">
        <v>45</v>
      </c>
      <c r="E33" s="60" t="s">
        <v>166</v>
      </c>
      <c r="F33" s="73" t="s">
        <v>195</v>
      </c>
      <c r="G33" s="69" t="s">
        <v>196</v>
      </c>
      <c r="H33" s="60">
        <v>3</v>
      </c>
      <c r="I33" s="60">
        <v>4</v>
      </c>
      <c r="J33" s="24">
        <v>7</v>
      </c>
      <c r="K33" s="77" t="str" cm="1">
        <f t="array" ref="K33">+_xlfn.IFS(J33=2,"Riesgo bajo",J33=3,"Riesgo bajo",J33=4,"Riesgo bajo",J33=5,"Riesgo medio",J33=6,"Riesgo alto",J33=7,"Riesgo alto",J33=8,"Riesgo estremo",J33=9,"Riesgo estremo",J33=10,"Riesgo estremo")</f>
        <v>Riesgo alto</v>
      </c>
      <c r="L33" s="46" t="s">
        <v>82</v>
      </c>
      <c r="M33" s="76" t="s">
        <v>181</v>
      </c>
      <c r="N33" s="63" t="s">
        <v>197</v>
      </c>
      <c r="O33" s="60">
        <v>1</v>
      </c>
      <c r="P33" s="60">
        <v>2</v>
      </c>
      <c r="Q33" s="60">
        <v>3</v>
      </c>
      <c r="R33" s="48" t="str" cm="1">
        <f t="array" ref="R33">+_xlfn.IFS(Q33=2,"Riesgo bajo",Q33=3,"Riesgo bajo",Q33=4,"Riesgo bajo",Q33=5,"Riesgo medio",Q33=6,"Riesgo alto",Q33=7,"Riesgo alto",Q33=8,"Riesgo estremo",Q33=9,"Riesgo estremo",Q33=10,"Riesgo estremo")</f>
        <v>Riesgo bajo</v>
      </c>
      <c r="S33" s="60" t="s">
        <v>52</v>
      </c>
      <c r="T33" s="44" t="s">
        <v>145</v>
      </c>
      <c r="U33" s="44" t="s">
        <v>198</v>
      </c>
      <c r="V33" s="66" t="s">
        <v>199</v>
      </c>
      <c r="W33" s="66" t="s">
        <v>200</v>
      </c>
      <c r="X33" s="66" t="s">
        <v>164</v>
      </c>
    </row>
    <row r="34" spans="1:24" ht="96.6">
      <c r="A34" s="24">
        <f t="shared" si="2"/>
        <v>22</v>
      </c>
      <c r="B34" s="60" t="s">
        <v>43</v>
      </c>
      <c r="C34" s="60" t="s">
        <v>79</v>
      </c>
      <c r="D34" s="60" t="s">
        <v>97</v>
      </c>
      <c r="E34" s="60" t="s">
        <v>201</v>
      </c>
      <c r="F34" s="73" t="s">
        <v>202</v>
      </c>
      <c r="G34" s="69" t="s">
        <v>203</v>
      </c>
      <c r="H34" s="60">
        <v>4</v>
      </c>
      <c r="I34" s="60">
        <v>4</v>
      </c>
      <c r="J34" s="24">
        <v>8</v>
      </c>
      <c r="K34" s="48" t="str" cm="1">
        <f t="array" ref="K34">+_xlfn.IFS(J34=2,"Riesgo bajo",J34=3,"Riesgo bajo",J34=4,"Riesgo bajo",J34=5,"Riesgo medio",J34=6,"Riesgo alto",J34=7,"Riesgo alto",J34=8,"Riesgo estremo",J34=9,"Riesgo estremo",J34=10,"Riesgo estremo")</f>
        <v>Riesgo estremo</v>
      </c>
      <c r="L34" s="81" t="s">
        <v>119</v>
      </c>
      <c r="M34" s="82" t="s">
        <v>169</v>
      </c>
      <c r="N34" s="83" t="s">
        <v>204</v>
      </c>
      <c r="O34" s="60">
        <v>1</v>
      </c>
      <c r="P34" s="60">
        <v>2</v>
      </c>
      <c r="Q34" s="60">
        <v>3</v>
      </c>
      <c r="R34" s="48" t="str" cm="1">
        <f t="array" ref="R34">+_xlfn.IFS(Q34=2,"Riesgo bajo",Q34=3,"Riesgo bajo",Q34=4,"Riesgo bajo",Q34=5,"Riesgo medio",Q34=6,"Riesgo alto",Q34=7,"Riesgo alto",Q34=8,"Riesgo estremo",Q34=9,"Riesgo estremo",Q34=10,"Riesgo estremo")</f>
        <v>Riesgo bajo</v>
      </c>
      <c r="S34" s="60" t="s">
        <v>52</v>
      </c>
      <c r="T34" s="44" t="s">
        <v>145</v>
      </c>
      <c r="U34" s="44" t="s">
        <v>205</v>
      </c>
      <c r="V34" s="66" t="s">
        <v>187</v>
      </c>
      <c r="W34" s="66" t="s">
        <v>206</v>
      </c>
      <c r="X34" s="66" t="s">
        <v>164</v>
      </c>
    </row>
    <row r="35" spans="1:24" ht="262.2">
      <c r="A35" s="24">
        <f t="shared" si="2"/>
        <v>23</v>
      </c>
      <c r="B35" s="60" t="s">
        <v>43</v>
      </c>
      <c r="C35" s="60" t="s">
        <v>79</v>
      </c>
      <c r="D35" s="60" t="s">
        <v>97</v>
      </c>
      <c r="E35" s="60" t="s">
        <v>166</v>
      </c>
      <c r="F35" s="73" t="s">
        <v>207</v>
      </c>
      <c r="G35" s="69" t="s">
        <v>208</v>
      </c>
      <c r="H35" s="60">
        <v>2</v>
      </c>
      <c r="I35" s="60">
        <v>3</v>
      </c>
      <c r="J35" s="24">
        <v>5</v>
      </c>
      <c r="K35" s="77" t="str" cm="1">
        <f t="array" ref="K35">+_xlfn.IFS(J35=2,"Riesgo bajo",J35=3,"Riesgo bajo",J35=4,"Riesgo bajo",J35=5,"Riesgo medio",J35=6,"Riesgo alto",J35=7,"Riesgo alto",J35=8,"Riesgo estremo",J35=9,"Riesgo estremo",J35=10,"Riesgo estremo")</f>
        <v>Riesgo medio</v>
      </c>
      <c r="L35" s="46" t="s">
        <v>82</v>
      </c>
      <c r="M35" s="76" t="s">
        <v>181</v>
      </c>
      <c r="N35" s="44" t="s">
        <v>209</v>
      </c>
      <c r="O35" s="80">
        <v>1</v>
      </c>
      <c r="P35" s="60">
        <v>2</v>
      </c>
      <c r="Q35" s="60">
        <v>3</v>
      </c>
      <c r="R35" s="48" t="str" cm="1">
        <f t="array" ref="R35">+_xlfn.IFS(Q35=2,"Riesgo bajo",Q35=3,"Riesgo bajo",Q35=4,"Riesgo bajo",Q35=5,"Riesgo medio",Q35=6,"Riesgo alto",Q35=7,"Riesgo alto",Q35=8,"Riesgo estremo",Q35=9,"Riesgo estremo",Q35=10,"Riesgo estremo")</f>
        <v>Riesgo bajo</v>
      </c>
      <c r="S35" s="60" t="s">
        <v>52</v>
      </c>
      <c r="T35" s="44" t="s">
        <v>145</v>
      </c>
      <c r="U35" s="44" t="s">
        <v>210</v>
      </c>
      <c r="V35" s="66" t="s">
        <v>211</v>
      </c>
      <c r="W35" s="66" t="s">
        <v>212</v>
      </c>
      <c r="X35" s="66" t="s">
        <v>164</v>
      </c>
    </row>
    <row r="36" spans="1:24" ht="400.2">
      <c r="A36" s="24">
        <f t="shared" si="2"/>
        <v>24</v>
      </c>
      <c r="B36" s="60" t="s">
        <v>43</v>
      </c>
      <c r="C36" s="60" t="s">
        <v>79</v>
      </c>
      <c r="D36" s="60" t="s">
        <v>97</v>
      </c>
      <c r="E36" s="60" t="s">
        <v>213</v>
      </c>
      <c r="F36" s="73" t="s">
        <v>214</v>
      </c>
      <c r="G36" s="69" t="s">
        <v>215</v>
      </c>
      <c r="H36" s="60">
        <v>4</v>
      </c>
      <c r="I36" s="60">
        <v>4</v>
      </c>
      <c r="J36" s="24">
        <v>8</v>
      </c>
      <c r="K36" s="48" t="str" cm="1">
        <f t="array" ref="K36">+_xlfn.IFS(J36=2,"Riesgo bajo",J36=3,"Riesgo bajo",J36=4,"Riesgo bajo",J36=5,"Riesgo medio",J36=6,"Riesgo alto",J36=7,"Riesgo alto",J36=8,"Riesgo estremo",J36=9,"Riesgo estremo",J36=10,"Riesgo estremo")</f>
        <v>Riesgo estremo</v>
      </c>
      <c r="L36" s="74" t="s">
        <v>119</v>
      </c>
      <c r="M36" s="75" t="s">
        <v>181</v>
      </c>
      <c r="N36" s="84" t="s">
        <v>216</v>
      </c>
      <c r="O36" s="60">
        <v>1</v>
      </c>
      <c r="P36" s="60">
        <v>2</v>
      </c>
      <c r="Q36" s="60">
        <v>3</v>
      </c>
      <c r="R36" s="48" t="str" cm="1">
        <f t="array" ref="R36">+_xlfn.IFS(Q36=2,"Riesgo bajo",Q36=3,"Riesgo bajo",Q36=4,"Riesgo bajo",Q36=5,"Riesgo medio",Q36=6,"Riesgo alto",Q36=7,"Riesgo alto",Q36=8,"Riesgo estremo",Q36=9,"Riesgo estremo",Q36=10,"Riesgo estremo")</f>
        <v>Riesgo bajo</v>
      </c>
      <c r="S36" s="60" t="s">
        <v>52</v>
      </c>
      <c r="T36" s="44" t="s">
        <v>171</v>
      </c>
      <c r="U36" s="44" t="s">
        <v>217</v>
      </c>
      <c r="V36" s="66" t="s">
        <v>211</v>
      </c>
      <c r="W36" s="66" t="s">
        <v>218</v>
      </c>
      <c r="X36" s="66" t="s">
        <v>164</v>
      </c>
    </row>
    <row r="37" spans="1:24" ht="91.8">
      <c r="A37" s="24">
        <f t="shared" si="2"/>
        <v>25</v>
      </c>
      <c r="B37" s="60" t="s">
        <v>43</v>
      </c>
      <c r="C37" s="60" t="s">
        <v>79</v>
      </c>
      <c r="D37" s="60" t="s">
        <v>97</v>
      </c>
      <c r="E37" s="60" t="s">
        <v>213</v>
      </c>
      <c r="F37" s="73" t="s">
        <v>219</v>
      </c>
      <c r="G37" s="69" t="s">
        <v>220</v>
      </c>
      <c r="H37" s="60">
        <v>3</v>
      </c>
      <c r="I37" s="60">
        <v>4</v>
      </c>
      <c r="J37" s="24">
        <v>7</v>
      </c>
      <c r="K37" s="48" t="str" cm="1">
        <f t="array" ref="K37">+_xlfn.IFS(J37=2,"Riesgo bajo",J37=3,"Riesgo bajo",J37=4,"Riesgo bajo",J37=5,"Riesgo medio",J37=6,"Riesgo alto",J37=7,"Riesgo alto",J37=8,"Riesgo estremo",J37=9,"Riesgo estremo",J37=10,"Riesgo estremo")</f>
        <v>Riesgo alto</v>
      </c>
      <c r="L37" s="59" t="s">
        <v>49</v>
      </c>
      <c r="M37" s="62" t="s">
        <v>221</v>
      </c>
      <c r="N37" s="63" t="s">
        <v>222</v>
      </c>
      <c r="O37" s="60">
        <v>1</v>
      </c>
      <c r="P37" s="60">
        <v>2</v>
      </c>
      <c r="Q37" s="60">
        <v>3</v>
      </c>
      <c r="R37" s="60" t="s">
        <v>223</v>
      </c>
      <c r="S37" s="60" t="s">
        <v>52</v>
      </c>
      <c r="T37" s="44" t="s">
        <v>49</v>
      </c>
      <c r="U37" s="44" t="s">
        <v>224</v>
      </c>
      <c r="V37" s="66" t="s">
        <v>225</v>
      </c>
      <c r="W37" s="66" t="s">
        <v>226</v>
      </c>
      <c r="X37" s="66" t="s">
        <v>164</v>
      </c>
    </row>
    <row r="38" spans="1:24" ht="110.4">
      <c r="A38" s="24">
        <f t="shared" si="2"/>
        <v>26</v>
      </c>
      <c r="B38" s="60" t="s">
        <v>43</v>
      </c>
      <c r="C38" s="60" t="s">
        <v>79</v>
      </c>
      <c r="D38" s="60" t="s">
        <v>97</v>
      </c>
      <c r="E38" s="60" t="s">
        <v>166</v>
      </c>
      <c r="F38" s="73" t="s">
        <v>227</v>
      </c>
      <c r="G38" s="69" t="s">
        <v>228</v>
      </c>
      <c r="H38" s="60">
        <v>4</v>
      </c>
      <c r="I38" s="60">
        <v>4</v>
      </c>
      <c r="J38" s="24">
        <v>8</v>
      </c>
      <c r="K38" s="48" t="str" cm="1">
        <f t="array" ref="K38">+_xlfn.IFS(J38=2,"Riesgo bajo",J38=3,"Riesgo bajo",J38=4,"Riesgo bajo",J38=5,"Riesgo medio",J38=6,"Riesgo alto",J38=7,"Riesgo alto",J38=8,"Riesgo estremo",J38=9,"Riesgo estremo",J38=10,"Riesgo estremo")</f>
        <v>Riesgo estremo</v>
      </c>
      <c r="L38" s="74" t="s">
        <v>119</v>
      </c>
      <c r="M38" s="75" t="s">
        <v>169</v>
      </c>
      <c r="N38" s="63" t="s">
        <v>229</v>
      </c>
      <c r="O38" s="60">
        <v>1</v>
      </c>
      <c r="P38" s="60">
        <v>2</v>
      </c>
      <c r="Q38" s="60">
        <v>3</v>
      </c>
      <c r="R38" s="60" t="s">
        <v>223</v>
      </c>
      <c r="S38" s="60" t="s">
        <v>52</v>
      </c>
      <c r="T38" s="44" t="s">
        <v>171</v>
      </c>
      <c r="U38" s="44" t="s">
        <v>193</v>
      </c>
      <c r="V38" s="66" t="s">
        <v>230</v>
      </c>
      <c r="W38" s="66" t="s">
        <v>231</v>
      </c>
      <c r="X38" s="66" t="s">
        <v>232</v>
      </c>
    </row>
    <row r="39" spans="1:24" ht="110.4">
      <c r="A39" s="24">
        <f t="shared" si="2"/>
        <v>27</v>
      </c>
      <c r="B39" s="60" t="s">
        <v>43</v>
      </c>
      <c r="C39" s="60" t="s">
        <v>79</v>
      </c>
      <c r="D39" s="60" t="s">
        <v>97</v>
      </c>
      <c r="E39" s="60" t="s">
        <v>166</v>
      </c>
      <c r="F39" s="73" t="s">
        <v>233</v>
      </c>
      <c r="G39" s="69" t="s">
        <v>234</v>
      </c>
      <c r="H39" s="60">
        <v>4</v>
      </c>
      <c r="I39" s="60">
        <v>4</v>
      </c>
      <c r="J39" s="24">
        <v>8</v>
      </c>
      <c r="K39" s="48" t="str" cm="1">
        <f t="array" ref="K39">+_xlfn.IFS(J39=2,"Riesgo bajo",J39=3,"Riesgo bajo",J39=4,"Riesgo bajo",J39=5,"Riesgo medio",J39=6,"Riesgo alto",J39=7,"Riesgo alto",J39=8,"Riesgo estremo",J39=9,"Riesgo estremo",J39=10,"Riesgo estremo")</f>
        <v>Riesgo estremo</v>
      </c>
      <c r="L39" s="59" t="s">
        <v>119</v>
      </c>
      <c r="M39" s="68" t="s">
        <v>235</v>
      </c>
      <c r="N39" s="63" t="s">
        <v>236</v>
      </c>
      <c r="O39" s="60">
        <v>1</v>
      </c>
      <c r="P39" s="60">
        <v>2</v>
      </c>
      <c r="Q39" s="60">
        <v>3</v>
      </c>
      <c r="R39" s="60" t="s">
        <v>223</v>
      </c>
      <c r="S39" s="60" t="s">
        <v>52</v>
      </c>
      <c r="T39" s="44" t="s">
        <v>171</v>
      </c>
      <c r="U39" s="44" t="s">
        <v>193</v>
      </c>
      <c r="V39" s="66" t="s">
        <v>230</v>
      </c>
      <c r="W39" s="66" t="s">
        <v>237</v>
      </c>
      <c r="X39" s="66" t="s">
        <v>164</v>
      </c>
    </row>
    <row r="40" spans="1:24" ht="110.4">
      <c r="A40" s="24">
        <f t="shared" si="2"/>
        <v>28</v>
      </c>
      <c r="B40" s="60" t="s">
        <v>43</v>
      </c>
      <c r="C40" s="60" t="s">
        <v>79</v>
      </c>
      <c r="D40" s="60" t="s">
        <v>97</v>
      </c>
      <c r="E40" s="60" t="s">
        <v>166</v>
      </c>
      <c r="F40" s="73" t="s">
        <v>238</v>
      </c>
      <c r="G40" s="69" t="s">
        <v>239</v>
      </c>
      <c r="H40" s="60">
        <v>3</v>
      </c>
      <c r="I40" s="60">
        <v>4</v>
      </c>
      <c r="J40" s="24">
        <v>7</v>
      </c>
      <c r="K40" s="48" t="str" cm="1">
        <f t="array" ref="K40">+_xlfn.IFS(J40=2,"Riesgo bajo",J40=3,"Riesgo bajo",J40=4,"Riesgo bajo",J40=5,"Riesgo medio",J40=6,"Riesgo alto",J40=7,"Riesgo alto",J40=8,"Riesgo estremo",J40=9,"Riesgo estremo",J40=10,"Riesgo estremo")</f>
        <v>Riesgo alto</v>
      </c>
      <c r="L40" s="59" t="s">
        <v>119</v>
      </c>
      <c r="M40" s="68" t="s">
        <v>235</v>
      </c>
      <c r="N40" s="63" t="s">
        <v>240</v>
      </c>
      <c r="O40" s="60">
        <v>1</v>
      </c>
      <c r="P40" s="60">
        <v>2</v>
      </c>
      <c r="Q40" s="60">
        <v>3</v>
      </c>
      <c r="R40" s="60" t="s">
        <v>223</v>
      </c>
      <c r="S40" s="60" t="s">
        <v>52</v>
      </c>
      <c r="T40" s="44" t="s">
        <v>171</v>
      </c>
      <c r="U40" s="44" t="s">
        <v>193</v>
      </c>
      <c r="V40" s="66" t="s">
        <v>230</v>
      </c>
      <c r="W40" s="66" t="s">
        <v>241</v>
      </c>
      <c r="X40" s="66" t="s">
        <v>164</v>
      </c>
    </row>
    <row r="41" spans="1:24" ht="110.4">
      <c r="A41" s="24">
        <f t="shared" si="2"/>
        <v>29</v>
      </c>
      <c r="B41" s="60" t="s">
        <v>43</v>
      </c>
      <c r="C41" s="60" t="s">
        <v>79</v>
      </c>
      <c r="D41" s="60" t="s">
        <v>97</v>
      </c>
      <c r="E41" s="60" t="s">
        <v>166</v>
      </c>
      <c r="F41" s="73" t="s">
        <v>242</v>
      </c>
      <c r="G41" s="69" t="s">
        <v>243</v>
      </c>
      <c r="H41" s="60">
        <v>4</v>
      </c>
      <c r="I41" s="60">
        <v>4</v>
      </c>
      <c r="J41" s="24">
        <v>8</v>
      </c>
      <c r="K41" s="86" t="str" cm="1">
        <f t="array" ref="K41">+_xlfn.IFS(J41=2,"Riesgo bajo",J41=3,"Riesgo bajo",J41=4,"Riesgo bajo",J41=5,"Riesgo medio",J41=6,"Riesgo alto",J41=7,"Riesgo alto",J41=8,"Riesgo estremo",J41=9,"Riesgo estremo",J41=10,"Riesgo estremo")</f>
        <v>Riesgo estremo</v>
      </c>
      <c r="L41" s="78" t="s">
        <v>119</v>
      </c>
      <c r="M41" s="79" t="s">
        <v>169</v>
      </c>
      <c r="N41" s="83" t="s">
        <v>244</v>
      </c>
      <c r="O41" s="60">
        <v>1</v>
      </c>
      <c r="P41" s="60">
        <v>2</v>
      </c>
      <c r="Q41" s="60">
        <v>3</v>
      </c>
      <c r="R41" s="60" t="s">
        <v>223</v>
      </c>
      <c r="S41" s="60" t="s">
        <v>52</v>
      </c>
      <c r="T41" s="44" t="s">
        <v>171</v>
      </c>
      <c r="U41" s="44" t="s">
        <v>193</v>
      </c>
      <c r="V41" s="66" t="s">
        <v>245</v>
      </c>
      <c r="W41" s="66" t="s">
        <v>246</v>
      </c>
      <c r="X41" s="66" t="s">
        <v>164</v>
      </c>
    </row>
    <row r="42" spans="1:24" ht="69">
      <c r="A42" s="24">
        <f t="shared" si="2"/>
        <v>30</v>
      </c>
      <c r="B42" s="60" t="s">
        <v>43</v>
      </c>
      <c r="C42" s="60" t="s">
        <v>79</v>
      </c>
      <c r="D42" s="60" t="s">
        <v>97</v>
      </c>
      <c r="E42" s="60" t="s">
        <v>213</v>
      </c>
      <c r="F42" s="73" t="s">
        <v>247</v>
      </c>
      <c r="G42" s="69" t="s">
        <v>248</v>
      </c>
      <c r="H42" s="60">
        <v>2</v>
      </c>
      <c r="I42" s="60">
        <v>2</v>
      </c>
      <c r="J42" s="85">
        <v>4</v>
      </c>
      <c r="K42" s="48" t="str" cm="1">
        <f t="array" ref="K42">+_xlfn.IFS(J42=2,"Riesgo bajo",J42=3,"Riesgo bajo",J42=4,"Riesgo bajo",J42=5,"Riesgo medio",J42=6,"Riesgo alto",J42=7,"Riesgo alto",J42=8,"Riesgo estremo",J42=9,"Riesgo estremo",J42=10,"Riesgo estremo")</f>
        <v>Riesgo bajo</v>
      </c>
      <c r="L42" s="46" t="s">
        <v>82</v>
      </c>
      <c r="M42" s="76" t="s">
        <v>235</v>
      </c>
      <c r="N42" s="44" t="s">
        <v>249</v>
      </c>
      <c r="O42" s="80">
        <v>1</v>
      </c>
      <c r="P42" s="60">
        <v>2</v>
      </c>
      <c r="Q42" s="60">
        <v>3</v>
      </c>
      <c r="R42" s="60" t="s">
        <v>223</v>
      </c>
      <c r="S42" s="60" t="s">
        <v>52</v>
      </c>
      <c r="T42" s="44" t="s">
        <v>82</v>
      </c>
      <c r="U42" s="44" t="s">
        <v>193</v>
      </c>
      <c r="V42" s="66" t="s">
        <v>245</v>
      </c>
      <c r="W42" s="66" t="s">
        <v>250</v>
      </c>
      <c r="X42" s="66" t="s">
        <v>164</v>
      </c>
    </row>
    <row r="43" spans="1:24" ht="96.6">
      <c r="A43" s="24">
        <f t="shared" si="2"/>
        <v>31</v>
      </c>
      <c r="B43" s="60" t="s">
        <v>43</v>
      </c>
      <c r="C43" s="60" t="s">
        <v>79</v>
      </c>
      <c r="D43" s="60" t="s">
        <v>97</v>
      </c>
      <c r="E43" s="60" t="s">
        <v>166</v>
      </c>
      <c r="F43" s="73" t="s">
        <v>251</v>
      </c>
      <c r="G43" s="69" t="s">
        <v>252</v>
      </c>
      <c r="H43" s="60">
        <v>3</v>
      </c>
      <c r="I43" s="60">
        <v>4</v>
      </c>
      <c r="J43" s="85">
        <v>7</v>
      </c>
      <c r="K43" s="48" t="str" cm="1">
        <f t="array" ref="K43">+_xlfn.IFS(J43=2,"Riesgo bajo",J43=3,"Riesgo bajo",J43=4,"Riesgo bajo",J43=5,"Riesgo medio",J43=6,"Riesgo alto",J43=7,"Riesgo alto",J43=8,"Riesgo estremo",J43=9,"Riesgo estremo",J43=10,"Riesgo estremo")</f>
        <v>Riesgo alto</v>
      </c>
      <c r="L43" s="46" t="s">
        <v>82</v>
      </c>
      <c r="M43" s="76" t="s">
        <v>235</v>
      </c>
      <c r="N43" s="44" t="s">
        <v>253</v>
      </c>
      <c r="O43" s="80">
        <v>1</v>
      </c>
      <c r="P43" s="60">
        <v>2</v>
      </c>
      <c r="Q43" s="60">
        <v>3</v>
      </c>
      <c r="R43" s="60" t="s">
        <v>223</v>
      </c>
      <c r="S43" s="60" t="s">
        <v>52</v>
      </c>
      <c r="T43" s="44" t="s">
        <v>82</v>
      </c>
      <c r="U43" s="44" t="s">
        <v>193</v>
      </c>
      <c r="V43" s="66" t="s">
        <v>245</v>
      </c>
      <c r="W43" s="66" t="s">
        <v>254</v>
      </c>
      <c r="X43" s="66" t="s">
        <v>164</v>
      </c>
    </row>
    <row r="44" spans="1:24" ht="179.4">
      <c r="A44" s="24">
        <f t="shared" si="2"/>
        <v>32</v>
      </c>
      <c r="B44" s="60" t="s">
        <v>43</v>
      </c>
      <c r="C44" s="60" t="s">
        <v>79</v>
      </c>
      <c r="D44" s="60" t="s">
        <v>97</v>
      </c>
      <c r="E44" s="60" t="s">
        <v>201</v>
      </c>
      <c r="F44" s="73" t="s">
        <v>255</v>
      </c>
      <c r="G44" s="69" t="s">
        <v>256</v>
      </c>
      <c r="H44" s="60">
        <v>4</v>
      </c>
      <c r="I44" s="60">
        <v>4</v>
      </c>
      <c r="J44" s="85">
        <v>8</v>
      </c>
      <c r="K44" s="48" t="str" cm="1">
        <f t="array" ref="K44">+_xlfn.IFS(J44=2,"Riesgo bajo",J44=3,"Riesgo bajo",J44=4,"Riesgo bajo",J44=5,"Riesgo medio",J44=6,"Riesgo alto",J44=7,"Riesgo alto",J44=8,"Riesgo estremo",J44=9,"Riesgo estremo",J44=10,"Riesgo estremo")</f>
        <v>Riesgo estremo</v>
      </c>
      <c r="L44" s="46" t="s">
        <v>82</v>
      </c>
      <c r="M44" s="76" t="s">
        <v>169</v>
      </c>
      <c r="N44" s="44" t="s">
        <v>257</v>
      </c>
      <c r="O44" s="80">
        <v>1</v>
      </c>
      <c r="P44" s="60">
        <v>2</v>
      </c>
      <c r="Q44" s="60">
        <v>3</v>
      </c>
      <c r="R44" s="60" t="s">
        <v>223</v>
      </c>
      <c r="S44" s="60" t="s">
        <v>52</v>
      </c>
      <c r="T44" s="44" t="s">
        <v>82</v>
      </c>
      <c r="U44" s="44" t="s">
        <v>193</v>
      </c>
      <c r="V44" s="66" t="s">
        <v>245</v>
      </c>
      <c r="W44" s="66" t="s">
        <v>258</v>
      </c>
      <c r="X44" s="66" t="s">
        <v>259</v>
      </c>
    </row>
    <row r="45" spans="1:24" ht="124.2">
      <c r="A45" s="24">
        <f t="shared" si="2"/>
        <v>33</v>
      </c>
      <c r="B45" s="60" t="s">
        <v>43</v>
      </c>
      <c r="C45" s="60" t="s">
        <v>79</v>
      </c>
      <c r="D45" s="60" t="s">
        <v>97</v>
      </c>
      <c r="E45" s="60" t="s">
        <v>260</v>
      </c>
      <c r="F45" s="73" t="s">
        <v>261</v>
      </c>
      <c r="G45" s="69" t="s">
        <v>262</v>
      </c>
      <c r="H45" s="60">
        <v>2</v>
      </c>
      <c r="I45" s="60">
        <v>4</v>
      </c>
      <c r="J45" s="85">
        <v>6</v>
      </c>
      <c r="K45" s="48" t="str" cm="1">
        <f t="array" ref="K45">+_xlfn.IFS(J45=2,"Riesgo bajo",J45=3,"Riesgo bajo",J45=4,"Riesgo bajo",J45=5,"Riesgo medio",J45=6,"Riesgo alto",J45=7,"Riesgo alto",J45=8,"Riesgo estremo",J45=9,"Riesgo estremo",J45=10,"Riesgo estremo")</f>
        <v>Riesgo alto</v>
      </c>
      <c r="L45" s="64" t="s">
        <v>119</v>
      </c>
      <c r="M45" s="88" t="s">
        <v>181</v>
      </c>
      <c r="N45" s="89" t="s">
        <v>263</v>
      </c>
      <c r="O45" s="80">
        <v>1</v>
      </c>
      <c r="P45" s="60">
        <v>2</v>
      </c>
      <c r="Q45" s="60">
        <v>3</v>
      </c>
      <c r="R45" s="60" t="s">
        <v>223</v>
      </c>
      <c r="S45" s="60" t="s">
        <v>52</v>
      </c>
      <c r="T45" s="44" t="s">
        <v>171</v>
      </c>
      <c r="U45" s="44" t="s">
        <v>193</v>
      </c>
      <c r="V45" s="66" t="s">
        <v>264</v>
      </c>
      <c r="W45" s="66" t="s">
        <v>265</v>
      </c>
      <c r="X45" s="66" t="s">
        <v>164</v>
      </c>
    </row>
    <row r="46" spans="1:24" ht="179.4">
      <c r="A46" s="24">
        <f t="shared" si="2"/>
        <v>34</v>
      </c>
      <c r="B46" s="60" t="s">
        <v>43</v>
      </c>
      <c r="C46" s="60" t="s">
        <v>79</v>
      </c>
      <c r="D46" s="60" t="s">
        <v>97</v>
      </c>
      <c r="E46" s="60" t="s">
        <v>201</v>
      </c>
      <c r="F46" s="73" t="s">
        <v>266</v>
      </c>
      <c r="G46" s="69" t="s">
        <v>267</v>
      </c>
      <c r="H46" s="60">
        <v>2</v>
      </c>
      <c r="I46" s="60">
        <v>4</v>
      </c>
      <c r="J46" s="24">
        <v>6</v>
      </c>
      <c r="K46" s="87" t="str" cm="1">
        <f t="array" ref="K46">+_xlfn.IFS(J46=2,"Riesgo bajo",J46=3,"Riesgo bajo",J46=4,"Riesgo bajo",J46=5,"Riesgo medio",J46=6,"Riesgo alto",J46=7,"Riesgo alto",J46=8,"Riesgo estremo",J46=9,"Riesgo estremo",J46=10,"Riesgo estremo")</f>
        <v>Riesgo alto</v>
      </c>
      <c r="L46" s="46" t="s">
        <v>82</v>
      </c>
      <c r="M46" s="76" t="s">
        <v>169</v>
      </c>
      <c r="N46" s="44" t="s">
        <v>268</v>
      </c>
      <c r="O46" s="80">
        <v>1</v>
      </c>
      <c r="P46" s="60">
        <v>2</v>
      </c>
      <c r="Q46" s="60">
        <v>3</v>
      </c>
      <c r="R46" s="60" t="s">
        <v>223</v>
      </c>
      <c r="S46" s="60" t="s">
        <v>52</v>
      </c>
      <c r="T46" s="44" t="s">
        <v>82</v>
      </c>
      <c r="U46" s="44" t="s">
        <v>193</v>
      </c>
      <c r="V46" s="66" t="s">
        <v>245</v>
      </c>
      <c r="W46" s="66" t="s">
        <v>269</v>
      </c>
      <c r="X46" s="66" t="s">
        <v>164</v>
      </c>
    </row>
    <row r="47" spans="1:24" ht="55.2">
      <c r="A47" s="24">
        <f t="shared" si="2"/>
        <v>35</v>
      </c>
      <c r="B47" s="60" t="s">
        <v>43</v>
      </c>
      <c r="C47" s="60" t="s">
        <v>79</v>
      </c>
      <c r="D47" s="60" t="s">
        <v>97</v>
      </c>
      <c r="E47" s="60" t="s">
        <v>166</v>
      </c>
      <c r="F47" s="73" t="s">
        <v>270</v>
      </c>
      <c r="G47" s="69" t="s">
        <v>271</v>
      </c>
      <c r="H47" s="60">
        <v>3</v>
      </c>
      <c r="I47" s="60">
        <v>4</v>
      </c>
      <c r="J47" s="24">
        <v>7</v>
      </c>
      <c r="K47" s="77" t="str" cm="1">
        <f t="array" ref="K47">+_xlfn.IFS(J47=2,"Riesgo bajo",J47=3,"Riesgo bajo",J47=4,"Riesgo bajo",J47=5,"Riesgo medio",J47=6,"Riesgo alto",J47=7,"Riesgo alto",J47=8,"Riesgo estremo",J47=9,"Riesgo estremo",J47=10,"Riesgo estremo")</f>
        <v>Riesgo alto</v>
      </c>
      <c r="L47" s="46" t="s">
        <v>82</v>
      </c>
      <c r="M47" s="76" t="s">
        <v>181</v>
      </c>
      <c r="N47" s="44" t="s">
        <v>272</v>
      </c>
      <c r="O47" s="80">
        <v>1</v>
      </c>
      <c r="P47" s="60">
        <v>2</v>
      </c>
      <c r="Q47" s="60">
        <v>3</v>
      </c>
      <c r="R47" s="60" t="s">
        <v>223</v>
      </c>
      <c r="S47" s="60" t="s">
        <v>52</v>
      </c>
      <c r="T47" s="44" t="s">
        <v>82</v>
      </c>
      <c r="U47" s="44" t="s">
        <v>193</v>
      </c>
      <c r="V47" s="66" t="s">
        <v>245</v>
      </c>
      <c r="W47" s="66" t="s">
        <v>273</v>
      </c>
      <c r="X47" s="66" t="s">
        <v>164</v>
      </c>
    </row>
  </sheetData>
  <autoFilter ref="A12:X47" xr:uid="{00000000-0009-0000-0000-000000000000}"/>
  <dataConsolidate/>
  <mergeCells count="40">
    <mergeCell ref="C11:C12"/>
    <mergeCell ref="D11:D12"/>
    <mergeCell ref="E11:E12"/>
    <mergeCell ref="F11:F12"/>
    <mergeCell ref="N11:N12"/>
    <mergeCell ref="G11:G12"/>
    <mergeCell ref="H11:H12"/>
    <mergeCell ref="A11:A12"/>
    <mergeCell ref="B11:B12"/>
    <mergeCell ref="A3:B3"/>
    <mergeCell ref="C2:X2"/>
    <mergeCell ref="C10:X10"/>
    <mergeCell ref="A7:X7"/>
    <mergeCell ref="A5:B6"/>
    <mergeCell ref="L11:L12"/>
    <mergeCell ref="S11:S12"/>
    <mergeCell ref="T11:T12"/>
    <mergeCell ref="U11:U12"/>
    <mergeCell ref="A8:B8"/>
    <mergeCell ref="A9:B9"/>
    <mergeCell ref="A10:B10"/>
    <mergeCell ref="C8:X8"/>
    <mergeCell ref="C9:X9"/>
    <mergeCell ref="A1:X1"/>
    <mergeCell ref="C3:X3"/>
    <mergeCell ref="A4:B4"/>
    <mergeCell ref="C4:X4"/>
    <mergeCell ref="A2:B2"/>
    <mergeCell ref="D5:E5"/>
    <mergeCell ref="G5:H5"/>
    <mergeCell ref="I5:J5"/>
    <mergeCell ref="K5:X5"/>
    <mergeCell ref="W11:X11"/>
    <mergeCell ref="V11:V12"/>
    <mergeCell ref="M11:M12"/>
    <mergeCell ref="O11:R11"/>
    <mergeCell ref="I11:I12"/>
    <mergeCell ref="J11:J12"/>
    <mergeCell ref="K11:K12"/>
    <mergeCell ref="F6:X6"/>
  </mergeCells>
  <conditionalFormatting sqref="J13:J47">
    <cfRule type="colorScale" priority="182">
      <colorScale>
        <cfvo type="min"/>
        <cfvo type="percentile" val="50"/>
        <cfvo type="max"/>
        <color rgb="FF92D050"/>
        <color rgb="FFFFC000"/>
        <color rgb="FFC00000"/>
      </colorScale>
    </cfRule>
  </conditionalFormatting>
  <conditionalFormatting sqref="Q13:Q26 J13:J47">
    <cfRule type="colorScale" priority="51">
      <colorScale>
        <cfvo type="num" val="2"/>
        <cfvo type="num" val="5"/>
        <cfvo type="num" val="8"/>
        <color rgb="FF92D050"/>
        <color rgb="FFFFC000"/>
        <color rgb="FFC00000"/>
      </colorScale>
    </cfRule>
  </conditionalFormatting>
  <conditionalFormatting sqref="Q13:Q26">
    <cfRule type="colorScale" priority="178">
      <colorScale>
        <cfvo type="min"/>
        <cfvo type="percentile" val="50"/>
        <cfvo type="max"/>
        <color rgb="FF92D050"/>
        <color rgb="FFFFC000"/>
        <color rgb="FFC00000"/>
      </colorScale>
    </cfRule>
  </conditionalFormatting>
  <dataValidations disablePrompts="1" count="1">
    <dataValidation type="list" allowBlank="1" showInputMessage="1" showErrorMessage="1" sqref="E27" xr:uid="{B0195091-7186-4ED9-8633-497823603FBB}">
      <formula1>#REF!</formula1>
    </dataValidation>
  </dataValidations>
  <printOptions horizontalCentered="1"/>
  <pageMargins left="0.70866141732283472" right="0.70866141732283472" top="0.74803149606299213" bottom="0.74803149606299213" header="0.31496062992125984" footer="0.31496062992125984"/>
  <pageSetup scale="4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B15"/>
  <sheetViews>
    <sheetView workbookViewId="0">
      <selection activeCell="B7" sqref="B7"/>
    </sheetView>
  </sheetViews>
  <sheetFormatPr baseColWidth="10" defaultColWidth="11.44140625" defaultRowHeight="13.2"/>
  <cols>
    <col min="1" max="1" width="19" customWidth="1"/>
    <col min="2" max="2" width="101.6640625" style="39" customWidth="1"/>
  </cols>
  <sheetData>
    <row r="3" spans="1:2" ht="15.6">
      <c r="A3" s="115" t="s">
        <v>274</v>
      </c>
      <c r="B3" s="115"/>
    </row>
    <row r="4" spans="1:2" s="2" customFormat="1" ht="61.5" customHeight="1">
      <c r="A4" s="22" t="s">
        <v>275</v>
      </c>
      <c r="B4" s="40" t="s">
        <v>276</v>
      </c>
    </row>
    <row r="5" spans="1:2" s="2" customFormat="1" ht="57" customHeight="1">
      <c r="A5" s="22" t="s">
        <v>277</v>
      </c>
      <c r="B5" s="40" t="s">
        <v>278</v>
      </c>
    </row>
    <row r="6" spans="1:2" s="2" customFormat="1" ht="32.1" customHeight="1">
      <c r="A6" s="22" t="s">
        <v>24</v>
      </c>
      <c r="B6" s="40" t="s">
        <v>279</v>
      </c>
    </row>
    <row r="7" spans="1:2" s="2" customFormat="1" ht="29.4" customHeight="1">
      <c r="A7" s="22" t="s">
        <v>27</v>
      </c>
      <c r="B7" s="40" t="s">
        <v>280</v>
      </c>
    </row>
    <row r="8" spans="1:2" s="2" customFormat="1" ht="21" customHeight="1">
      <c r="A8" s="22" t="s">
        <v>28</v>
      </c>
      <c r="B8" s="40" t="s">
        <v>281</v>
      </c>
    </row>
    <row r="9" spans="1:2" s="2" customFormat="1" ht="34.5" customHeight="1">
      <c r="A9" s="22" t="s">
        <v>282</v>
      </c>
      <c r="B9" s="40" t="s">
        <v>283</v>
      </c>
    </row>
    <row r="10" spans="1:2" s="2" customFormat="1" ht="21" customHeight="1">
      <c r="A10" s="22" t="s">
        <v>284</v>
      </c>
      <c r="B10" s="40" t="s">
        <v>285</v>
      </c>
    </row>
    <row r="11" spans="1:2" s="2" customFormat="1" ht="65.25" customHeight="1">
      <c r="A11" s="22" t="s">
        <v>286</v>
      </c>
      <c r="B11" s="40" t="s">
        <v>287</v>
      </c>
    </row>
    <row r="12" spans="1:2" s="2" customFormat="1">
      <c r="B12" s="39"/>
    </row>
    <row r="13" spans="1:2">
      <c r="A13" s="2"/>
    </row>
    <row r="14" spans="1:2">
      <c r="A14" s="2"/>
    </row>
    <row r="15" spans="1:2" ht="39.9" customHeight="1">
      <c r="A15" s="2"/>
    </row>
  </sheetData>
  <mergeCells count="1">
    <mergeCell ref="A3:B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4:D8"/>
  <sheetViews>
    <sheetView zoomScale="80" zoomScaleNormal="80" workbookViewId="0">
      <selection activeCell="D7" sqref="D7"/>
    </sheetView>
  </sheetViews>
  <sheetFormatPr baseColWidth="10" defaultColWidth="11.44140625" defaultRowHeight="13.2"/>
  <cols>
    <col min="2" max="2" width="17.109375" customWidth="1"/>
    <col min="3" max="3" width="20.5546875" customWidth="1"/>
    <col min="4" max="4" width="72.44140625" customWidth="1"/>
  </cols>
  <sheetData>
    <row r="4" spans="2:4" ht="20.399999999999999" customHeight="1">
      <c r="B4" s="117" t="s">
        <v>288</v>
      </c>
      <c r="C4" s="117"/>
      <c r="D4" s="117"/>
    </row>
    <row r="5" spans="2:4" s="2" customFormat="1" ht="41.1" customHeight="1">
      <c r="B5" s="99" t="s">
        <v>21</v>
      </c>
      <c r="C5" s="25" t="s">
        <v>43</v>
      </c>
      <c r="D5" s="27" t="s">
        <v>289</v>
      </c>
    </row>
    <row r="6" spans="2:4" s="2" customFormat="1" ht="24.6" customHeight="1">
      <c r="B6" s="99"/>
      <c r="C6" s="25" t="s">
        <v>165</v>
      </c>
      <c r="D6" s="27" t="s">
        <v>290</v>
      </c>
    </row>
    <row r="7" spans="2:4" s="2" customFormat="1" ht="27.6">
      <c r="B7" s="116" t="s">
        <v>22</v>
      </c>
      <c r="C7" s="25" t="s">
        <v>44</v>
      </c>
      <c r="D7" s="27" t="s">
        <v>291</v>
      </c>
    </row>
    <row r="8" spans="2:4" s="2" customFormat="1" ht="42.6" customHeight="1">
      <c r="B8" s="116"/>
      <c r="C8" s="25" t="s">
        <v>79</v>
      </c>
      <c r="D8" s="27" t="s">
        <v>292</v>
      </c>
    </row>
  </sheetData>
  <mergeCells count="3">
    <mergeCell ref="B5:B6"/>
    <mergeCell ref="B7:B8"/>
    <mergeCell ref="B4:D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3:C7"/>
  <sheetViews>
    <sheetView zoomScale="70" zoomScaleNormal="70" workbookViewId="0">
      <selection activeCell="C5" sqref="C5"/>
    </sheetView>
  </sheetViews>
  <sheetFormatPr baseColWidth="10" defaultColWidth="11.44140625" defaultRowHeight="13.2"/>
  <cols>
    <col min="2" max="2" width="22.5546875" customWidth="1"/>
    <col min="3" max="3" width="112.88671875" style="20" customWidth="1"/>
  </cols>
  <sheetData>
    <row r="3" spans="2:3" ht="32.4" customHeight="1">
      <c r="B3" s="117" t="s">
        <v>293</v>
      </c>
      <c r="C3" s="117"/>
    </row>
    <row r="4" spans="2:3" s="2" customFormat="1" ht="185.1" customHeight="1">
      <c r="B4" s="28" t="s">
        <v>45</v>
      </c>
      <c r="C4" s="29" t="s">
        <v>294</v>
      </c>
    </row>
    <row r="5" spans="2:3" s="2" customFormat="1" ht="84" customHeight="1">
      <c r="B5" s="28" t="s">
        <v>64</v>
      </c>
      <c r="C5" s="29" t="s">
        <v>295</v>
      </c>
    </row>
    <row r="6" spans="2:3" s="2" customFormat="1" ht="129" customHeight="1">
      <c r="B6" s="28" t="s">
        <v>71</v>
      </c>
      <c r="C6" s="29" t="s">
        <v>296</v>
      </c>
    </row>
    <row r="7" spans="2:3" s="2" customFormat="1" ht="90.6" customHeight="1">
      <c r="B7" s="28" t="s">
        <v>97</v>
      </c>
      <c r="C7" s="29" t="s">
        <v>297</v>
      </c>
    </row>
  </sheetData>
  <mergeCells count="1">
    <mergeCell ref="B3:C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5:C19"/>
  <sheetViews>
    <sheetView zoomScale="80" zoomScaleNormal="80" workbookViewId="0">
      <selection activeCell="C17" sqref="C17"/>
    </sheetView>
  </sheetViews>
  <sheetFormatPr baseColWidth="10" defaultColWidth="11.44140625" defaultRowHeight="13.2"/>
  <cols>
    <col min="2" max="2" width="30.6640625" customWidth="1"/>
    <col min="3" max="3" width="84" customWidth="1"/>
  </cols>
  <sheetData>
    <row r="5" spans="2:3" ht="24" customHeight="1">
      <c r="B5" s="117" t="s">
        <v>298</v>
      </c>
      <c r="C5" s="117"/>
    </row>
    <row r="6" spans="2:3" s="2" customFormat="1" ht="18" customHeight="1">
      <c r="B6" s="121" t="s">
        <v>299</v>
      </c>
      <c r="C6" s="118" t="s">
        <v>300</v>
      </c>
    </row>
    <row r="7" spans="2:3" s="2" customFormat="1" ht="18" customHeight="1">
      <c r="B7" s="122"/>
      <c r="C7" s="119"/>
    </row>
    <row r="8" spans="2:3" s="2" customFormat="1" ht="27.6">
      <c r="B8" s="30" t="s">
        <v>301</v>
      </c>
      <c r="C8" s="27" t="s">
        <v>302</v>
      </c>
    </row>
    <row r="9" spans="2:3" s="2" customFormat="1" ht="12.6" customHeight="1">
      <c r="B9" s="121" t="s">
        <v>303</v>
      </c>
      <c r="C9" s="118" t="s">
        <v>304</v>
      </c>
    </row>
    <row r="10" spans="2:3" s="2" customFormat="1" ht="12.6" customHeight="1">
      <c r="B10" s="123"/>
      <c r="C10" s="120"/>
    </row>
    <row r="11" spans="2:3" s="2" customFormat="1" ht="30.75" customHeight="1">
      <c r="B11" s="122"/>
      <c r="C11" s="119"/>
    </row>
    <row r="12" spans="2:3" s="2" customFormat="1" ht="55.2">
      <c r="B12" s="30" t="s">
        <v>305</v>
      </c>
      <c r="C12" s="27" t="s">
        <v>306</v>
      </c>
    </row>
    <row r="13" spans="2:3" s="2" customFormat="1" ht="27.6">
      <c r="B13" s="30" t="s">
        <v>307</v>
      </c>
      <c r="C13" s="27" t="s">
        <v>308</v>
      </c>
    </row>
    <row r="14" spans="2:3" s="2" customFormat="1" ht="12.6" customHeight="1">
      <c r="B14" s="121" t="s">
        <v>309</v>
      </c>
      <c r="C14" s="118" t="s">
        <v>310</v>
      </c>
    </row>
    <row r="15" spans="2:3" s="2" customFormat="1" ht="29.25" customHeight="1">
      <c r="B15" s="122"/>
      <c r="C15" s="119"/>
    </row>
    <row r="16" spans="2:3" s="2" customFormat="1" ht="55.2">
      <c r="B16" s="30" t="s">
        <v>311</v>
      </c>
      <c r="C16" s="27" t="s">
        <v>312</v>
      </c>
    </row>
    <row r="17" spans="2:3" s="2" customFormat="1" ht="41.4">
      <c r="B17" s="30" t="s">
        <v>313</v>
      </c>
      <c r="C17" s="27" t="s">
        <v>314</v>
      </c>
    </row>
    <row r="19" spans="2:3" ht="37.5" customHeight="1">
      <c r="B19" s="97" t="s">
        <v>315</v>
      </c>
      <c r="C19" s="97"/>
    </row>
  </sheetData>
  <mergeCells count="8">
    <mergeCell ref="B5:C5"/>
    <mergeCell ref="B19:C19"/>
    <mergeCell ref="C6:C7"/>
    <mergeCell ref="C14:C15"/>
    <mergeCell ref="C9:C11"/>
    <mergeCell ref="B6:B7"/>
    <mergeCell ref="B9:B11"/>
    <mergeCell ref="B14:B1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5:D10"/>
  <sheetViews>
    <sheetView workbookViewId="0">
      <selection activeCell="D16" sqref="D16"/>
    </sheetView>
  </sheetViews>
  <sheetFormatPr baseColWidth="10" defaultColWidth="11.44140625" defaultRowHeight="13.2"/>
  <cols>
    <col min="2" max="2" width="15.109375" customWidth="1"/>
    <col min="4" max="4" width="64.109375" customWidth="1"/>
  </cols>
  <sheetData>
    <row r="5" spans="2:4" ht="15.6">
      <c r="B5" s="115" t="s">
        <v>316</v>
      </c>
      <c r="C5" s="115"/>
      <c r="D5" s="115"/>
    </row>
    <row r="6" spans="2:4" s="2" customFormat="1" ht="18" customHeight="1">
      <c r="B6" s="124" t="s">
        <v>27</v>
      </c>
      <c r="C6" s="31">
        <v>1</v>
      </c>
      <c r="D6" s="32" t="s">
        <v>317</v>
      </c>
    </row>
    <row r="7" spans="2:4" s="2" customFormat="1" ht="18" customHeight="1">
      <c r="B7" s="124"/>
      <c r="C7" s="25">
        <v>2</v>
      </c>
      <c r="D7" s="27" t="s">
        <v>318</v>
      </c>
    </row>
    <row r="8" spans="2:4" s="2" customFormat="1" ht="18" customHeight="1">
      <c r="B8" s="124"/>
      <c r="C8" s="25">
        <v>3</v>
      </c>
      <c r="D8" s="27" t="s">
        <v>319</v>
      </c>
    </row>
    <row r="9" spans="2:4" s="2" customFormat="1" ht="18" customHeight="1">
      <c r="B9" s="124"/>
      <c r="C9" s="25">
        <v>4</v>
      </c>
      <c r="D9" s="27" t="s">
        <v>320</v>
      </c>
    </row>
    <row r="10" spans="2:4" s="2" customFormat="1" ht="18" customHeight="1" thickBot="1">
      <c r="B10" s="125"/>
      <c r="C10" s="25">
        <v>5</v>
      </c>
      <c r="D10" s="27" t="s">
        <v>321</v>
      </c>
    </row>
  </sheetData>
  <mergeCells count="2">
    <mergeCell ref="B6:B10"/>
    <mergeCell ref="B5:D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F8"/>
  <sheetViews>
    <sheetView zoomScale="90" zoomScaleNormal="90" workbookViewId="0">
      <selection activeCell="F5" sqref="F5"/>
    </sheetView>
  </sheetViews>
  <sheetFormatPr baseColWidth="10" defaultColWidth="11.44140625" defaultRowHeight="13.2"/>
  <cols>
    <col min="3" max="3" width="15.88671875" customWidth="1"/>
    <col min="4" max="4" width="54.88671875" customWidth="1"/>
    <col min="5" max="5" width="50.109375" customWidth="1"/>
    <col min="6" max="6" width="25" customWidth="1"/>
  </cols>
  <sheetData>
    <row r="2" spans="2:6" ht="15.6">
      <c r="B2" s="126" t="s">
        <v>322</v>
      </c>
      <c r="C2" s="126"/>
      <c r="D2" s="126"/>
      <c r="E2" s="126"/>
      <c r="F2" s="126"/>
    </row>
    <row r="3" spans="2:6" ht="37.5" customHeight="1">
      <c r="B3" s="33" t="s">
        <v>323</v>
      </c>
      <c r="C3" s="33" t="s">
        <v>324</v>
      </c>
      <c r="D3" s="33" t="s">
        <v>325</v>
      </c>
      <c r="E3" s="33" t="s">
        <v>326</v>
      </c>
      <c r="F3" s="34" t="s">
        <v>327</v>
      </c>
    </row>
    <row r="4" spans="2:6" s="2" customFormat="1" ht="27.6">
      <c r="B4" s="31">
        <v>1</v>
      </c>
      <c r="C4" s="31" t="s">
        <v>328</v>
      </c>
      <c r="D4" s="32" t="s">
        <v>329</v>
      </c>
      <c r="E4" s="32" t="s">
        <v>330</v>
      </c>
      <c r="F4" s="35" t="e">
        <f>ROUND(('Matriz de Riesgo'!C9*0.01),0)</f>
        <v>#VALUE!</v>
      </c>
    </row>
    <row r="5" spans="2:6" s="2" customFormat="1" ht="39" customHeight="1">
      <c r="B5" s="25">
        <v>2</v>
      </c>
      <c r="C5" s="25" t="s">
        <v>331</v>
      </c>
      <c r="D5" s="27" t="s">
        <v>332</v>
      </c>
      <c r="E5" s="27" t="s">
        <v>333</v>
      </c>
      <c r="F5" s="36" t="e">
        <f>ROUND(('Matriz de Riesgo'!C9*0.05),0)</f>
        <v>#VALUE!</v>
      </c>
    </row>
    <row r="6" spans="2:6" s="2" customFormat="1" ht="25.5" customHeight="1">
      <c r="B6" s="25">
        <v>3</v>
      </c>
      <c r="C6" s="25" t="s">
        <v>334</v>
      </c>
      <c r="D6" s="27" t="s">
        <v>335</v>
      </c>
      <c r="E6" s="27" t="s">
        <v>336</v>
      </c>
      <c r="F6" s="36" t="e">
        <f>ROUND(('Matriz de Riesgo'!C9*0.15),0)</f>
        <v>#VALUE!</v>
      </c>
    </row>
    <row r="7" spans="2:6" s="2" customFormat="1" ht="28.5" customHeight="1">
      <c r="B7" s="25">
        <v>4</v>
      </c>
      <c r="C7" s="25" t="s">
        <v>337</v>
      </c>
      <c r="D7" s="27" t="s">
        <v>338</v>
      </c>
      <c r="E7" s="27" t="s">
        <v>339</v>
      </c>
      <c r="F7" s="36" t="e">
        <f>ROUND(('Matriz de Riesgo'!C9*0.31),0)</f>
        <v>#VALUE!</v>
      </c>
    </row>
    <row r="8" spans="2:6" s="2" customFormat="1" ht="30.6" customHeight="1">
      <c r="B8" s="25">
        <v>5</v>
      </c>
      <c r="C8" s="25" t="s">
        <v>340</v>
      </c>
      <c r="D8" s="27" t="s">
        <v>341</v>
      </c>
      <c r="E8" s="27" t="s">
        <v>342</v>
      </c>
      <c r="F8" s="36" t="e">
        <f>ROUND(('Matriz de Riesgo'!C9*0.31),0)</f>
        <v>#VALUE!</v>
      </c>
    </row>
  </sheetData>
  <mergeCells count="1">
    <mergeCell ref="B2:F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5:N10"/>
  <sheetViews>
    <sheetView workbookViewId="0">
      <selection activeCell="D16" sqref="D16"/>
    </sheetView>
  </sheetViews>
  <sheetFormatPr baseColWidth="10" defaultColWidth="11.44140625" defaultRowHeight="13.2"/>
  <cols>
    <col min="2" max="2" width="30.88671875" customWidth="1"/>
    <col min="3" max="3" width="32.5546875" customWidth="1"/>
    <col min="4" max="4" width="56.44140625" customWidth="1"/>
  </cols>
  <sheetData>
    <row r="5" spans="2:14" ht="15.6">
      <c r="B5" s="127" t="s">
        <v>343</v>
      </c>
      <c r="C5" s="127"/>
      <c r="D5" s="127"/>
    </row>
    <row r="6" spans="2:14" s="2" customFormat="1" ht="29.4" customHeight="1" thickBot="1">
      <c r="B6" s="21" t="s">
        <v>29</v>
      </c>
      <c r="C6" s="7" t="s">
        <v>344</v>
      </c>
      <c r="D6" s="9" t="s">
        <v>345</v>
      </c>
    </row>
    <row r="7" spans="2:14" s="2" customFormat="1" ht="18" customHeight="1">
      <c r="B7" s="99" t="s">
        <v>30</v>
      </c>
      <c r="C7" s="11" t="s">
        <v>346</v>
      </c>
      <c r="D7" s="9" t="s">
        <v>347</v>
      </c>
      <c r="N7" s="3"/>
    </row>
    <row r="8" spans="2:14" s="2" customFormat="1" ht="18" customHeight="1">
      <c r="B8" s="99"/>
      <c r="C8" s="12" t="s">
        <v>348</v>
      </c>
      <c r="D8" s="9" t="s">
        <v>349</v>
      </c>
    </row>
    <row r="9" spans="2:14" s="2" customFormat="1" ht="18" customHeight="1">
      <c r="B9" s="99"/>
      <c r="C9" s="13">
        <v>5</v>
      </c>
      <c r="D9" s="9" t="s">
        <v>350</v>
      </c>
    </row>
    <row r="10" spans="2:14" s="2" customFormat="1" ht="18" customHeight="1">
      <c r="B10" s="99"/>
      <c r="C10" s="14" t="s">
        <v>351</v>
      </c>
      <c r="D10" s="9" t="s">
        <v>352</v>
      </c>
    </row>
  </sheetData>
  <mergeCells count="2">
    <mergeCell ref="B7:B10"/>
    <mergeCell ref="B5:D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9:D11"/>
  <sheetViews>
    <sheetView zoomScale="70" zoomScaleNormal="70" workbookViewId="0">
      <selection activeCell="D10" sqref="D10"/>
    </sheetView>
  </sheetViews>
  <sheetFormatPr baseColWidth="10" defaultColWidth="11.44140625" defaultRowHeight="13.2"/>
  <cols>
    <col min="3" max="3" width="34.88671875" customWidth="1"/>
    <col min="4" max="4" width="120.109375" customWidth="1"/>
  </cols>
  <sheetData>
    <row r="9" spans="2:4" ht="26.1" customHeight="1" thickBot="1">
      <c r="B9" s="129" t="s">
        <v>353</v>
      </c>
      <c r="C9" s="129"/>
      <c r="D9" s="129"/>
    </row>
    <row r="10" spans="2:4" s="2" customFormat="1" ht="36.6" customHeight="1">
      <c r="B10" s="128" t="s">
        <v>354</v>
      </c>
      <c r="C10" s="33" t="s">
        <v>355</v>
      </c>
      <c r="D10" s="37" t="s">
        <v>356</v>
      </c>
    </row>
    <row r="11" spans="2:4" s="2" customFormat="1" ht="18" customHeight="1">
      <c r="B11" s="124"/>
      <c r="C11" s="33" t="s">
        <v>82</v>
      </c>
      <c r="D11" s="38" t="s">
        <v>357</v>
      </c>
    </row>
  </sheetData>
  <mergeCells count="2">
    <mergeCell ref="B10:B11"/>
    <mergeCell ref="B9:D9"/>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5:D10"/>
  <sheetViews>
    <sheetView topLeftCell="A7" zoomScale="70" zoomScaleNormal="70" workbookViewId="0">
      <selection activeCell="J9" sqref="J9"/>
    </sheetView>
  </sheetViews>
  <sheetFormatPr baseColWidth="10" defaultColWidth="11.44140625" defaultRowHeight="13.2"/>
  <cols>
    <col min="2" max="2" width="21.5546875" customWidth="1"/>
    <col min="3" max="3" width="21.109375" customWidth="1"/>
    <col min="4" max="4" width="71.44140625" customWidth="1"/>
    <col min="5" max="5" width="17.109375" customWidth="1"/>
  </cols>
  <sheetData>
    <row r="5" spans="2:4" ht="24.9" customHeight="1">
      <c r="B5" s="116" t="s">
        <v>358</v>
      </c>
      <c r="C5" s="116"/>
      <c r="D5" s="116"/>
    </row>
    <row r="6" spans="2:4" s="2" customFormat="1" ht="59.4" customHeight="1">
      <c r="B6" s="130" t="s">
        <v>359</v>
      </c>
      <c r="C6" s="31" t="s">
        <v>181</v>
      </c>
      <c r="D6" s="32" t="s">
        <v>360</v>
      </c>
    </row>
    <row r="7" spans="2:4" s="2" customFormat="1" ht="91.5" customHeight="1">
      <c r="B7" s="130"/>
      <c r="C7" s="25" t="s">
        <v>361</v>
      </c>
      <c r="D7" s="27" t="s">
        <v>362</v>
      </c>
    </row>
    <row r="8" spans="2:4" ht="79.5" customHeight="1">
      <c r="B8" s="130"/>
      <c r="C8" s="25" t="s">
        <v>235</v>
      </c>
      <c r="D8" s="27" t="s">
        <v>363</v>
      </c>
    </row>
    <row r="9" spans="2:4" ht="167.4" customHeight="1">
      <c r="B9" s="130"/>
      <c r="C9" s="25" t="s">
        <v>191</v>
      </c>
      <c r="D9" s="27" t="s">
        <v>364</v>
      </c>
    </row>
    <row r="10" spans="2:4" ht="87" customHeight="1">
      <c r="B10" s="130"/>
      <c r="C10" s="25" t="s">
        <v>221</v>
      </c>
      <c r="D10" s="27" t="s">
        <v>365</v>
      </c>
    </row>
  </sheetData>
  <mergeCells count="2">
    <mergeCell ref="B6:B10"/>
    <mergeCell ref="B5:D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E13"/>
  <sheetViews>
    <sheetView workbookViewId="0">
      <selection activeCell="B2" sqref="B2:C13"/>
    </sheetView>
  </sheetViews>
  <sheetFormatPr baseColWidth="10" defaultColWidth="11.44140625" defaultRowHeight="13.2"/>
  <cols>
    <col min="1" max="1" width="11.44140625" style="2"/>
    <col min="2" max="2" width="17.44140625" style="2" customWidth="1"/>
    <col min="3" max="3" width="80.33203125" style="1" customWidth="1"/>
    <col min="4" max="4" width="22.5546875" style="2" bestFit="1" customWidth="1"/>
    <col min="5" max="5" width="39" style="2" bestFit="1" customWidth="1"/>
    <col min="6" max="16384" width="11.44140625" style="2"/>
  </cols>
  <sheetData>
    <row r="2" spans="2:5" ht="26.4">
      <c r="B2" s="8" t="s">
        <v>366</v>
      </c>
      <c r="C2" s="10" t="s">
        <v>367</v>
      </c>
    </row>
    <row r="3" spans="2:5" ht="39.6">
      <c r="B3" s="8" t="s">
        <v>368</v>
      </c>
      <c r="C3" s="10" t="s">
        <v>369</v>
      </c>
    </row>
    <row r="4" spans="2:5">
      <c r="B4" s="8" t="s">
        <v>370</v>
      </c>
      <c r="C4" s="10" t="s">
        <v>371</v>
      </c>
    </row>
    <row r="5" spans="2:5">
      <c r="B5" s="8"/>
      <c r="C5" s="10" t="s">
        <v>372</v>
      </c>
    </row>
    <row r="6" spans="2:5">
      <c r="B6" s="8"/>
      <c r="C6" s="10" t="s">
        <v>373</v>
      </c>
    </row>
    <row r="7" spans="2:5">
      <c r="B7" s="8"/>
      <c r="C7" s="10" t="s">
        <v>374</v>
      </c>
    </row>
    <row r="8" spans="2:5">
      <c r="B8" s="8"/>
      <c r="C8" s="10" t="s">
        <v>375</v>
      </c>
    </row>
    <row r="9" spans="2:5" ht="39.6">
      <c r="B9" s="10" t="s">
        <v>371</v>
      </c>
      <c r="C9" s="10" t="s">
        <v>376</v>
      </c>
      <c r="D9" s="2" t="s">
        <v>377</v>
      </c>
      <c r="E9" s="2" t="s">
        <v>378</v>
      </c>
    </row>
    <row r="10" spans="2:5" ht="66">
      <c r="B10" s="10" t="s">
        <v>373</v>
      </c>
      <c r="C10" s="10" t="s">
        <v>379</v>
      </c>
      <c r="E10" s="1" t="s">
        <v>380</v>
      </c>
    </row>
    <row r="11" spans="2:5" ht="79.2">
      <c r="B11" s="10" t="s">
        <v>372</v>
      </c>
      <c r="C11" s="10" t="s">
        <v>381</v>
      </c>
      <c r="E11" s="2" t="s">
        <v>382</v>
      </c>
    </row>
    <row r="12" spans="2:5" ht="92.4">
      <c r="B12" s="10" t="s">
        <v>374</v>
      </c>
      <c r="C12" s="10" t="s">
        <v>383</v>
      </c>
      <c r="E12" s="2" t="s">
        <v>384</v>
      </c>
    </row>
    <row r="13" spans="2:5" ht="66">
      <c r="B13" s="10" t="s">
        <v>375</v>
      </c>
      <c r="C13" s="10" t="s">
        <v>385</v>
      </c>
    </row>
  </sheetData>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C3:G16"/>
  <sheetViews>
    <sheetView topLeftCell="A2" workbookViewId="0">
      <selection activeCell="C28" sqref="C28"/>
    </sheetView>
  </sheetViews>
  <sheetFormatPr baseColWidth="10" defaultColWidth="11.44140625" defaultRowHeight="13.2"/>
  <cols>
    <col min="3" max="3" width="78" customWidth="1"/>
    <col min="4" max="4" width="14.6640625" bestFit="1" customWidth="1"/>
    <col min="7" max="7" width="24" customWidth="1"/>
  </cols>
  <sheetData>
    <row r="3" spans="3:7" ht="18" customHeight="1">
      <c r="G3" s="7" t="s">
        <v>386</v>
      </c>
    </row>
    <row r="4" spans="3:7" ht="18" customHeight="1">
      <c r="C4" s="15" t="s">
        <v>387</v>
      </c>
      <c r="D4" s="7" t="s">
        <v>388</v>
      </c>
      <c r="G4" s="7" t="s">
        <v>389</v>
      </c>
    </row>
    <row r="5" spans="3:7" ht="18" customHeight="1">
      <c r="C5" s="15" t="s">
        <v>390</v>
      </c>
      <c r="D5" s="7" t="s">
        <v>389</v>
      </c>
      <c r="G5" s="7" t="s">
        <v>166</v>
      </c>
    </row>
    <row r="6" spans="3:7" ht="18" customHeight="1">
      <c r="C6" s="15" t="s">
        <v>391</v>
      </c>
      <c r="D6" s="7" t="s">
        <v>392</v>
      </c>
      <c r="G6" s="7" t="s">
        <v>393</v>
      </c>
    </row>
    <row r="7" spans="3:7" ht="18" customHeight="1">
      <c r="C7" s="15" t="s">
        <v>394</v>
      </c>
      <c r="D7" s="7" t="s">
        <v>392</v>
      </c>
      <c r="G7" s="7" t="s">
        <v>395</v>
      </c>
    </row>
    <row r="8" spans="3:7" ht="18" customHeight="1">
      <c r="C8" s="15" t="s">
        <v>396</v>
      </c>
      <c r="D8" s="7" t="s">
        <v>397</v>
      </c>
      <c r="G8" s="7" t="s">
        <v>392</v>
      </c>
    </row>
    <row r="9" spans="3:7" ht="18" customHeight="1">
      <c r="C9" s="15" t="s">
        <v>398</v>
      </c>
      <c r="D9" s="7" t="s">
        <v>393</v>
      </c>
      <c r="G9" s="7" t="s">
        <v>388</v>
      </c>
    </row>
    <row r="10" spans="3:7" ht="18" customHeight="1">
      <c r="C10" s="15" t="s">
        <v>260</v>
      </c>
      <c r="D10" s="7" t="s">
        <v>395</v>
      </c>
      <c r="G10" s="7" t="s">
        <v>397</v>
      </c>
    </row>
    <row r="11" spans="3:7" ht="18" customHeight="1">
      <c r="C11" s="15" t="s">
        <v>399</v>
      </c>
      <c r="D11" s="7" t="s">
        <v>388</v>
      </c>
    </row>
    <row r="12" spans="3:7" ht="18" customHeight="1">
      <c r="C12" s="15" t="s">
        <v>182</v>
      </c>
      <c r="D12" s="7" t="s">
        <v>386</v>
      </c>
    </row>
    <row r="13" spans="3:7" ht="18" customHeight="1">
      <c r="C13" s="15" t="s">
        <v>157</v>
      </c>
      <c r="D13" s="7" t="s">
        <v>386</v>
      </c>
    </row>
    <row r="14" spans="3:7" ht="18" customHeight="1">
      <c r="C14" s="16" t="s">
        <v>213</v>
      </c>
      <c r="D14" s="7" t="s">
        <v>166</v>
      </c>
    </row>
    <row r="15" spans="3:7" ht="18" customHeight="1">
      <c r="C15" s="15" t="s">
        <v>201</v>
      </c>
      <c r="D15" s="7" t="s">
        <v>166</v>
      </c>
    </row>
    <row r="16" spans="3:7" ht="18" customHeight="1">
      <c r="C16" s="15" t="s">
        <v>166</v>
      </c>
      <c r="D16" s="7" t="s">
        <v>166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C3:K19"/>
  <sheetViews>
    <sheetView workbookViewId="0">
      <selection activeCell="G24" sqref="G24"/>
    </sheetView>
  </sheetViews>
  <sheetFormatPr baseColWidth="10" defaultColWidth="11.44140625" defaultRowHeight="13.2"/>
  <cols>
    <col min="1" max="2" width="11.44140625" style="2"/>
    <col min="3" max="3" width="18.44140625" style="2" customWidth="1"/>
    <col min="4" max="16384" width="11.44140625" style="2"/>
  </cols>
  <sheetData>
    <row r="3" spans="3:11" ht="15.6">
      <c r="C3" s="6"/>
      <c r="D3" s="133" t="s">
        <v>400</v>
      </c>
      <c r="E3" s="133"/>
      <c r="F3" s="133"/>
      <c r="G3" s="133"/>
      <c r="H3" s="133" t="s">
        <v>28</v>
      </c>
      <c r="I3" s="133"/>
      <c r="J3" s="133"/>
      <c r="K3" s="133"/>
    </row>
    <row r="4" spans="3:11" ht="31.2">
      <c r="C4" s="5" t="s">
        <v>401</v>
      </c>
      <c r="D4" s="5" t="s">
        <v>402</v>
      </c>
      <c r="E4" s="5" t="s">
        <v>403</v>
      </c>
      <c r="F4" s="5" t="s">
        <v>404</v>
      </c>
      <c r="G4" s="5" t="s">
        <v>405</v>
      </c>
      <c r="H4" s="5" t="s">
        <v>406</v>
      </c>
      <c r="I4" s="5" t="s">
        <v>407</v>
      </c>
      <c r="J4" s="5" t="s">
        <v>408</v>
      </c>
      <c r="K4" s="5" t="s">
        <v>409</v>
      </c>
    </row>
    <row r="5" spans="3:11" ht="15.6">
      <c r="C5" s="5" t="s">
        <v>410</v>
      </c>
      <c r="D5" s="6"/>
      <c r="E5" s="6"/>
      <c r="F5" s="6"/>
      <c r="G5" s="6"/>
      <c r="H5" s="6"/>
      <c r="I5" s="6"/>
      <c r="J5" s="6"/>
      <c r="K5" s="6"/>
    </row>
    <row r="6" spans="3:11" ht="15.6">
      <c r="C6" s="5" t="s">
        <v>411</v>
      </c>
      <c r="D6" s="6"/>
      <c r="E6" s="6"/>
      <c r="F6" s="6"/>
      <c r="G6" s="6"/>
      <c r="H6" s="6"/>
      <c r="I6" s="6"/>
      <c r="J6" s="6"/>
      <c r="K6" s="6"/>
    </row>
    <row r="7" spans="3:11" ht="15.6">
      <c r="C7" s="5" t="s">
        <v>412</v>
      </c>
      <c r="D7" s="6"/>
      <c r="E7" s="6"/>
      <c r="F7" s="6"/>
      <c r="G7" s="6"/>
      <c r="H7" s="6"/>
      <c r="I7" s="6"/>
      <c r="J7" s="6"/>
      <c r="K7" s="6"/>
    </row>
    <row r="8" spans="3:11" ht="15.6">
      <c r="C8" s="5" t="s">
        <v>413</v>
      </c>
      <c r="D8" s="6"/>
      <c r="E8" s="6"/>
      <c r="F8" s="6"/>
      <c r="G8" s="6"/>
      <c r="H8" s="6"/>
      <c r="I8" s="6"/>
      <c r="J8" s="6"/>
      <c r="K8" s="6"/>
    </row>
    <row r="9" spans="3:11" ht="15.6">
      <c r="C9" s="5" t="s">
        <v>414</v>
      </c>
      <c r="D9" s="6"/>
      <c r="E9" s="6"/>
      <c r="F9" s="6"/>
      <c r="G9" s="6"/>
      <c r="H9" s="6"/>
      <c r="I9" s="6"/>
      <c r="J9" s="6"/>
      <c r="K9" s="6"/>
    </row>
    <row r="12" spans="3:11" ht="35.25" customHeight="1">
      <c r="C12" s="133" t="s">
        <v>400</v>
      </c>
      <c r="D12" s="4" t="s">
        <v>402</v>
      </c>
      <c r="E12" s="133" t="s">
        <v>415</v>
      </c>
      <c r="F12" s="133"/>
      <c r="G12" s="133"/>
      <c r="H12" s="133"/>
      <c r="I12" s="133"/>
      <c r="J12" s="133"/>
      <c r="K12" s="133"/>
    </row>
    <row r="13" spans="3:11" ht="31.2">
      <c r="C13" s="133"/>
      <c r="D13" s="4" t="s">
        <v>416</v>
      </c>
      <c r="E13" s="133" t="s">
        <v>417</v>
      </c>
      <c r="F13" s="133"/>
      <c r="G13" s="133"/>
      <c r="H13" s="133"/>
      <c r="I13" s="133"/>
      <c r="J13" s="133"/>
      <c r="K13" s="133"/>
    </row>
    <row r="14" spans="3:11" ht="31.2">
      <c r="C14" s="133"/>
      <c r="D14" s="4" t="s">
        <v>418</v>
      </c>
      <c r="E14" s="133" t="s">
        <v>419</v>
      </c>
      <c r="F14" s="133"/>
      <c r="G14" s="133"/>
      <c r="H14" s="133"/>
      <c r="I14" s="133"/>
      <c r="J14" s="133"/>
      <c r="K14" s="133"/>
    </row>
    <row r="15" spans="3:11" ht="15.6">
      <c r="C15" s="133"/>
      <c r="D15" s="4" t="s">
        <v>405</v>
      </c>
      <c r="E15" s="133" t="s">
        <v>420</v>
      </c>
      <c r="F15" s="133"/>
      <c r="G15" s="133"/>
      <c r="H15" s="133"/>
      <c r="I15" s="133"/>
      <c r="J15" s="133"/>
      <c r="K15" s="133"/>
    </row>
    <row r="16" spans="3:11" ht="102" customHeight="1">
      <c r="C16" s="133" t="s">
        <v>28</v>
      </c>
      <c r="D16" s="5" t="s">
        <v>406</v>
      </c>
      <c r="E16" s="131" t="s">
        <v>421</v>
      </c>
      <c r="F16" s="131"/>
      <c r="G16" s="131" t="s">
        <v>422</v>
      </c>
      <c r="H16" s="131"/>
      <c r="I16" s="132" t="s">
        <v>423</v>
      </c>
      <c r="J16" s="132"/>
      <c r="K16" s="132"/>
    </row>
    <row r="17" spans="3:11" ht="52.5" customHeight="1">
      <c r="C17" s="133"/>
      <c r="D17" s="5" t="s">
        <v>407</v>
      </c>
      <c r="E17" s="131" t="s">
        <v>424</v>
      </c>
      <c r="F17" s="131"/>
      <c r="G17" s="131" t="s">
        <v>425</v>
      </c>
      <c r="H17" s="131"/>
      <c r="I17" s="132" t="s">
        <v>426</v>
      </c>
      <c r="J17" s="132"/>
      <c r="K17" s="132"/>
    </row>
    <row r="18" spans="3:11" ht="58.5" customHeight="1">
      <c r="C18" s="133"/>
      <c r="D18" s="5" t="s">
        <v>408</v>
      </c>
      <c r="E18" s="131" t="s">
        <v>427</v>
      </c>
      <c r="F18" s="131"/>
      <c r="G18" s="131" t="s">
        <v>428</v>
      </c>
      <c r="H18" s="131"/>
      <c r="I18" s="132" t="s">
        <v>429</v>
      </c>
      <c r="J18" s="132"/>
      <c r="K18" s="132"/>
    </row>
    <row r="19" spans="3:11" ht="53.25" customHeight="1">
      <c r="C19" s="133"/>
      <c r="D19" s="5" t="s">
        <v>409</v>
      </c>
      <c r="E19" s="131" t="s">
        <v>430</v>
      </c>
      <c r="F19" s="131"/>
      <c r="G19" s="131" t="s">
        <v>431</v>
      </c>
      <c r="H19" s="131"/>
      <c r="I19" s="132" t="s">
        <v>432</v>
      </c>
      <c r="J19" s="132"/>
      <c r="K19" s="132"/>
    </row>
  </sheetData>
  <mergeCells count="20">
    <mergeCell ref="E19:F19"/>
    <mergeCell ref="G19:H19"/>
    <mergeCell ref="I19:K19"/>
    <mergeCell ref="E18:F18"/>
    <mergeCell ref="G18:H18"/>
    <mergeCell ref="I18:K18"/>
    <mergeCell ref="H3:K3"/>
    <mergeCell ref="D3:G3"/>
    <mergeCell ref="C12:C15"/>
    <mergeCell ref="C16:C19"/>
    <mergeCell ref="E12:K12"/>
    <mergeCell ref="E13:K13"/>
    <mergeCell ref="E14:K14"/>
    <mergeCell ref="E15:K15"/>
    <mergeCell ref="E16:F16"/>
    <mergeCell ref="G16:H16"/>
    <mergeCell ref="I16:K16"/>
    <mergeCell ref="E17:F17"/>
    <mergeCell ref="G17:H17"/>
    <mergeCell ref="I17:K17"/>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BEEA8DB9ECD30499DC197EDB065BA6F" ma:contentTypeVersion="13" ma:contentTypeDescription="Crear nuevo documento." ma:contentTypeScope="" ma:versionID="8ace28ce616355f4d00ef7275c650227">
  <xsd:schema xmlns:xsd="http://www.w3.org/2001/XMLSchema" xmlns:xs="http://www.w3.org/2001/XMLSchema" xmlns:p="http://schemas.microsoft.com/office/2006/metadata/properties" xmlns:ns2="d52f9e3a-02dd-4d78-9536-59f6f468daeb" xmlns:ns3="b90ba0dc-4b6a-430e-ba00-ee26115f7d6e" targetNamespace="http://schemas.microsoft.com/office/2006/metadata/properties" ma:root="true" ma:fieldsID="44138efc633f6393c4724bdba9d83b59" ns2:_="" ns3:_="">
    <xsd:import namespace="d52f9e3a-02dd-4d78-9536-59f6f468daeb"/>
    <xsd:import namespace="b90ba0dc-4b6a-430e-ba00-ee26115f7d6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OCR" minOccurs="0"/>
                <xsd:element ref="ns2:MediaLengthInSecond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2f9e3a-02dd-4d78-9536-59f6f468dae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90ba0dc-4b6a-430e-ba00-ee26115f7d6e"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MediaLengthInSeconds xmlns="d52f9e3a-02dd-4d78-9536-59f6f468daeb" xsi:nil="true"/>
    <SharedWithUsers xmlns="b90ba0dc-4b6a-430e-ba00-ee26115f7d6e">
      <UserInfo>
        <DisplayName/>
        <AccountId xsi:nil="true"/>
        <AccountType/>
      </UserInfo>
    </SharedWithUsers>
  </documentManagement>
</p:properties>
</file>

<file path=customXml/itemProps1.xml><?xml version="1.0" encoding="utf-8"?>
<ds:datastoreItem xmlns:ds="http://schemas.openxmlformats.org/officeDocument/2006/customXml" ds:itemID="{7D1712E7-FF5A-45E5-A571-ED14334773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52f9e3a-02dd-4d78-9536-59f6f468daeb"/>
    <ds:schemaRef ds:uri="b90ba0dc-4b6a-430e-ba00-ee26115f7d6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7AD186A-5249-4742-BDF5-932D1409A710}">
  <ds:schemaRefs>
    <ds:schemaRef ds:uri="http://schemas.microsoft.com/sharepoint/v3/contenttype/forms"/>
  </ds:schemaRefs>
</ds:datastoreItem>
</file>

<file path=customXml/itemProps3.xml><?xml version="1.0" encoding="utf-8"?>
<ds:datastoreItem xmlns:ds="http://schemas.openxmlformats.org/officeDocument/2006/customXml" ds:itemID="{E1C777AE-DEDD-4AE7-A525-32E93C8706C2}">
  <ds:schemaRefs>
    <ds:schemaRef ds:uri="http://schemas.microsoft.com/office/2006/metadata/properties"/>
    <ds:schemaRef ds:uri="http://schemas.microsoft.com/office/infopath/2007/PartnerControls"/>
    <ds:schemaRef ds:uri="d52f9e3a-02dd-4d78-9536-59f6f468daeb"/>
    <ds:schemaRef ds:uri="b90ba0dc-4b6a-430e-ba00-ee26115f7d6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2</vt:i4>
      </vt:variant>
    </vt:vector>
  </HeadingPairs>
  <TitlesOfParts>
    <vt:vector size="15" baseType="lpstr">
      <vt:lpstr>Matriz de Riesgo</vt:lpstr>
      <vt:lpstr>Instructivo </vt:lpstr>
      <vt:lpstr>Contexto</vt:lpstr>
      <vt:lpstr>Etapa</vt:lpstr>
      <vt:lpstr>Clasificación</vt:lpstr>
      <vt:lpstr>Probabilidad</vt:lpstr>
      <vt:lpstr>Impacto </vt:lpstr>
      <vt:lpstr>Categoria</vt:lpstr>
      <vt:lpstr>Responsable</vt:lpstr>
      <vt:lpstr>Tratamiento</vt:lpstr>
      <vt:lpstr>Definiciones</vt:lpstr>
      <vt:lpstr>Hoja2</vt:lpstr>
      <vt:lpstr>Est Cualitativa</vt:lpstr>
      <vt:lpstr>'Matriz de Riesgo'!Área_de_impresión</vt:lpstr>
      <vt:lpstr>RIESGO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Angela</dc:creator>
  <cp:keywords/>
  <dc:description/>
  <cp:lastModifiedBy>ANGELA MARIA  PINEDA SERNA</cp:lastModifiedBy>
  <cp:revision/>
  <dcterms:created xsi:type="dcterms:W3CDTF">2016-11-01T20:24:33Z</dcterms:created>
  <dcterms:modified xsi:type="dcterms:W3CDTF">2026-02-09T19:44:32Z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0x0101003BEEA8DB9ECD30499DC197EDB065BA6F</vt:lpwstr>
  </property>
  <property fmtid="{D5CDD505-2E9C-101B-9397-08002B2CF9AE}" pid="3" name="ComplianceAssetId">
    <vt:lpwstr/>
  </property>
  <property fmtid="{D5CDD505-2E9C-101B-9397-08002B2CF9AE}" pid="4" name="_ExtendedDescription">
    <vt:lpwstr/>
  </property>
  <property fmtid="{D5CDD505-2E9C-101B-9397-08002B2CF9AE}" pid="5" name="TriggerFlowInfo">
    <vt:lpwstr/>
  </property>
</Properties>
</file>