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d.docs.live.net/bdf707aff2530507/Escritorio/ALCALDIA DE PEREIRA/PROCESO VICTIMAS/LICITACION VICITMAS 2026 5 MESES/"/>
    </mc:Choice>
  </mc:AlternateContent>
  <xr:revisionPtr revIDLastSave="73" documentId="8_{6A76FBAC-4E29-4651-B8D9-3D0C6DC9B487}" xr6:coauthVersionLast="47" xr6:coauthVersionMax="47" xr10:uidLastSave="{AAFA1AAF-0560-4E75-BFE3-E40FE2E5C175}"/>
  <bookViews>
    <workbookView xWindow="-110" yWindow="-110" windowWidth="19420" windowHeight="10300" firstSheet="2" activeTab="4" xr2:uid="{C972BC92-A8C8-4A07-89DE-6D15D9A17054}"/>
  </bookViews>
  <sheets>
    <sheet name="FICHA TECNICA" sheetId="5" r:id="rId1"/>
    <sheet name="FACTOR MULTIPLICADOR FM" sheetId="8" r:id="rId2"/>
    <sheet name="RECARGOS " sheetId="6" r:id="rId3"/>
    <sheet name="COSTOS FIJOS" sheetId="7" r:id="rId4"/>
    <sheet name="VARIABLES Y OFERTA TOTAL" sheetId="4" r:id="rId5"/>
  </sheets>
  <definedNames>
    <definedName name="______xlnm._FilterDatabase">"#REF!"</definedName>
    <definedName name="____xlnm._FilterDatabase">"#REF!"</definedName>
    <definedName name="___INDEX_SHEET___ASAP_Utilities" localSheetId="3">#REF!</definedName>
    <definedName name="___INDEX_SHEET___ASAP_Utilities" localSheetId="1">#REF!</definedName>
    <definedName name="___INDEX_SHEET___ASAP_Utilities">#REF!</definedName>
    <definedName name="___xlnm._FilterDatabase">"#REF!"</definedName>
    <definedName name="__xlnm._FilterDatabase_1" localSheetId="3">#REF!</definedName>
    <definedName name="__xlnm._FilterDatabase_1" localSheetId="1">#REF!</definedName>
    <definedName name="__xlnm._FilterDatabase_1">#REF!</definedName>
    <definedName name="_1__123Graph_Aｸﾞﾗﾌ_7" localSheetId="1">#REF!</definedName>
    <definedName name="_1__123Graph_Aｸﾞﾗﾌ_7">#REF!</definedName>
    <definedName name="_112233" localSheetId="1">#REF!</definedName>
    <definedName name="_112233">#REF!</definedName>
    <definedName name="_112277">#REF!</definedName>
    <definedName name="_12__123Graph_BCHART_5">#REF!</definedName>
    <definedName name="_1222">#REF!</definedName>
    <definedName name="_13__123Graph_Bｸﾞﾗﾌ_7">#REF!</definedName>
    <definedName name="_14__123Graph_Cｸﾞﾗﾌ_7">#REF!</definedName>
    <definedName name="_15__123Graph_Dｸﾞﾗﾌ_7">#REF!</definedName>
    <definedName name="_16__123Graph_Eｸﾞﾗﾌ_7">#REF!</definedName>
    <definedName name="_17__123Graph_Fｸﾞﾗﾌ_7">#REF!</definedName>
    <definedName name="_21">#REF!</definedName>
    <definedName name="_25">#REF!</definedName>
    <definedName name="_29">#REF!</definedName>
    <definedName name="_456" localSheetId="3" hidden="1">{0,#N/A,FALSE,0;0,#N/A,FALSE,0;0,#N/A,FALSE,0;0,#N/A,FALSE,0;0,#N/A,FALSE,0;0,#N/A,FALSE,0}</definedName>
    <definedName name="_456" localSheetId="1">{0,#N/A,FALSE,0;0,#N/A,FALSE,0;0,#N/A,FALSE,0;0,#N/A,FALSE,0;0,#N/A,FALSE,0;0,#N/A,FALSE,0}</definedName>
    <definedName name="_456" localSheetId="2" hidden="1">{0,#N/A,FALSE,0;0,#N/A,FALSE,0;0,#N/A,FALSE,0;0,#N/A,FALSE,0;0,#N/A,FALSE,0;0,#N/A,FALSE,0}</definedName>
    <definedName name="_456">{0,#N/A,FALSE,0;0,#N/A,FALSE,0;0,#N/A,FALSE,0;0,#N/A,FALSE,0;0,#N/A,FALSE,0;0,#N/A,FALSE,0}</definedName>
    <definedName name="_Fill" localSheetId="3" hidden="1">#REF!</definedName>
    <definedName name="_Fill" localSheetId="1">#REF!</definedName>
    <definedName name="_Fill">#REF!</definedName>
    <definedName name="_xlnm._FilterDatabase" hidden="1">#REF!</definedName>
    <definedName name="_NDC1" localSheetId="3" hidden="1">{"'内訳表'!$B$2:$N$64"}</definedName>
    <definedName name="_NDC1" localSheetId="1">{"'内訳表'!$B$2:$N$64"}</definedName>
    <definedName name="_NDC1" localSheetId="2" hidden="1">{"'内訳表'!$B$2:$N$64"}</definedName>
    <definedName name="_NDC1">{"'内訳表'!$B$2:$N$64"}</definedName>
    <definedName name="_Order1">0</definedName>
    <definedName name="_Order2">255</definedName>
    <definedName name="_r3d" localSheetId="3" hidden="1">{#N/A,#N/A,FALSE,"POLONNA 8";#N/A,#N/A,FALSE,"POLONNA 7";#N/A,#N/A,FALSE,"POLONNA 6";#N/A,#N/A,FALSE,"POLONNA 5 ";#N/A,#N/A,FALSE,"POLONNA 3";#N/A,#N/A,FALSE,"POLONNA 4";#N/A,#N/A,FALSE,"POLONNA 2";#N/A,#N/A,FALSE,"POLONNA 1"}</definedName>
    <definedName name="_r3d" localSheetId="1">{#N/A,#N/A,FALSE,"POLONNA 8";#N/A,#N/A,FALSE,"POLONNA 7";#N/A,#N/A,FALSE,"POLONNA 6";#N/A,#N/A,FALSE,"POLONNA 5 ";#N/A,#N/A,FALSE,"POLONNA 3";#N/A,#N/A,FALSE,"POLONNA 4";#N/A,#N/A,FALSE,"POLONNA 2";#N/A,#N/A,FALSE,"POLONNA 1"}</definedName>
    <definedName name="_r3d" localSheetId="2" hidden="1">{#N/A,#N/A,FALSE,"POLONNA 8";#N/A,#N/A,FALSE,"POLONNA 7";#N/A,#N/A,FALSE,"POLONNA 6";#N/A,#N/A,FALSE,"POLONNA 5 ";#N/A,#N/A,FALSE,"POLONNA 3";#N/A,#N/A,FALSE,"POLONNA 4";#N/A,#N/A,FALSE,"POLONNA 2";#N/A,#N/A,FALSE,"POLONNA 1"}</definedName>
    <definedName name="_r3d">{#N/A,#N/A,FALSE,"POLONNA 8";#N/A,#N/A,FALSE,"POLONNA 7";#N/A,#N/A,FALSE,"POLONNA 6";#N/A,#N/A,FALSE,"POLONNA 5 ";#N/A,#N/A,FALSE,"POLONNA 3";#N/A,#N/A,FALSE,"POLONNA 4";#N/A,#N/A,FALSE,"POLONNA 2";#N/A,#N/A,FALSE,"POLONNA 1"}</definedName>
    <definedName name="´p" hidden="1">#REF!</definedName>
    <definedName name="¿Quiénes_están_inscritos_dentro_del_sistema__incluye_desinscr___">#REF!</definedName>
    <definedName name="a1_Y1" localSheetId="3">#REF!</definedName>
    <definedName name="a1_Y1" localSheetId="1">#REF!</definedName>
    <definedName name="a1_Y1">#REF!</definedName>
    <definedName name="a1_Y2" localSheetId="3">#REF!</definedName>
    <definedName name="a1_Y2">#REF!</definedName>
    <definedName name="a10_Y10">#REF!</definedName>
    <definedName name="a10_Y11">#REF!</definedName>
    <definedName name="a2_Y2">#REF!</definedName>
    <definedName name="a2_Y3">#REF!</definedName>
    <definedName name="a3_Y3">#REF!</definedName>
    <definedName name="a3_Y4">#REF!</definedName>
    <definedName name="a4_Y4">#REF!</definedName>
    <definedName name="a4_Y5">#REF!</definedName>
    <definedName name="a5_Y5">#REF!</definedName>
    <definedName name="a5_Y6">#REF!</definedName>
    <definedName name="a6_Y6">#REF!</definedName>
    <definedName name="a6_Y7">#REF!</definedName>
    <definedName name="a7_Y7">#REF!</definedName>
    <definedName name="a7_Y8">#REF!</definedName>
    <definedName name="a8_Y8">#REF!</definedName>
    <definedName name="a8_Y9">#REF!</definedName>
    <definedName name="a9_Y10">#REF!</definedName>
    <definedName name="a9_Y9">#REF!</definedName>
    <definedName name="aaaa">#REF!</definedName>
    <definedName name="ABF">#REF!</definedName>
    <definedName name="AccessDatabase">"C:\My Documents\New MMR\INPUT.mdb"</definedName>
    <definedName name="ACCV" localSheetId="3" hidden="1">#REF!</definedName>
    <definedName name="ACCV" localSheetId="1">#REF!</definedName>
    <definedName name="ACCV">#REF!</definedName>
    <definedName name="ActividadRE" localSheetId="1">#REF!</definedName>
    <definedName name="ActividadRE">#REF!</definedName>
    <definedName name="ADSF" localSheetId="1">#REF!</definedName>
    <definedName name="ADSF">#REF!</definedName>
    <definedName name="afdgbva" localSheetId="3" hidden="1">{#N/A,#N/A,TRUE,"Report"}</definedName>
    <definedName name="afdgbva" localSheetId="1">{#N/A,#N/A,TRUE,"Report"}</definedName>
    <definedName name="afdgbva" localSheetId="2" hidden="1">{#N/A,#N/A,TRUE,"Report"}</definedName>
    <definedName name="afdgbva">{#N/A,#N/A,TRUE,"Report"}</definedName>
    <definedName name="aga" localSheetId="3" hidden="1">{#N/A,#N/A,TRUE,"Report"}</definedName>
    <definedName name="aga" localSheetId="1">{#N/A,#N/A,TRUE,"Report"}</definedName>
    <definedName name="aga" localSheetId="2" hidden="1">{#N/A,#N/A,TRUE,"Report"}</definedName>
    <definedName name="aga">{#N/A,#N/A,TRUE,"Report"}</definedName>
    <definedName name="AGHFD" localSheetId="3" hidden="1">#REF!</definedName>
    <definedName name="AGHFD" localSheetId="1">#REF!</definedName>
    <definedName name="AGHFD">#REF!</definedName>
    <definedName name="alejo" localSheetId="1">#REF!</definedName>
    <definedName name="alejo">#REF!</definedName>
    <definedName name="ALMUERZO" localSheetId="1">#REF!</definedName>
    <definedName name="ALMUERZO">#REF!</definedName>
    <definedName name="almuerzocena">#REF!</definedName>
    <definedName name="AMAZONAS">#REF!</definedName>
    <definedName name="ANSSR">#REF!</definedName>
    <definedName name="ANSSRV2">#REF!</definedName>
    <definedName name="ANSSRV3">#REF!</definedName>
    <definedName name="ANTIOQUIA">#REF!</definedName>
    <definedName name="año1">#REF!</definedName>
    <definedName name="APLICA">#REF!</definedName>
    <definedName name="APLICA.">#REF!</definedName>
    <definedName name="ARAUCA">#REF!</definedName>
    <definedName name="ass2wq2" localSheetId="1">#REF!</definedName>
    <definedName name="ass2wq2">#REF!</definedName>
    <definedName name="ATGHH">#REF!</definedName>
    <definedName name="ATLANTICO">#REF!</definedName>
    <definedName name="AVBC">#REF!</definedName>
    <definedName name="AXCC">#REF!</definedName>
    <definedName name="AXX">#REF!</definedName>
    <definedName name="Aグラフ">#REF!</definedName>
    <definedName name="badb" localSheetId="3" hidden="1">{"MG-2002-F1",#N/A,FALSE,"PPU-Telemig";"MG-2002-F2",#N/A,FALSE,"PPU-Telemig";"MG-2002-F3",#N/A,FALSE,"PPU-Telemig";"MG-2002-F4",#N/A,FALSE,"PPU-Telemig";"MG-2003-F1",#N/A,FALSE,"PPU-Telemig";"MG-2004-F1",#N/A,FALSE,"PPU-Telemig"}</definedName>
    <definedName name="badb" localSheetId="1">{"MG-2002-F1",#N/A,FALSE,"PPU-Telemig";"MG-2002-F2",#N/A,FALSE,"PPU-Telemig";"MG-2002-F3",#N/A,FALSE,"PPU-Telemig";"MG-2002-F4",#N/A,FALSE,"PPU-Telemig";"MG-2003-F1",#N/A,FALSE,"PPU-Telemig";"MG-2004-F1",#N/A,FALSE,"PPU-Telemig"}</definedName>
    <definedName name="badb" localSheetId="2" hidden="1">{"MG-2002-F1",#N/A,FALSE,"PPU-Telemig";"MG-2002-F2",#N/A,FALSE,"PPU-Telemig";"MG-2002-F3",#N/A,FALSE,"PPU-Telemig";"MG-2002-F4",#N/A,FALSE,"PPU-Telemig";"MG-2003-F1",#N/A,FALSE,"PPU-Telemig";"MG-2004-F1",#N/A,FALSE,"PPU-Telemig"}</definedName>
    <definedName name="badb">{"MG-2002-F1",#N/A,FALSE,"PPU-Telemig";"MG-2002-F2",#N/A,FALSE,"PPU-Telemig";"MG-2002-F3",#N/A,FALSE,"PPU-Telemig";"MG-2002-F4",#N/A,FALSE,"PPU-Telemig";"MG-2003-F1",#N/A,FALSE,"PPU-Telemig";"MG-2004-F1",#N/A,FALSE,"PPU-Telemig"}</definedName>
    <definedName name="bbb" localSheetId="3">#REF!</definedName>
    <definedName name="bbb" localSheetId="1">#REF!</definedName>
    <definedName name="bbb">#REF!</definedName>
    <definedName name="bn" localSheetId="3" hidden="1">{"'内訳表'!$B$2:$N$64"}</definedName>
    <definedName name="bn" localSheetId="1">{"'内訳表'!$B$2:$N$64"}</definedName>
    <definedName name="bn" localSheetId="2" hidden="1">{"'内訳表'!$B$2:$N$64"}</definedName>
    <definedName name="bn">{"'内訳表'!$B$2:$N$64"}</definedName>
    <definedName name="BOLIVAR">#REF!</definedName>
    <definedName name="Ｂグラフ">#REF!</definedName>
    <definedName name="CajaDespacho">#REF!</definedName>
    <definedName name="CALDAS">#REF!</definedName>
    <definedName name="CALENDARIO">#REF!</definedName>
    <definedName name="Calidad">#REF!</definedName>
    <definedName name="Calidad_1">"['file://172.16.9.31/ArchivosICBF/DIRECCION%20TECNICA%20ICBF/Archivos%20FONADE/COSTEO%20DIAGNOSTICOS.xlsm'#$PERSONAL.$P$58]"</definedName>
    <definedName name="Campamento" localSheetId="3">#REF!</definedName>
    <definedName name="Campamento" localSheetId="1">#REF!</definedName>
    <definedName name="Campamento">#REF!</definedName>
    <definedName name="Campamento_1">"['file://172.16.9.31/ArchivosICBF/DIRECCION%20TECNICA%20ICBF/Archivos%20FONADE/COSTEO%20DIAGNOSTICOS.xlsm'#$PERSONAL.$P$122]"</definedName>
    <definedName name="CAQUETÁ" localSheetId="3">#REF!</definedName>
    <definedName name="CAQUETÁ" localSheetId="1">#REF!</definedName>
    <definedName name="CAQUETÁ">#REF!</definedName>
    <definedName name="CASANARE" localSheetId="1">#REF!</definedName>
    <definedName name="CASANARE">#REF!</definedName>
    <definedName name="CAUCA" localSheetId="1">#REF!</definedName>
    <definedName name="CAUCA">#REF!</definedName>
    <definedName name="CESAR">#REF!</definedName>
    <definedName name="CHOCO">#REF!</definedName>
    <definedName name="CIUDADES">#REF!</definedName>
    <definedName name="CÓRDOBA" localSheetId="3">#REF!</definedName>
    <definedName name="CÓRDOBA" localSheetId="1">#REF!</definedName>
    <definedName name="CÓRDOBA">#REF!</definedName>
    <definedName name="CostoDirectoObra">#REF!</definedName>
    <definedName name="CuantostieneEdSuperior">#REF!</definedName>
    <definedName name="Ｃグラフ">#REF!</definedName>
    <definedName name="dasd">#REF!</definedName>
    <definedName name="datos">#REF!</definedName>
    <definedName name="Decision">#REF!</definedName>
    <definedName name="Dedicacion">#REF!</definedName>
    <definedName name="DEPARTAMENTOS">#REF!</definedName>
    <definedName name="dependencia">#REF!</definedName>
    <definedName name="desayuno">#REF!</definedName>
    <definedName name="DESAYUNOS">#REF!</definedName>
    <definedName name="DeseanCapacitacionEn">#REF!</definedName>
    <definedName name="DESINSCRITOS">#REF!</definedName>
    <definedName name="DFG">#REF!</definedName>
    <definedName name="dfgd56" localSheetId="3" hidden="1">{0,#N/A,FALSE,0;0,#N/A,FALSE,0;0,#N/A,FALSE,0;0,#N/A,FALSE,0;0,#N/A,FALSE,0;0,#N/A,FALSE,0}</definedName>
    <definedName name="dfgd56" localSheetId="1">{0,#N/A,FALSE,0;0,#N/A,FALSE,0;0,#N/A,FALSE,0;0,#N/A,FALSE,0;0,#N/A,FALSE,0;0,#N/A,FALSE,0}</definedName>
    <definedName name="dfgd56" localSheetId="2" hidden="1">{0,#N/A,FALSE,0;0,#N/A,FALSE,0;0,#N/A,FALSE,0;0,#N/A,FALSE,0;0,#N/A,FALSE,0;0,#N/A,FALSE,0}</definedName>
    <definedName name="dfgd56">{0,#N/A,FALSE,0;0,#N/A,FALSE,0;0,#N/A,FALSE,0;0,#N/A,FALSE,0;0,#N/A,FALSE,0;0,#N/A,FALSE,0}</definedName>
    <definedName name="DFGH" localSheetId="3" hidden="1">#REF!</definedName>
    <definedName name="DFGH" localSheetId="1">#REF!</definedName>
    <definedName name="DFGH">#REF!</definedName>
    <definedName name="dfhdf" localSheetId="1">#REF!</definedName>
    <definedName name="dfhdf">#REF!</definedName>
    <definedName name="DFSG" localSheetId="1">#REF!</definedName>
    <definedName name="DFSG">#REF!</definedName>
    <definedName name="dgb" localSheetId="3" hidden="1">{"'内訳表'!$B$2:$N$64"}</definedName>
    <definedName name="dgb" localSheetId="1">{"'内訳表'!$B$2:$N$64"}</definedName>
    <definedName name="dgb" localSheetId="2" hidden="1">{"'内訳表'!$B$2:$N$64"}</definedName>
    <definedName name="dgb">{"'内訳表'!$B$2:$N$64"}</definedName>
    <definedName name="dhb" localSheetId="3" hidden="1">{"'内訳表'!$B$2:$N$64"}</definedName>
    <definedName name="dhb" localSheetId="1">{"'内訳表'!$B$2:$N$64"}</definedName>
    <definedName name="dhb" localSheetId="2" hidden="1">{"'内訳表'!$B$2:$N$64"}</definedName>
    <definedName name="dhb">{"'内訳表'!$B$2:$N$64"}</definedName>
    <definedName name="DISTRIBUCIONPORTIPOCONTRATO">#REF!</definedName>
    <definedName name="dszgre" localSheetId="3" hidden="1">{"MG-2002-F1",#N/A,FALSE,"PPU-Telemig";"MG-2002-F2",#N/A,FALSE,"PPU-Telemig";"MG-2002-F3",#N/A,FALSE,"PPU-Telemig";"MG-2002-F4",#N/A,FALSE,"PPU-Telemig";"MG-2003-F1",#N/A,FALSE,"PPU-Telemig";"MG-2004-F1",#N/A,FALSE,"PPU-Telemig"}</definedName>
    <definedName name="dszgre" localSheetId="1">{"MG-2002-F1",#N/A,FALSE,"PPU-Telemig";"MG-2002-F2",#N/A,FALSE,"PPU-Telemig";"MG-2002-F3",#N/A,FALSE,"PPU-Telemig";"MG-2002-F4",#N/A,FALSE,"PPU-Telemig";"MG-2003-F1",#N/A,FALSE,"PPU-Telemig";"MG-2004-F1",#N/A,FALSE,"PPU-Telemig"}</definedName>
    <definedName name="dszgre" localSheetId="2" hidden="1">{"MG-2002-F1",#N/A,FALSE,"PPU-Telemig";"MG-2002-F2",#N/A,FALSE,"PPU-Telemig";"MG-2002-F3",#N/A,FALSE,"PPU-Telemig";"MG-2002-F4",#N/A,FALSE,"PPU-Telemig";"MG-2003-F1",#N/A,FALSE,"PPU-Telemig";"MG-2004-F1",#N/A,FALSE,"PPU-Telemig"}</definedName>
    <definedName name="dszgre">{"MG-2002-F1",#N/A,FALSE,"PPU-Telemig";"MG-2002-F2",#N/A,FALSE,"PPU-Telemig";"MG-2002-F3",#N/A,FALSE,"PPU-Telemig";"MG-2002-F4",#N/A,FALSE,"PPU-Telemig";"MG-2003-F1",#N/A,FALSE,"PPU-Telemig";"MG-2004-F1",#N/A,FALSE,"PPU-Telemig"}</definedName>
    <definedName name="dxhm" localSheetId="3" hidden="1">{"MG-2002-F1",#N/A,FALSE,"PPU-Telemig";"MG-2002-F2",#N/A,FALSE,"PPU-Telemig";"MG-2002-F3",#N/A,FALSE,"PPU-Telemig";"MG-2002-F4",#N/A,FALSE,"PPU-Telemig";"MG-2003-F1",#N/A,FALSE,"PPU-Telemig";"MG-2004-F1",#N/A,FALSE,"PPU-Telemig"}</definedName>
    <definedName name="dxhm" localSheetId="1">{"MG-2002-F1",#N/A,FALSE,"PPU-Telemig";"MG-2002-F2",#N/A,FALSE,"PPU-Telemig";"MG-2002-F3",#N/A,FALSE,"PPU-Telemig";"MG-2002-F4",#N/A,FALSE,"PPU-Telemig";"MG-2003-F1",#N/A,FALSE,"PPU-Telemig";"MG-2004-F1",#N/A,FALSE,"PPU-Telemig"}</definedName>
    <definedName name="dxhm" localSheetId="2" hidden="1">{"MG-2002-F1",#N/A,FALSE,"PPU-Telemig";"MG-2002-F2",#N/A,FALSE,"PPU-Telemig";"MG-2002-F3",#N/A,FALSE,"PPU-Telemig";"MG-2002-F4",#N/A,FALSE,"PPU-Telemig";"MG-2003-F1",#N/A,FALSE,"PPU-Telemig";"MG-2004-F1",#N/A,FALSE,"PPU-Telemig"}</definedName>
    <definedName name="dxhm">{"MG-2002-F1",#N/A,FALSE,"PPU-Telemig";"MG-2002-F2",#N/A,FALSE,"PPU-Telemig";"MG-2002-F3",#N/A,FALSE,"PPU-Telemig";"MG-2002-F4",#N/A,FALSE,"PPU-Telemig";"MG-2003-F1",#N/A,FALSE,"PPU-Telemig";"MG-2004-F1",#N/A,FALSE,"PPU-Telemig"}</definedName>
    <definedName name="Ｄグラフ" localSheetId="3" hidden="1">#REF!</definedName>
    <definedName name="Ｄグラフ" localSheetId="1">#REF!</definedName>
    <definedName name="Ｄグラフ">#REF!</definedName>
    <definedName name="eagrbve" localSheetId="3" hidden="1">{"'内訳表'!$B$2:$N$64"}</definedName>
    <definedName name="eagrbve" localSheetId="1">{"'内訳表'!$B$2:$N$64"}</definedName>
    <definedName name="eagrbve" localSheetId="2" hidden="1">{"'内訳表'!$B$2:$N$64"}</definedName>
    <definedName name="eagrbve">{"'内訳表'!$B$2:$N$64"}</definedName>
    <definedName name="eargbwrg" localSheetId="3" hidden="1">{"'内訳表'!$B$2:$N$64"}</definedName>
    <definedName name="eargbwrg" localSheetId="1">{"'内訳表'!$B$2:$N$64"}</definedName>
    <definedName name="eargbwrg" localSheetId="2" hidden="1">{"'内訳表'!$B$2:$N$64"}</definedName>
    <definedName name="eargbwrg">{"'内訳表'!$B$2:$N$64"}</definedName>
    <definedName name="Ed_cons_empr_CodEntidad">#REF!</definedName>
    <definedName name="Ed_emp_codemp">#REF!</definedName>
    <definedName name="EdSuperior2">#REF!</definedName>
    <definedName name="EdSuperior3">#REF!</definedName>
    <definedName name="EE" localSheetId="3" hidden="1">{"MG-2002-F1",#N/A,FALSE,"PPU-Telemig";"MG-2002-F2",#N/A,FALSE,"PPU-Telemig";"MG-2002-F3",#N/A,FALSE,"PPU-Telemig";"MG-2002-F4",#N/A,FALSE,"PPU-Telemig";"MG-2003-F1",#N/A,FALSE,"PPU-Telemig";"MG-2004-F1",#N/A,FALSE,"PPU-Telemig"}</definedName>
    <definedName name="EE" localSheetId="1">{"MG-2002-F1",#N/A,FALSE,"PPU-Telemig";"MG-2002-F2",#N/A,FALSE,"PPU-Telemig";"MG-2002-F3",#N/A,FALSE,"PPU-Telemig";"MG-2002-F4",#N/A,FALSE,"PPU-Telemig";"MG-2003-F1",#N/A,FALSE,"PPU-Telemig";"MG-2004-F1",#N/A,FALSE,"PPU-Telemig"}</definedName>
    <definedName name="EE" localSheetId="2" hidden="1">{"MG-2002-F1",#N/A,FALSE,"PPU-Telemig";"MG-2002-F2",#N/A,FALSE,"PPU-Telemig";"MG-2002-F3",#N/A,FALSE,"PPU-Telemig";"MG-2002-F4",#N/A,FALSE,"PPU-Telemig";"MG-2003-F1",#N/A,FALSE,"PPU-Telemig";"MG-2004-F1",#N/A,FALSE,"PPU-Telemig"}</definedName>
    <definedName name="EE">{"MG-2002-F1",#N/A,FALSE,"PPU-Telemig";"MG-2002-F2",#N/A,FALSE,"PPU-Telemig";"MG-2002-F3",#N/A,FALSE,"PPU-Telemig";"MG-2002-F4",#N/A,FALSE,"PPU-Telemig";"MG-2003-F1",#N/A,FALSE,"PPU-Telemig";"MG-2004-F1",#N/A,FALSE,"PPU-Telemig"}</definedName>
    <definedName name="Empresa" localSheetId="3">#REF!</definedName>
    <definedName name="Empresa" localSheetId="1">#REF!</definedName>
    <definedName name="Empresa">#REF!</definedName>
    <definedName name="Ensayos" localSheetId="1">#REF!</definedName>
    <definedName name="Ensayos">#REF!</definedName>
    <definedName name="Ensayos_1">"['file://172.16.9.31/ArchivosICBF/DIRECCION%20TECNICA%20ICBF/Archivos%20FONADE/COSTEO%20DIAGNOSTICOS.xlsm'#$PERSONAL.$P$100]"</definedName>
    <definedName name="EstadoMadCabFamilia" localSheetId="3">#REF!</definedName>
    <definedName name="EstadoMadCabFamilia" localSheetId="1">#REF!</definedName>
    <definedName name="EstadoMadCabFamilia">#REF!</definedName>
    <definedName name="Estrategia" localSheetId="1">#REF!</definedName>
    <definedName name="Estrategia">#REF!</definedName>
    <definedName name="ET" localSheetId="3" hidden="1">{"MG-2002-F1",#N/A,FALSE,"PPU-Telemig";"MG-2002-F2",#N/A,FALSE,"PPU-Telemig";"MG-2002-F3",#N/A,FALSE,"PPU-Telemig";"MG-2002-F4",#N/A,FALSE,"PPU-Telemig";"MG-2003-F1",#N/A,FALSE,"PPU-Telemig";"MG-2004-F1",#N/A,FALSE,"PPU-Telemig"}</definedName>
    <definedName name="ET" localSheetId="1">{"MG-2002-F1",#N/A,FALSE,"PPU-Telemig";"MG-2002-F2",#N/A,FALSE,"PPU-Telemig";"MG-2002-F3",#N/A,FALSE,"PPU-Telemig";"MG-2002-F4",#N/A,FALSE,"PPU-Telemig";"MG-2003-F1",#N/A,FALSE,"PPU-Telemig";"MG-2004-F1",#N/A,FALSE,"PPU-Telemig"}</definedName>
    <definedName name="ET" localSheetId="2" hidden="1">{"MG-2002-F1",#N/A,FALSE,"PPU-Telemig";"MG-2002-F2",#N/A,FALSE,"PPU-Telemig";"MG-2002-F3",#N/A,FALSE,"PPU-Telemig";"MG-2002-F4",#N/A,FALSE,"PPU-Telemig";"MG-2003-F1",#N/A,FALSE,"PPU-Telemig";"MG-2004-F1",#N/A,FALSE,"PPU-Telemig"}</definedName>
    <definedName name="ET">{"MG-2002-F1",#N/A,FALSE,"PPU-Telemig";"MG-2002-F2",#N/A,FALSE,"PPU-Telemig";"MG-2002-F3",#N/A,FALSE,"PPU-Telemig";"MG-2002-F4",#N/A,FALSE,"PPU-Telemig";"MG-2003-F1",#N/A,FALSE,"PPU-Telemig";"MG-2004-F1",#N/A,FALSE,"PPU-Telemig"}</definedName>
    <definedName name="EUR" localSheetId="3">#REF!</definedName>
    <definedName name="EUR" localSheetId="1">#REF!</definedName>
    <definedName name="EUR">#REF!</definedName>
    <definedName name="Ｅグラフ" localSheetId="1">#REF!</definedName>
    <definedName name="Ｅグラフ">#REF!</definedName>
    <definedName name="fbvdv" localSheetId="3" hidden="1">{"MG-2002-F1",#N/A,FALSE,"PPU-Telemig";"MG-2002-F2",#N/A,FALSE,"PPU-Telemig";"MG-2002-F3",#N/A,FALSE,"PPU-Telemig";"MG-2002-F4",#N/A,FALSE,"PPU-Telemig";"MG-2003-F1",#N/A,FALSE,"PPU-Telemig";"MG-2004-F1",#N/A,FALSE,"PPU-Telemig"}</definedName>
    <definedName name="fbvdv" localSheetId="1">{"MG-2002-F1",#N/A,FALSE,"PPU-Telemig";"MG-2002-F2",#N/A,FALSE,"PPU-Telemig";"MG-2002-F3",#N/A,FALSE,"PPU-Telemig";"MG-2002-F4",#N/A,FALSE,"PPU-Telemig";"MG-2003-F1",#N/A,FALSE,"PPU-Telemig";"MG-2004-F1",#N/A,FALSE,"PPU-Telemig"}</definedName>
    <definedName name="fbvdv" localSheetId="2" hidden="1">{"MG-2002-F1",#N/A,FALSE,"PPU-Telemig";"MG-2002-F2",#N/A,FALSE,"PPU-Telemig";"MG-2002-F3",#N/A,FALSE,"PPU-Telemig";"MG-2002-F4",#N/A,FALSE,"PPU-Telemig";"MG-2003-F1",#N/A,FALSE,"PPU-Telemig";"MG-2004-F1",#N/A,FALSE,"PPU-Telemig"}</definedName>
    <definedName name="fbvdv">{"MG-2002-F1",#N/A,FALSE,"PPU-Telemig";"MG-2002-F2",#N/A,FALSE,"PPU-Telemig";"MG-2002-F3",#N/A,FALSE,"PPU-Telemig";"MG-2002-F4",#N/A,FALSE,"PPU-Telemig";"MG-2003-F1",#N/A,FALSE,"PPU-Telemig";"MG-2004-F1",#N/A,FALSE,"PPU-Telemig"}</definedName>
    <definedName name="fdfd" localSheetId="3" hidden="1">{"MG-2002-F1",#N/A,FALSE,"PPU-Telemig";"MG-2002-F2",#N/A,FALSE,"PPU-Telemig";"MG-2002-F3",#N/A,FALSE,"PPU-Telemig";"MG-2002-F4",#N/A,FALSE,"PPU-Telemig";"MG-2003-F1",#N/A,FALSE,"PPU-Telemig";"MG-2004-F1",#N/A,FALSE,"PPU-Telemig"}</definedName>
    <definedName name="fdfd" localSheetId="1">{"MG-2002-F1",#N/A,FALSE,"PPU-Telemig";"MG-2002-F2",#N/A,FALSE,"PPU-Telemig";"MG-2002-F3",#N/A,FALSE,"PPU-Telemig";"MG-2002-F4",#N/A,FALSE,"PPU-Telemig";"MG-2003-F1",#N/A,FALSE,"PPU-Telemig";"MG-2004-F1",#N/A,FALSE,"PPU-Telemig"}</definedName>
    <definedName name="fdfd" localSheetId="2" hidden="1">{"MG-2002-F1",#N/A,FALSE,"PPU-Telemig";"MG-2002-F2",#N/A,FALSE,"PPU-Telemig";"MG-2002-F3",#N/A,FALSE,"PPU-Telemig";"MG-2002-F4",#N/A,FALSE,"PPU-Telemig";"MG-2003-F1",#N/A,FALSE,"PPU-Telemig";"MG-2004-F1",#N/A,FALSE,"PPU-Telemig"}</definedName>
    <definedName name="fdfd">{"MG-2002-F1",#N/A,FALSE,"PPU-Telemig";"MG-2002-F2",#N/A,FALSE,"PPU-Telemig";"MG-2002-F3",#N/A,FALSE,"PPU-Telemig";"MG-2002-F4",#N/A,FALSE,"PPU-Telemig";"MG-2003-F1",#N/A,FALSE,"PPU-Telemig";"MG-2004-F1",#N/A,FALSE,"PPU-Telemig"}</definedName>
    <definedName name="FDG" localSheetId="3" hidden="1">#REF!</definedName>
    <definedName name="FDG" localSheetId="1">#REF!</definedName>
    <definedName name="FDG">#REF!</definedName>
    <definedName name="fecha_fin_servicio" localSheetId="1">#REF!</definedName>
    <definedName name="fecha_fin_servicio">#REF!</definedName>
    <definedName name="fecha_inicio_servicio" localSheetId="1">#REF!</definedName>
    <definedName name="fecha_inicio_servicio">#REF!</definedName>
    <definedName name="ff" localSheetId="3" hidden="1">{#N/A,#N/A,TRUE,"Report"}</definedName>
    <definedName name="ff" localSheetId="1">{#N/A,#N/A,TRUE,"Report"}</definedName>
    <definedName name="ff" localSheetId="2" hidden="1">{#N/A,#N/A,TRUE,"Report"}</definedName>
    <definedName name="ff">{#N/A,#N/A,TRUE,"Report"}</definedName>
    <definedName name="FFF" localSheetId="3" hidden="1">{"MG-2002-F1",#N/A,FALSE,"PPU-Telemig";"MG-2002-F2",#N/A,FALSE,"PPU-Telemig";"MG-2002-F3",#N/A,FALSE,"PPU-Telemig";"MG-2002-F4",#N/A,FALSE,"PPU-Telemig";"MG-2003-F1",#N/A,FALSE,"PPU-Telemig";"MG-2004-F1",#N/A,FALSE,"PPU-Telemig"}</definedName>
    <definedName name="FFF" localSheetId="1">{"MG-2002-F1",#N/A,FALSE,"PPU-Telemig";"MG-2002-F2",#N/A,FALSE,"PPU-Telemig";"MG-2002-F3",#N/A,FALSE,"PPU-Telemig";"MG-2002-F4",#N/A,FALSE,"PPU-Telemig";"MG-2003-F1",#N/A,FALSE,"PPU-Telemig";"MG-2004-F1",#N/A,FALSE,"PPU-Telemig"}</definedName>
    <definedName name="FFF" localSheetId="2" hidden="1">{"MG-2002-F1",#N/A,FALSE,"PPU-Telemig";"MG-2002-F2",#N/A,FALSE,"PPU-Telemig";"MG-2002-F3",#N/A,FALSE,"PPU-Telemig";"MG-2002-F4",#N/A,FALSE,"PPU-Telemig";"MG-2003-F1",#N/A,FALSE,"PPU-Telemig";"MG-2004-F1",#N/A,FALSE,"PPU-Telemig"}</definedName>
    <definedName name="FFF">{"MG-2002-F1",#N/A,FALSE,"PPU-Telemig";"MG-2002-F2",#N/A,FALSE,"PPU-Telemig";"MG-2002-F3",#N/A,FALSE,"PPU-Telemig";"MG-2002-F4",#N/A,FALSE,"PPU-Telemig";"MG-2003-F1",#N/A,FALSE,"PPU-Telemig";"MG-2004-F1",#N/A,FALSE,"PPU-Telemig"}</definedName>
    <definedName name="fgsznzfd" localSheetId="3" hidden="1">{"'内訳表'!$B$2:$N$64"}</definedName>
    <definedName name="fgsznzfd" localSheetId="1">{"'内訳表'!$B$2:$N$64"}</definedName>
    <definedName name="fgsznzfd" localSheetId="2" hidden="1">{"'内訳表'!$B$2:$N$64"}</definedName>
    <definedName name="fgsznzfd">{"'内訳表'!$B$2:$N$64"}</definedName>
    <definedName name="fgxnbf" localSheetId="3" hidden="1">{"MG-2002-F1",#N/A,FALSE,"PPU-Telemig";"MG-2002-F2",#N/A,FALSE,"PPU-Telemig";"MG-2002-F3",#N/A,FALSE,"PPU-Telemig";"MG-2002-F4",#N/A,FALSE,"PPU-Telemig";"MG-2003-F1",#N/A,FALSE,"PPU-Telemig";"MG-2004-F1",#N/A,FALSE,"PPU-Telemig"}</definedName>
    <definedName name="fgxnbf" localSheetId="1">{"MG-2002-F1",#N/A,FALSE,"PPU-Telemig";"MG-2002-F2",#N/A,FALSE,"PPU-Telemig";"MG-2002-F3",#N/A,FALSE,"PPU-Telemig";"MG-2002-F4",#N/A,FALSE,"PPU-Telemig";"MG-2003-F1",#N/A,FALSE,"PPU-Telemig";"MG-2004-F1",#N/A,FALSE,"PPU-Telemig"}</definedName>
    <definedName name="fgxnbf" localSheetId="2" hidden="1">{"MG-2002-F1",#N/A,FALSE,"PPU-Telemig";"MG-2002-F2",#N/A,FALSE,"PPU-Telemig";"MG-2002-F3",#N/A,FALSE,"PPU-Telemig";"MG-2002-F4",#N/A,FALSE,"PPU-Telemig";"MG-2003-F1",#N/A,FALSE,"PPU-Telemig";"MG-2004-F1",#N/A,FALSE,"PPU-Telemig"}</definedName>
    <definedName name="fgxnbf">{"MG-2002-F1",#N/A,FALSE,"PPU-Telemig";"MG-2002-F2",#N/A,FALSE,"PPU-Telemig";"MG-2002-F3",#N/A,FALSE,"PPU-Telemig";"MG-2002-F4",#N/A,FALSE,"PPU-Telemig";"MG-2003-F1",#N/A,FALSE,"PPU-Telemig";"MG-2004-F1",#N/A,FALSE,"PPU-Telemig"}</definedName>
    <definedName name="FromOrganiz_1" localSheetId="3">_xlfn.ANCHORARRAY(#REF!)</definedName>
    <definedName name="FromOrganiz_1" localSheetId="1">_xlfn.ANCHORARRAY(#REF!)</definedName>
    <definedName name="FromOrganiz_1">_xlfn.ANCHORARRAY(#REF!)</definedName>
    <definedName name="FromOrganiz_2" localSheetId="1">_xlfn.ANCHORARRAY(#REF!)</definedName>
    <definedName name="FromOrganiz_2">_xlfn.ANCHORARRAY(#REF!)</definedName>
    <definedName name="FSDFSD" localSheetId="3" hidden="1">{0,#N/A,FALSE,0;0,#N/A,FALSE,0;0,#N/A,FALSE,0;0,#N/A,FALSE,0;0,#N/A,FALSE,0;0,#N/A,FALSE,0}</definedName>
    <definedName name="FSDFSD" localSheetId="1">{0,#N/A,FALSE,0;0,#N/A,FALSE,0;0,#N/A,FALSE,0;0,#N/A,FALSE,0;0,#N/A,FALSE,0;0,#N/A,FALSE,0}</definedName>
    <definedName name="FSDFSD" localSheetId="2" hidden="1">{0,#N/A,FALSE,0;0,#N/A,FALSE,0;0,#N/A,FALSE,0;0,#N/A,FALSE,0;0,#N/A,FALSE,0;0,#N/A,FALSE,0}</definedName>
    <definedName name="FSDFSD">{0,#N/A,FALSE,0;0,#N/A,FALSE,0;0,#N/A,FALSE,0;0,#N/A,FALSE,0;0,#N/A,FALSE,0;0,#N/A,FALSE,0}</definedName>
    <definedName name="FSFSF" localSheetId="3">#REF!</definedName>
    <definedName name="FSFSF" localSheetId="1">#REF!</definedName>
    <definedName name="FSFSF">#REF!</definedName>
    <definedName name="fsmnfs" localSheetId="3" hidden="1">{"MG-2002-F1",#N/A,FALSE,"PPU-Telemig";"MG-2002-F2",#N/A,FALSE,"PPU-Telemig";"MG-2002-F3",#N/A,FALSE,"PPU-Telemig";"MG-2002-F4",#N/A,FALSE,"PPU-Telemig";"MG-2003-F1",#N/A,FALSE,"PPU-Telemig";"MG-2004-F1",#N/A,FALSE,"PPU-Telemig"}</definedName>
    <definedName name="fsmnfs" localSheetId="1">{"MG-2002-F1",#N/A,FALSE,"PPU-Telemig";"MG-2002-F2",#N/A,FALSE,"PPU-Telemig";"MG-2002-F3",#N/A,FALSE,"PPU-Telemig";"MG-2002-F4",#N/A,FALSE,"PPU-Telemig";"MG-2003-F1",#N/A,FALSE,"PPU-Telemig";"MG-2004-F1",#N/A,FALSE,"PPU-Telemig"}</definedName>
    <definedName name="fsmnfs" localSheetId="2" hidden="1">{"MG-2002-F1",#N/A,FALSE,"PPU-Telemig";"MG-2002-F2",#N/A,FALSE,"PPU-Telemig";"MG-2002-F3",#N/A,FALSE,"PPU-Telemig";"MG-2002-F4",#N/A,FALSE,"PPU-Telemig";"MG-2003-F1",#N/A,FALSE,"PPU-Telemig";"MG-2004-F1",#N/A,FALSE,"PPU-Telemig"}</definedName>
    <definedName name="fsmnfs">{"MG-2002-F1",#N/A,FALSE,"PPU-Telemig";"MG-2002-F2",#N/A,FALSE,"PPU-Telemig";"MG-2002-F3",#N/A,FALSE,"PPU-Telemig";"MG-2002-F4",#N/A,FALSE,"PPU-Telemig";"MG-2003-F1",#N/A,FALSE,"PPU-Telemig";"MG-2004-F1",#N/A,FALSE,"PPU-Telemig"}</definedName>
    <definedName name="Fuente" localSheetId="3">#REF!</definedName>
    <definedName name="Fuente" localSheetId="1">#REF!</definedName>
    <definedName name="Fuente">#REF!</definedName>
    <definedName name="FUENTES" localSheetId="1">#REF!</definedName>
    <definedName name="FUENTES">#REF!</definedName>
    <definedName name="Funcionario" localSheetId="1">#REF!</definedName>
    <definedName name="Funcionario">#REF!</definedName>
    <definedName name="Ｆグラフ">#REF!</definedName>
    <definedName name="gbvREDSAb" localSheetId="3" hidden="1">{"MG-2002-F1",#N/A,FALSE,"PPU-Telemig";"MG-2002-F2",#N/A,FALSE,"PPU-Telemig";"MG-2002-F3",#N/A,FALSE,"PPU-Telemig";"MG-2002-F4",#N/A,FALSE,"PPU-Telemig";"MG-2003-F1",#N/A,FALSE,"PPU-Telemig";"MG-2004-F1",#N/A,FALSE,"PPU-Telemig"}</definedName>
    <definedName name="gbvREDSAb" localSheetId="1">{"MG-2002-F1",#N/A,FALSE,"PPU-Telemig";"MG-2002-F2",#N/A,FALSE,"PPU-Telemig";"MG-2002-F3",#N/A,FALSE,"PPU-Telemig";"MG-2002-F4",#N/A,FALSE,"PPU-Telemig";"MG-2003-F1",#N/A,FALSE,"PPU-Telemig";"MG-2004-F1",#N/A,FALSE,"PPU-Telemig"}</definedName>
    <definedName name="gbvREDSAb" localSheetId="2" hidden="1">{"MG-2002-F1",#N/A,FALSE,"PPU-Telemig";"MG-2002-F2",#N/A,FALSE,"PPU-Telemig";"MG-2002-F3",#N/A,FALSE,"PPU-Telemig";"MG-2002-F4",#N/A,FALSE,"PPU-Telemig";"MG-2003-F1",#N/A,FALSE,"PPU-Telemig";"MG-2004-F1",#N/A,FALSE,"PPU-Telemig"}</definedName>
    <definedName name="gbvREDSAb">{"MG-2002-F1",#N/A,FALSE,"PPU-Telemig";"MG-2002-F2",#N/A,FALSE,"PPU-Telemig";"MG-2002-F3",#N/A,FALSE,"PPU-Telemig";"MG-2002-F4",#N/A,FALSE,"PPU-Telemig";"MG-2003-F1",#N/A,FALSE,"PPU-Telemig";"MG-2004-F1",#N/A,FALSE,"PPU-Telemig"}</definedName>
    <definedName name="geral" localSheetId="3" hidden="1">{"MG-2002-F1",#N/A,FALSE,"PPU-Telemig";"MG-2002-F2",#N/A,FALSE,"PPU-Telemig";"MG-2002-F3",#N/A,FALSE,"PPU-Telemig";"MG-2002-F4",#N/A,FALSE,"PPU-Telemig";"MG-2003-F1",#N/A,FALSE,"PPU-Telemig";"MG-2004-F1",#N/A,FALSE,"PPU-Telemig"}</definedName>
    <definedName name="geral" localSheetId="1">{"MG-2002-F1",#N/A,FALSE,"PPU-Telemig";"MG-2002-F2",#N/A,FALSE,"PPU-Telemig";"MG-2002-F3",#N/A,FALSE,"PPU-Telemig";"MG-2002-F4",#N/A,FALSE,"PPU-Telemig";"MG-2003-F1",#N/A,FALSE,"PPU-Telemig";"MG-2004-F1",#N/A,FALSE,"PPU-Telemig"}</definedName>
    <definedName name="geral" localSheetId="2" hidden="1">{"MG-2002-F1",#N/A,FALSE,"PPU-Telemig";"MG-2002-F2",#N/A,FALSE,"PPU-Telemig";"MG-2002-F3",#N/A,FALSE,"PPU-Telemig";"MG-2002-F4",#N/A,FALSE,"PPU-Telemig";"MG-2003-F1",#N/A,FALSE,"PPU-Telemig";"MG-2004-F1",#N/A,FALSE,"PPU-Telemig"}</definedName>
    <definedName name="geral">{"MG-2002-F1",#N/A,FALSE,"PPU-Telemig";"MG-2002-F2",#N/A,FALSE,"PPU-Telemig";"MG-2002-F3",#N/A,FALSE,"PPU-Telemig";"MG-2002-F4",#N/A,FALSE,"PPU-Telemig";"MG-2003-F1",#N/A,FALSE,"PPU-Telemig";"MG-2004-F1",#N/A,FALSE,"PPU-Telemig"}</definedName>
    <definedName name="GFH" localSheetId="3" hidden="1">#REF!</definedName>
    <definedName name="GFH" localSheetId="1">#REF!</definedName>
    <definedName name="GFH">#REF!</definedName>
    <definedName name="gfhh" localSheetId="1">#REF!</definedName>
    <definedName name="gfhh">#REF!</definedName>
    <definedName name="GiasCertificado" localSheetId="1">#REF!</definedName>
    <definedName name="GiasCertificado">#REF!</definedName>
    <definedName name="GRUPO">#REF!</definedName>
    <definedName name="GruporUPS">#REF!</definedName>
    <definedName name="GUAINÍA">#REF!</definedName>
    <definedName name="GUAVIARE">#REF!</definedName>
    <definedName name="HFGHGFH3">#REF!</definedName>
    <definedName name="hhjn" localSheetId="3" hidden="1">{"MG-2002-F1",#N/A,FALSE,"PPU-Telemig";"MG-2002-F2",#N/A,FALSE,"PPU-Telemig";"MG-2002-F3",#N/A,FALSE,"PPU-Telemig";"MG-2002-F4",#N/A,FALSE,"PPU-Telemig";"MG-2003-F1",#N/A,FALSE,"PPU-Telemig";"MG-2004-F1",#N/A,FALSE,"PPU-Telemig"}</definedName>
    <definedName name="hhjn" localSheetId="1">{"MG-2002-F1",#N/A,FALSE,"PPU-Telemig";"MG-2002-F2",#N/A,FALSE,"PPU-Telemig";"MG-2002-F3",#N/A,FALSE,"PPU-Telemig";"MG-2002-F4",#N/A,FALSE,"PPU-Telemig";"MG-2003-F1",#N/A,FALSE,"PPU-Telemig";"MG-2004-F1",#N/A,FALSE,"PPU-Telemig"}</definedName>
    <definedName name="hhjn" localSheetId="2" hidden="1">{"MG-2002-F1",#N/A,FALSE,"PPU-Telemig";"MG-2002-F2",#N/A,FALSE,"PPU-Telemig";"MG-2002-F3",#N/A,FALSE,"PPU-Telemig";"MG-2002-F4",#N/A,FALSE,"PPU-Telemig";"MG-2003-F1",#N/A,FALSE,"PPU-Telemig";"MG-2004-F1",#N/A,FALSE,"PPU-Telemig"}</definedName>
    <definedName name="hhjn">{"MG-2002-F1",#N/A,FALSE,"PPU-Telemig";"MG-2002-F2",#N/A,FALSE,"PPU-Telemig";"MG-2002-F3",#N/A,FALSE,"PPU-Telemig";"MG-2002-F4",#N/A,FALSE,"PPU-Telemig";"MG-2003-F1",#N/A,FALSE,"PPU-Telemig";"MG-2004-F1",#N/A,FALSE,"PPU-Telemig"}</definedName>
    <definedName name="hjgmyjk" localSheetId="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3" hidden="1">{#N/A,#N/A,FALSE,"KEGELLE 1 (3)";#N/A,#N/A,FALSE,"KEGELLE 2 (3)";#N/A,#N/A,FALSE,"KEGELLE 3 (3)";#N/A,#N/A,FALSE,"KEGELLE 4 (3)";#N/A,#N/A,FALSE,"KEGELLE 5 (3)";#N/A,#N/A,FALSE,"KEGELLE 6 (3)";#N/A,#N/A,FALSE,"KEGELLE 7 (3)"}</definedName>
    <definedName name="hjm" localSheetId="1">{#N/A,#N/A,FALSE,"KEGELLE 1 (3)";#N/A,#N/A,FALSE,"KEGELLE 2 (3)";#N/A,#N/A,FALSE,"KEGELLE 3 (3)";#N/A,#N/A,FALSE,"KEGELLE 4 (3)";#N/A,#N/A,FALSE,"KEGELLE 5 (3)";#N/A,#N/A,FALSE,"KEGELLE 6 (3)";#N/A,#N/A,FALSE,"KEGELLE 7 (3)"}</definedName>
    <definedName name="hjm" localSheetId="2" hidden="1">{#N/A,#N/A,FALSE,"KEGELLE 1 (3)";#N/A,#N/A,FALSE,"KEGELLE 2 (3)";#N/A,#N/A,FALSE,"KEGELLE 3 (3)";#N/A,#N/A,FALSE,"KEGELLE 4 (3)";#N/A,#N/A,FALSE,"KEGELLE 5 (3)";#N/A,#N/A,FALSE,"KEGELLE 6 (3)";#N/A,#N/A,FALSE,"KEGELLE 7 (3)"}</definedName>
    <definedName name="hjm">{#N/A,#N/A,FALSE,"KEGELLE 1 (3)";#N/A,#N/A,FALSE,"KEGELLE 2 (3)";#N/A,#N/A,FALSE,"KEGELLE 3 (3)";#N/A,#N/A,FALSE,"KEGELLE 4 (3)";#N/A,#N/A,FALSE,"KEGELLE 5 (3)";#N/A,#N/A,FALSE,"KEGELLE 6 (3)";#N/A,#N/A,FALSE,"KEGELLE 7 (3)"}</definedName>
    <definedName name="hjmhg" localSheetId="3" hidden="1">{#N/A,#N/A,FALSE,"KEGELLE 1 (2)";#N/A,#N/A,FALSE,"KEGELLE 2 (2)";#N/A,#N/A,FALSE,"KEGELLE 3 (2)";#N/A,#N/A,FALSE,"KEGELLE 4 (2)";#N/A,#N/A,FALSE,"KEGELLE 5 (2)";#N/A,#N/A,FALSE,"KEGELLE 6 (2)";#N/A,#N/A,FALSE,"KEGELLE 7 (2)"}</definedName>
    <definedName name="hjmhg" localSheetId="1">{#N/A,#N/A,FALSE,"KEGELLE 1 (2)";#N/A,#N/A,FALSE,"KEGELLE 2 (2)";#N/A,#N/A,FALSE,"KEGELLE 3 (2)";#N/A,#N/A,FALSE,"KEGELLE 4 (2)";#N/A,#N/A,FALSE,"KEGELLE 5 (2)";#N/A,#N/A,FALSE,"KEGELLE 6 (2)";#N/A,#N/A,FALSE,"KEGELLE 7 (2)"}</definedName>
    <definedName name="hjmhg" localSheetId="2" hidden="1">{#N/A,#N/A,FALSE,"KEGELLE 1 (2)";#N/A,#N/A,FALSE,"KEGELLE 2 (2)";#N/A,#N/A,FALSE,"KEGELLE 3 (2)";#N/A,#N/A,FALSE,"KEGELLE 4 (2)";#N/A,#N/A,FALSE,"KEGELLE 5 (2)";#N/A,#N/A,FALSE,"KEGELLE 6 (2)";#N/A,#N/A,FALSE,"KEGELLE 7 (2)"}</definedName>
    <definedName name="hjmhg">{#N/A,#N/A,FALSE,"KEGELLE 1 (2)";#N/A,#N/A,FALSE,"KEGELLE 2 (2)";#N/A,#N/A,FALSE,"KEGELLE 3 (2)";#N/A,#N/A,FALSE,"KEGELLE 4 (2)";#N/A,#N/A,FALSE,"KEGELLE 5 (2)";#N/A,#N/A,FALSE,"KEGELLE 6 (2)";#N/A,#N/A,FALSE,"KEGELLE 7 (2)"}</definedName>
    <definedName name="hmstj" localSheetId="3" hidden="1">{#N/A,#N/A,TRUE,"Report"}</definedName>
    <definedName name="hmstj" localSheetId="1">{#N/A,#N/A,TRUE,"Report"}</definedName>
    <definedName name="hmstj" localSheetId="2" hidden="1">{#N/A,#N/A,TRUE,"Report"}</definedName>
    <definedName name="hmstj">{#N/A,#N/A,TRUE,"Report"}</definedName>
    <definedName name="hnfg" localSheetId="3" hidden="1">{"MG-2002-F1",#N/A,FALSE,"PPU-Telemig";"MG-2002-F2",#N/A,FALSE,"PPU-Telemig";"MG-2002-F3",#N/A,FALSE,"PPU-Telemig";"MG-2002-F4",#N/A,FALSE,"PPU-Telemig";"MG-2003-F1",#N/A,FALSE,"PPU-Telemig";"MG-2004-F1",#N/A,FALSE,"PPU-Telemig"}</definedName>
    <definedName name="hnfg" localSheetId="1">{"MG-2002-F1",#N/A,FALSE,"PPU-Telemig";"MG-2002-F2",#N/A,FALSE,"PPU-Telemig";"MG-2002-F3",#N/A,FALSE,"PPU-Telemig";"MG-2002-F4",#N/A,FALSE,"PPU-Telemig";"MG-2003-F1",#N/A,FALSE,"PPU-Telemig";"MG-2004-F1",#N/A,FALSE,"PPU-Telemig"}</definedName>
    <definedName name="hnfg" localSheetId="2" hidden="1">{"MG-2002-F1",#N/A,FALSE,"PPU-Telemig";"MG-2002-F2",#N/A,FALSE,"PPU-Telemig";"MG-2002-F3",#N/A,FALSE,"PPU-Telemig";"MG-2002-F4",#N/A,FALSE,"PPU-Telemig";"MG-2003-F1",#N/A,FALSE,"PPU-Telemig";"MG-2004-F1",#N/A,FALSE,"PPU-Telemig"}</definedName>
    <definedName name="hnfg">{"MG-2002-F1",#N/A,FALSE,"PPU-Telemig";"MG-2002-F2",#N/A,FALSE,"PPU-Telemig";"MG-2002-F3",#N/A,FALSE,"PPU-Telemig";"MG-2002-F4",#N/A,FALSE,"PPU-Telemig";"MG-2003-F1",#N/A,FALSE,"PPU-Telemig";"MG-2004-F1",#N/A,FALSE,"PPU-Telemig"}</definedName>
    <definedName name="Horas" localSheetId="3">#REF!</definedName>
    <definedName name="Horas" localSheetId="1">#REF!</definedName>
    <definedName name="Horas">#REF!</definedName>
    <definedName name="Horas_Disponibles" localSheetId="1">#REF!</definedName>
    <definedName name="Horas_Disponibles">#REF!</definedName>
    <definedName name="horas_jornada" localSheetId="1">#REF!</definedName>
    <definedName name="horas_jornada">#REF!</definedName>
    <definedName name="horas_ubicacion1">#REF!</definedName>
    <definedName name="horas_ubicacion2">#REF!</definedName>
    <definedName name="horas_ubicacion3">#REF!</definedName>
    <definedName name="horas_ubicacion4">#REF!</definedName>
    <definedName name="horas_ubicacion5">#REF!</definedName>
    <definedName name="horas_ubicacion6">#REF!</definedName>
    <definedName name="horas_ubicacion7">#REF!</definedName>
    <definedName name="hrgc">#REF!</definedName>
    <definedName name="hsf" localSheetId="3" hidden="1">{"'内訳表'!$B$2:$N$64"}</definedName>
    <definedName name="hsf" localSheetId="1">{"'内訳表'!$B$2:$N$64"}</definedName>
    <definedName name="hsf" localSheetId="2" hidden="1">{"'内訳表'!$B$2:$N$64"}</definedName>
    <definedName name="hsf">{"'内訳表'!$B$2:$N$64"}</definedName>
    <definedName name="HTML_CodePage">932</definedName>
    <definedName name="HTML_Control" localSheetId="3" hidden="1">{"'内訳表'!$B$2:$N$64"}</definedName>
    <definedName name="HTML_Control" localSheetId="1">{"'内訳表'!$B$2:$N$64"}</definedName>
    <definedName name="HTML_Control" localSheetId="2" hidden="1">{"'内訳表'!$B$2:$N$64"}</definedName>
    <definedName name="HTML_Control">{"'内訳表'!$B$2:$N$64"}</definedName>
    <definedName name="HTML_Description">""</definedName>
    <definedName name="HTML_Email">""</definedName>
    <definedName name="HTML_Header">"内訳表"</definedName>
    <definedName name="HTML_LastUpdate">"99/12/27"</definedName>
    <definedName name="HTML_LineAfter">FALSE</definedName>
    <definedName name="HTML_LineBefore">FALSE</definedName>
    <definedName name="HTML_Name">"Kenji Fujimori"</definedName>
    <definedName name="HTML_OBDlg2">TRUE</definedName>
    <definedName name="HTML_OBDlg4">TRUE</definedName>
    <definedName name="HTML_OS">0</definedName>
    <definedName name="HTML_PathFile">"A:\My Documents\MyHTML.htm"</definedName>
    <definedName name="HTML_Title">"BT21Rev4"</definedName>
    <definedName name="HUILA" localSheetId="3">#REF!</definedName>
    <definedName name="HUILA" localSheetId="1">#REF!</definedName>
    <definedName name="HUILA">#REF!</definedName>
    <definedName name="ii" localSheetId="3" hidden="1">{"'内訳表'!$B$2:$N$64"}</definedName>
    <definedName name="ii" localSheetId="1">{"'内訳表'!$B$2:$N$64"}</definedName>
    <definedName name="ii" localSheetId="2" hidden="1">{"'内訳表'!$B$2:$N$64"}</definedName>
    <definedName name="ii">{"'内訳表'!$B$2:$N$64"}</definedName>
    <definedName name="Incre">#REF!</definedName>
    <definedName name="INCREMENTO">#REF!</definedName>
    <definedName name="INCREMENTOS">#REF!</definedName>
    <definedName name="Indemnizacion">#REF!</definedName>
    <definedName name="Índice">#REF!</definedName>
    <definedName name="InfLaboral">#REF!</definedName>
    <definedName name="InfLabrl">#REF!</definedName>
    <definedName name="Info_Prazo_do_contrato">#REF!</definedName>
    <definedName name="Inicio10">#REF!</definedName>
    <definedName name="Inicio11">#REF!</definedName>
    <definedName name="Inicio12">#REF!</definedName>
    <definedName name="Inicio13">#REF!</definedName>
    <definedName name="Inicio14">#REF!</definedName>
    <definedName name="Inicio15">#REF!</definedName>
    <definedName name="Inicio16">#REF!</definedName>
    <definedName name="Inicio17">#REF!</definedName>
    <definedName name="Inicio18">#REF!</definedName>
    <definedName name="Inicio19">#REF!</definedName>
    <definedName name="Inicio2">#REF!</definedName>
    <definedName name="Inicio20">#REF!</definedName>
    <definedName name="Inicio21">#REF!</definedName>
    <definedName name="Inicio22">#REF!</definedName>
    <definedName name="Inicio23">#REF!</definedName>
    <definedName name="Inicio24">#REF!</definedName>
    <definedName name="Inicio25">#REF!</definedName>
    <definedName name="Inicio26">#REF!</definedName>
    <definedName name="Inicio27">#REF!</definedName>
    <definedName name="Inicio28">#REF!</definedName>
    <definedName name="Inicio29">#REF!</definedName>
    <definedName name="Inicio3">#REF!</definedName>
    <definedName name="Inicio30">#REF!</definedName>
    <definedName name="Inicio31">#REF!</definedName>
    <definedName name="Inicio4">#REF!</definedName>
    <definedName name="Inicio5">#REF!</definedName>
    <definedName name="Inicio6">#REF!</definedName>
    <definedName name="Inicio7">#REF!</definedName>
    <definedName name="Inicio8">#REF!</definedName>
    <definedName name="Inicio9">#REF!</definedName>
    <definedName name="Ins">#REF!</definedName>
    <definedName name="InsEnt">#REF!</definedName>
    <definedName name="InsFisMag">#REF!</definedName>
    <definedName name="INTERNACIONAL">#REF!</definedName>
    <definedName name="IVASobreUtilidad">#REF!</definedName>
    <definedName name="IVASobreUtilidad_1">"['file://172.16.9.31/ArchivosICBF/DIRECCION%20TECNICA%20ICBF/Archivos%20FONADE/COSTEO%20DIAGNOSTICOS.xlsm'#$IMPUESTOS.$E$16]"</definedName>
    <definedName name="j" localSheetId="3" hidden="1">#REF!</definedName>
    <definedName name="j" localSheetId="1">#REF!</definedName>
    <definedName name="j">#REF!</definedName>
    <definedName name="JGJ" localSheetId="3" hidden="1">{0,#N/A,FALSE,0;0,#N/A,FALSE,0;0,#N/A,FALSE,0;0,#N/A,FALSE,0;0,#N/A,FALSE,0;0,#N/A,FALSE,0}</definedName>
    <definedName name="JGJ" localSheetId="1">{0,#N/A,FALSE,0;0,#N/A,FALSE,0;0,#N/A,FALSE,0;0,#N/A,FALSE,0;0,#N/A,FALSE,0;0,#N/A,FALSE,0}</definedName>
    <definedName name="JGJ" localSheetId="2" hidden="1">{0,#N/A,FALSE,0;0,#N/A,FALSE,0;0,#N/A,FALSE,0;0,#N/A,FALSE,0;0,#N/A,FALSE,0;0,#N/A,FALSE,0}</definedName>
    <definedName name="JGJ">{0,#N/A,FALSE,0;0,#N/A,FALSE,0;0,#N/A,FALSE,0;0,#N/A,FALSE,0;0,#N/A,FALSE,0;0,#N/A,FALSE,0}</definedName>
    <definedName name="l" localSheetId="3" hidden="1">{"MG-2002-F1",#N/A,FALSE,"PPU-Telemig";"MG-2002-F2",#N/A,FALSE,"PPU-Telemig";"MG-2002-F3",#N/A,FALSE,"PPU-Telemig";"MG-2002-F4",#N/A,FALSE,"PPU-Telemig";"MG-2003-F1",#N/A,FALSE,"PPU-Telemig";"MG-2004-F1",#N/A,FALSE,"PPU-Telemig"}</definedName>
    <definedName name="l" localSheetId="1">{"MG-2002-F1",#N/A,FALSE,"PPU-Telemig";"MG-2002-F2",#N/A,FALSE,"PPU-Telemig";"MG-2002-F3",#N/A,FALSE,"PPU-Telemig";"MG-2002-F4",#N/A,FALSE,"PPU-Telemig";"MG-2003-F1",#N/A,FALSE,"PPU-Telemig";"MG-2004-F1",#N/A,FALSE,"PPU-Telemig"}</definedName>
    <definedName name="l" localSheetId="2" hidden="1">{"MG-2002-F1",#N/A,FALSE,"PPU-Telemig";"MG-2002-F2",#N/A,FALSE,"PPU-Telemig";"MG-2002-F3",#N/A,FALSE,"PPU-Telemig";"MG-2002-F4",#N/A,FALSE,"PPU-Telemig";"MG-2003-F1",#N/A,FALSE,"PPU-Telemig";"MG-2004-F1",#N/A,FALSE,"PPU-Telemig"}</definedName>
    <definedName name="l">{"MG-2002-F1",#N/A,FALSE,"PPU-Telemig";"MG-2002-F2",#N/A,FALSE,"PPU-Telemig";"MG-2002-F3",#N/A,FALSE,"PPU-Telemig";"MG-2002-F4",#N/A,FALSE,"PPU-Telemig";"MG-2003-F1",#N/A,FALSE,"PPU-Telemig";"MG-2004-F1",#N/A,FALSE,"PPU-Telemig"}</definedName>
    <definedName name="LA_GUAJIRA" localSheetId="3">#REF!</definedName>
    <definedName name="LA_GUAJIRA" localSheetId="1">#REF!</definedName>
    <definedName name="LA_GUAJIRA">#REF!</definedName>
    <definedName name="LimitacionAuditiva" localSheetId="1">#REF!</definedName>
    <definedName name="LimitacionAuditiva">#REF!</definedName>
    <definedName name="LimitacionFisicaOMental" localSheetId="1">#REF!</definedName>
    <definedName name="LimitacionFisicaOMental">#REF!</definedName>
    <definedName name="LimitacionVisual">#REF!</definedName>
    <definedName name="LISTA_1">#REF!</definedName>
    <definedName name="LISTA_2">#REF!</definedName>
    <definedName name="lista_hnp">#REF!</definedName>
    <definedName name="lista_lineas_reparto">#REF!</definedName>
    <definedName name="lista_localizaciones">#REF!</definedName>
    <definedName name="lista_paises">#REF!</definedName>
    <definedName name="lista_perfiles_esp">#REF!</definedName>
    <definedName name="lista_perfiles_resto">#REF!</definedName>
    <definedName name="LISTA_PROM">#REF!</definedName>
    <definedName name="LISTA_TASAS">#REF!</definedName>
    <definedName name="macro" localSheetId="3" hidden="1">#REF!</definedName>
    <definedName name="macro" localSheetId="1">#REF!</definedName>
    <definedName name="macro">#REF!</definedName>
    <definedName name="MadreCabezaFamilia">#REF!</definedName>
    <definedName name="MAGDALENA">#REF!</definedName>
    <definedName name="margen" localSheetId="3">#REF!</definedName>
    <definedName name="margen" localSheetId="1">#REF!</definedName>
    <definedName name="margen">#REF!</definedName>
    <definedName name="markup_infra" localSheetId="1">#REF!</definedName>
    <definedName name="markup_infra">#REF!</definedName>
    <definedName name="Mas_Bajo_Adminstración">#REF!</definedName>
    <definedName name="Mas_Bajo_Imprevistos">#REF!</definedName>
    <definedName name="mdgh" localSheetId="3" hidden="1">{"'内訳表'!$B$2:$N$64"}</definedName>
    <definedName name="mdgh" localSheetId="1">{"'内訳表'!$B$2:$N$64"}</definedName>
    <definedName name="mdgh" localSheetId="2" hidden="1">{"'内訳表'!$B$2:$N$64"}</definedName>
    <definedName name="mdgh">{"'内訳表'!$B$2:$N$64"}</definedName>
    <definedName name="mes_inicio_servicio">MONTH(#REF!)</definedName>
    <definedName name="meses_a1">#REF!</definedName>
    <definedName name="meses_a10">#REF!</definedName>
    <definedName name="meses_a11">#REF!</definedName>
    <definedName name="meses_a2">#REF!</definedName>
    <definedName name="meses_a3">#REF!</definedName>
    <definedName name="meses_a4">#REF!</definedName>
    <definedName name="meses_a5">#REF!</definedName>
    <definedName name="meses_a6">#REF!</definedName>
    <definedName name="meses_a7">#REF!</definedName>
    <definedName name="meses_a8">#REF!</definedName>
    <definedName name="meses_a9">#REF!</definedName>
    <definedName name="meses_servicio">#REF!</definedName>
    <definedName name="META">#REF!</definedName>
    <definedName name="mfhjgjhg"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3">BASE DE #REF!</definedName>
    <definedName name="MmExcelLinker_A12B55A7_9F67_4A31_8ABE_1C1F4218B5AF" localSheetId="1">BASE DE #REF!</definedName>
    <definedName name="MmExcelLinker_A12B55A7_9F67_4A31_8ABE_1C1F4218B5AF" localSheetId="2">BASE DE #REF!</definedName>
    <definedName name="MmExcelLinker_A12B55A7_9F67_4A31_8ABE_1C1F4218B5AF">BASE DE #REF!</definedName>
    <definedName name="mmm" localSheetId="3" hidden="1">{"MG-2002-F1",#N/A,FALSE,"PPU-Telemig";"MG-2002-F2",#N/A,FALSE,"PPU-Telemig";"MG-2002-F3",#N/A,FALSE,"PPU-Telemig";"MG-2002-F4",#N/A,FALSE,"PPU-Telemig";"MG-2003-F1",#N/A,FALSE,"PPU-Telemig";"MG-2004-F1",#N/A,FALSE,"PPU-Telemig"}</definedName>
    <definedName name="mmm" localSheetId="1">{"MG-2002-F1",#N/A,FALSE,"PPU-Telemig";"MG-2002-F2",#N/A,FALSE,"PPU-Telemig";"MG-2002-F3",#N/A,FALSE,"PPU-Telemig";"MG-2002-F4",#N/A,FALSE,"PPU-Telemig";"MG-2003-F1",#N/A,FALSE,"PPU-Telemig";"MG-2004-F1",#N/A,FALSE,"PPU-Telemig"}</definedName>
    <definedName name="mmm" localSheetId="2" hidden="1">{"MG-2002-F1",#N/A,FALSE,"PPU-Telemig";"MG-2002-F2",#N/A,FALSE,"PPU-Telemig";"MG-2002-F3",#N/A,FALSE,"PPU-Telemig";"MG-2002-F4",#N/A,FALSE,"PPU-Telemig";"MG-2003-F1",#N/A,FALSE,"PPU-Telemig";"MG-2004-F1",#N/A,FALSE,"PPU-Telemig"}</definedName>
    <definedName name="mmm">{"MG-2002-F1",#N/A,FALSE,"PPU-Telemig";"MG-2002-F2",#N/A,FALSE,"PPU-Telemig";"MG-2002-F3",#N/A,FALSE,"PPU-Telemig";"MG-2002-F4",#N/A,FALSE,"PPU-Telemig";"MG-2003-F1",#N/A,FALSE,"PPU-Telemig";"MG-2004-F1",#N/A,FALSE,"PPU-Telemig"}</definedName>
    <definedName name="mnhgd" localSheetId="3" hidden="1">{"MG-2002-F1",#N/A,FALSE,"PPU-Telemig";"MG-2002-F2",#N/A,FALSE,"PPU-Telemig";"MG-2002-F3",#N/A,FALSE,"PPU-Telemig";"MG-2002-F4",#N/A,FALSE,"PPU-Telemig";"MG-2003-F1",#N/A,FALSE,"PPU-Telemig";"MG-2004-F1",#N/A,FALSE,"PPU-Telemig"}</definedName>
    <definedName name="mnhgd" localSheetId="1">{"MG-2002-F1",#N/A,FALSE,"PPU-Telemig";"MG-2002-F2",#N/A,FALSE,"PPU-Telemig";"MG-2002-F3",#N/A,FALSE,"PPU-Telemig";"MG-2002-F4",#N/A,FALSE,"PPU-Telemig";"MG-2003-F1",#N/A,FALSE,"PPU-Telemig";"MG-2004-F1",#N/A,FALSE,"PPU-Telemig"}</definedName>
    <definedName name="mnhgd" localSheetId="2" hidden="1">{"MG-2002-F1",#N/A,FALSE,"PPU-Telemig";"MG-2002-F2",#N/A,FALSE,"PPU-Telemig";"MG-2002-F3",#N/A,FALSE,"PPU-Telemig";"MG-2002-F4",#N/A,FALSE,"PPU-Telemig";"MG-2003-F1",#N/A,FALSE,"PPU-Telemig";"MG-2004-F1",#N/A,FALSE,"PPU-Telemig"}</definedName>
    <definedName name="mnhgd">{"MG-2002-F1",#N/A,FALSE,"PPU-Telemig";"MG-2002-F2",#N/A,FALSE,"PPU-Telemig";"MG-2002-F3",#N/A,FALSE,"PPU-Telemig";"MG-2002-F4",#N/A,FALSE,"PPU-Telemig";"MG-2003-F1",#N/A,FALSE,"PPU-Telemig";"MG-2004-F1",#N/A,FALSE,"PPU-Telemig"}</definedName>
    <definedName name="MTC" localSheetId="3">#REF!</definedName>
    <definedName name="MTC" localSheetId="1">#REF!</definedName>
    <definedName name="MTC">#REF!</definedName>
    <definedName name="NARIÑO" localSheetId="1">#REF!</definedName>
    <definedName name="NARIÑO">#REF!</definedName>
    <definedName name="ndc" localSheetId="3" hidden="1">{"'内訳表'!$B$2:$N$64"}</definedName>
    <definedName name="ndc" localSheetId="1">{"'内訳表'!$B$2:$N$64"}</definedName>
    <definedName name="ndc" localSheetId="2" hidden="1">{"'内訳表'!$B$2:$N$64"}</definedName>
    <definedName name="ndc">{"'内訳表'!$B$2:$N$64"}</definedName>
    <definedName name="NivelEducacionBasica">#REF!</definedName>
    <definedName name="NIVELEDUCACIONSUP">#REF!</definedName>
    <definedName name="NivelEducacionSuperior">#REF!</definedName>
    <definedName name="NO_APLICA">#REF!</definedName>
    <definedName name="NoFacturable">#REF!</definedName>
    <definedName name="NoFacturable_1">"['file://172.16.9.31/ArchivosICBF/DIRECCION%20TECNICA%20ICBF/Archivos%20FONADE/COSTEO%20DIAGNOSTICOS.xlsm'#$PERSONAL.$P$46]"</definedName>
    <definedName name="NoNOInscritos" localSheetId="3">#REF!</definedName>
    <definedName name="NoNOInscritos" localSheetId="1">#REF!</definedName>
    <definedName name="NoNOInscritos">#REF!</definedName>
    <definedName name="normal" localSheetId="1">#REF!</definedName>
    <definedName name="normal">#REF!</definedName>
    <definedName name="normal2" localSheetId="1">#REF!</definedName>
    <definedName name="normal2">#REF!</definedName>
    <definedName name="normal3">#REF!</definedName>
    <definedName name="normal4">#REF!</definedName>
    <definedName name="normal5">#REF!</definedName>
    <definedName name="normal6">#REF!</definedName>
    <definedName name="NSANTANDER">#REF!</definedName>
    <definedName name="NSSRV2">#REF!</definedName>
    <definedName name="nueva">#REF!</definedName>
    <definedName name="NUMERO">#REF!</definedName>
    <definedName name="Objetivos" localSheetId="3">#REF!</definedName>
    <definedName name="Objetivos" localSheetId="1">#REF!</definedName>
    <definedName name="Objetivos">#REF!</definedName>
    <definedName name="Oficina" localSheetId="1">#REF!</definedName>
    <definedName name="Oficina">#REF!</definedName>
    <definedName name="Oficina_1">"['file://172.16.9.31/ArchivosICBF/DIRECCION%20TECNICA%20ICBF/Archivos%20FONADE/COSTEO%20DIAGNOSTICOS.xlsm'#$PERSONAL.$P$69]"</definedName>
    <definedName name="oo" localSheetId="3" hidden="1">{"'内訳表'!$B$2:$N$64"}</definedName>
    <definedName name="oo" localSheetId="1">{"'内訳表'!$B$2:$N$64"}</definedName>
    <definedName name="oo" localSheetId="2" hidden="1">{"'内訳表'!$B$2:$N$64"}</definedName>
    <definedName name="oo">{"'内訳表'!$B$2:$N$64"}</definedName>
    <definedName name="PagoRE">#REF!</definedName>
    <definedName name="PARTICIPACION">#REF!</definedName>
    <definedName name="pejis">#REF!</definedName>
    <definedName name="penal_1">#REF!</definedName>
    <definedName name="penal_10">#REF!</definedName>
    <definedName name="penal_2">#REF!</definedName>
    <definedName name="penal_3">#REF!</definedName>
    <definedName name="penal_4">#REF!</definedName>
    <definedName name="penal_5">#REF!</definedName>
    <definedName name="penal_6">#REF!</definedName>
    <definedName name="penal_7">#REF!</definedName>
    <definedName name="penal_8">#REF!</definedName>
    <definedName name="penal_9">#REF!</definedName>
    <definedName name="penal_global">#REF!</definedName>
    <definedName name="perfil">#REF!</definedName>
    <definedName name="perfiles">#REF!</definedName>
    <definedName name="pilares">#REF!</definedName>
    <definedName name="PMCL">#REF!</definedName>
    <definedName name="Procedencia">#REF!</definedName>
    <definedName name="Producto">#REF!</definedName>
    <definedName name="PRODUCTOS">#REF!</definedName>
    <definedName name="productosdef">#REF!</definedName>
    <definedName name="Profesional">#REF!</definedName>
    <definedName name="Profesional_1">"['file://172.16.9.31/ArchivosICBF/DIRECCION%20TECNICA%20ICBF/Archivos%20FONADE/COSTEO%20DIAGNOSTICOS.xlsm'#$PERSONAL.$P$12]"</definedName>
    <definedName name="Promd_Administración" localSheetId="3">#REF!</definedName>
    <definedName name="Promd_Administración" localSheetId="1">#REF!</definedName>
    <definedName name="Promd_Administración">#REF!</definedName>
    <definedName name="Promd_Adnimistración" localSheetId="1">#REF!</definedName>
    <definedName name="Promd_Adnimistración">#REF!</definedName>
    <definedName name="Promd_Imprevistos" localSheetId="1">#REF!</definedName>
    <definedName name="Promd_Imprevistos">#REF!</definedName>
    <definedName name="Promd_Utilidad">#REF!</definedName>
    <definedName name="promedios">#REF!</definedName>
    <definedName name="Proporcionalidad">#REF!</definedName>
    <definedName name="ProximoPension">#REF!</definedName>
    <definedName name="PUTUMAYO">#REF!</definedName>
    <definedName name="QUINDÍO">#REF!</definedName>
    <definedName name="reahgbaerg" localSheetId="3" hidden="1">{"'内訳表'!$B$2:$N$64"}</definedName>
    <definedName name="reahgbaerg" localSheetId="1">{"'内訳表'!$B$2:$N$64"}</definedName>
    <definedName name="reahgbaerg" localSheetId="2" hidden="1">{"'内訳表'!$B$2:$N$64"}</definedName>
    <definedName name="reahgbaerg">{"'内訳表'!$B$2:$N$64"}</definedName>
    <definedName name="RECapacitacion">#REF!</definedName>
    <definedName name="REContPrivada">#REF!</definedName>
    <definedName name="REEXPEDIDO">#REF!</definedName>
    <definedName name="res" localSheetId="3" hidden="1">{"MG-2002-F1",#N/A,FALSE,"PPU-Telemig";"MG-2002-F2",#N/A,FALSE,"PPU-Telemig";"MG-2002-F3",#N/A,FALSE,"PPU-Telemig";"MG-2002-F4",#N/A,FALSE,"PPU-Telemig";"MG-2003-F1",#N/A,FALSE,"PPU-Telemig";"MG-2004-F1",#N/A,FALSE,"PPU-Telemig"}</definedName>
    <definedName name="res" localSheetId="1">{"MG-2002-F1",#N/A,FALSE,"PPU-Telemig";"MG-2002-F2",#N/A,FALSE,"PPU-Telemig";"MG-2002-F3",#N/A,FALSE,"PPU-Telemig";"MG-2002-F4",#N/A,FALSE,"PPU-Telemig";"MG-2003-F1",#N/A,FALSE,"PPU-Telemig";"MG-2004-F1",#N/A,FALSE,"PPU-Telemig"}</definedName>
    <definedName name="res" localSheetId="2" hidden="1">{"MG-2002-F1",#N/A,FALSE,"PPU-Telemig";"MG-2002-F2",#N/A,FALSE,"PPU-Telemig";"MG-2002-F3",#N/A,FALSE,"PPU-Telemig";"MG-2002-F4",#N/A,FALSE,"PPU-Telemig";"MG-2003-F1",#N/A,FALSE,"PPU-Telemig";"MG-2004-F1",#N/A,FALSE,"PPU-Telemig"}</definedName>
    <definedName name="res">{"MG-2002-F1",#N/A,FALSE,"PPU-Telemig";"MG-2002-F2",#N/A,FALSE,"PPU-Telemig";"MG-2002-F3",#N/A,FALSE,"PPU-Telemig";"MG-2002-F4",#N/A,FALSE,"PPU-Telemig";"MG-2003-F1",#N/A,FALSE,"PPU-Telemig";"MG-2004-F1",#N/A,FALSE,"PPU-Telemig"}</definedName>
    <definedName name="RESPUESTAS" localSheetId="3">#REF!</definedName>
    <definedName name="RESPUESTAS" localSheetId="1">#REF!</definedName>
    <definedName name="RESPUESTAS">#REF!</definedName>
    <definedName name="rggvs" localSheetId="3" hidden="1">{"'内訳表'!$B$2:$N$64"}</definedName>
    <definedName name="rggvs" localSheetId="1">{"'内訳表'!$B$2:$N$64"}</definedName>
    <definedName name="rggvs" localSheetId="2" hidden="1">{"'内訳表'!$B$2:$N$64"}</definedName>
    <definedName name="rggvs">{"'内訳表'!$B$2:$N$64"}</definedName>
    <definedName name="RISARALDA">#REF!</definedName>
    <definedName name="rnrsy" localSheetId="3" hidden="1">{#N/A,#N/A,TRUE,"Report"}</definedName>
    <definedName name="rnrsy" localSheetId="1">{#N/A,#N/A,TRUE,"Report"}</definedName>
    <definedName name="rnrsy" localSheetId="2" hidden="1">{#N/A,#N/A,TRUE,"Report"}</definedName>
    <definedName name="rnrsy">{#N/A,#N/A,TRUE,"Report"}</definedName>
    <definedName name="rrr" localSheetId="3" hidden="1">{"MG-2002-F1",#N/A,FALSE,"PPU-Telemig";"MG-2002-F2",#N/A,FALSE,"PPU-Telemig";"MG-2002-F3",#N/A,FALSE,"PPU-Telemig";"MG-2002-F4",#N/A,FALSE,"PPU-Telemig";"MG-2003-F1",#N/A,FALSE,"PPU-Telemig";"MG-2004-F1",#N/A,FALSE,"PPU-Telemig"}</definedName>
    <definedName name="rrr" localSheetId="1">{"MG-2002-F1",#N/A,FALSE,"PPU-Telemig";"MG-2002-F2",#N/A,FALSE,"PPU-Telemig";"MG-2002-F3",#N/A,FALSE,"PPU-Telemig";"MG-2002-F4",#N/A,FALSE,"PPU-Telemig";"MG-2003-F1",#N/A,FALSE,"PPU-Telemig";"MG-2004-F1",#N/A,FALSE,"PPU-Telemig"}</definedName>
    <definedName name="rrr" localSheetId="2" hidden="1">{"MG-2002-F1",#N/A,FALSE,"PPU-Telemig";"MG-2002-F2",#N/A,FALSE,"PPU-Telemig";"MG-2002-F3",#N/A,FALSE,"PPU-Telemig";"MG-2002-F4",#N/A,FALSE,"PPU-Telemig";"MG-2003-F1",#N/A,FALSE,"PPU-Telemig";"MG-2004-F1",#N/A,FALSE,"PPU-Telemig"}</definedName>
    <definedName name="rrr">{"MG-2002-F1",#N/A,FALSE,"PPU-Telemig";"MG-2002-F2",#N/A,FALSE,"PPU-Telemig";"MG-2002-F3",#N/A,FALSE,"PPU-Telemig";"MG-2002-F4",#N/A,FALSE,"PPU-Telemig";"MG-2003-F1",#N/A,FALSE,"PPU-Telemig";"MG-2004-F1",#N/A,FALSE,"PPU-Telemig"}</definedName>
    <definedName name="RUTAS" localSheetId="3">#REF!</definedName>
    <definedName name="RUTAS" localSheetId="1">#REF!</definedName>
    <definedName name="RUTAS">#REF!</definedName>
    <definedName name="RY" localSheetId="3" hidden="1">{"MG-2002-F1",#N/A,FALSE,"PPU-Telemig";"MG-2002-F2",#N/A,FALSE,"PPU-Telemig";"MG-2002-F3",#N/A,FALSE,"PPU-Telemig";"MG-2002-F4",#N/A,FALSE,"PPU-Telemig";"MG-2003-F1",#N/A,FALSE,"PPU-Telemig";"MG-2004-F1",#N/A,FALSE,"PPU-Telemig"}</definedName>
    <definedName name="RY" localSheetId="1">{"MG-2002-F1",#N/A,FALSE,"PPU-Telemig";"MG-2002-F2",#N/A,FALSE,"PPU-Telemig";"MG-2002-F3",#N/A,FALSE,"PPU-Telemig";"MG-2002-F4",#N/A,FALSE,"PPU-Telemig";"MG-2003-F1",#N/A,FALSE,"PPU-Telemig";"MG-2004-F1",#N/A,FALSE,"PPU-Telemig"}</definedName>
    <definedName name="RY" localSheetId="2" hidden="1">{"MG-2002-F1",#N/A,FALSE,"PPU-Telemig";"MG-2002-F2",#N/A,FALSE,"PPU-Telemig";"MG-2002-F3",#N/A,FALSE,"PPU-Telemig";"MG-2002-F4",#N/A,FALSE,"PPU-Telemig";"MG-2003-F1",#N/A,FALSE,"PPU-Telemig";"MG-2004-F1",#N/A,FALSE,"PPU-Telemig"}</definedName>
    <definedName name="RY">{"MG-2002-F1",#N/A,FALSE,"PPU-Telemig";"MG-2002-F2",#N/A,FALSE,"PPU-Telemig";"MG-2002-F3",#N/A,FALSE,"PPU-Telemig";"MG-2002-F4",#N/A,FALSE,"PPU-Telemig";"MG-2003-F1",#N/A,FALSE,"PPU-Telemig";"MG-2004-F1",#N/A,FALSE,"PPU-Telemig"}</definedName>
    <definedName name="S_2" localSheetId="3">#REF!</definedName>
    <definedName name="S_2" localSheetId="1">#REF!</definedName>
    <definedName name="S_2">#REF!</definedName>
    <definedName name="salariosref" localSheetId="1">#REF!</definedName>
    <definedName name="salariosref">#REF!</definedName>
    <definedName name="SalarioSuperora3SMLVMyProfesionalidad" localSheetId="1">#REF!</definedName>
    <definedName name="SalarioSuperora3SMLVMyProfesionalidad">#REF!</definedName>
    <definedName name="SANANDRÉS">#REF!</definedName>
    <definedName name="SANTANDER">#REF!</definedName>
    <definedName name="sdf" localSheetId="3"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3" hidden="1">#REF!</definedName>
    <definedName name="SDFGFH" localSheetId="1">#REF!</definedName>
    <definedName name="SDFGFH">#REF!</definedName>
    <definedName name="Seguimiento" localSheetId="1">#REF!</definedName>
    <definedName name="Seguimiento">#REF!</definedName>
    <definedName name="sencount">2</definedName>
    <definedName name="Sexo" localSheetId="3">#REF!</definedName>
    <definedName name="Sexo" localSheetId="1">#REF!</definedName>
    <definedName name="Sexo">#REF!</definedName>
    <definedName name="sfgm" localSheetId="3" hidden="1">{#N/A,#N/A,TRUE,"Report"}</definedName>
    <definedName name="sfgm" localSheetId="1">{#N/A,#N/A,TRUE,"Report"}</definedName>
    <definedName name="sfgm" localSheetId="2" hidden="1">{#N/A,#N/A,TRUE,"Report"}</definedName>
    <definedName name="sfgm">{#N/A,#N/A,TRUE,"Report"}</definedName>
    <definedName name="Sivis" localSheetId="3">#REF!</definedName>
    <definedName name="Sivis" localSheetId="1">#REF!</definedName>
    <definedName name="Sivis">#REF!</definedName>
    <definedName name="SM" localSheetId="1">#REF!</definedName>
    <definedName name="SM">#REF!</definedName>
    <definedName name="sss" localSheetId="1">#REF!</definedName>
    <definedName name="sss">#REF!</definedName>
    <definedName name="su" localSheetId="3" hidden="1">{"MG-2002-F1",#N/A,FALSE,"PPU-Telemig";"MG-2002-F2",#N/A,FALSE,"PPU-Telemig";"MG-2002-F3",#N/A,FALSE,"PPU-Telemig";"MG-2002-F4",#N/A,FALSE,"PPU-Telemig";"MG-2003-F1",#N/A,FALSE,"PPU-Telemig";"MG-2004-F1",#N/A,FALSE,"PPU-Telemig"}</definedName>
    <definedName name="su" localSheetId="1">{"MG-2002-F1",#N/A,FALSE,"PPU-Telemig";"MG-2002-F2",#N/A,FALSE,"PPU-Telemig";"MG-2002-F3",#N/A,FALSE,"PPU-Telemig";"MG-2002-F4",#N/A,FALSE,"PPU-Telemig";"MG-2003-F1",#N/A,FALSE,"PPU-Telemig";"MG-2004-F1",#N/A,FALSE,"PPU-Telemig"}</definedName>
    <definedName name="su" localSheetId="2" hidden="1">{"MG-2002-F1",#N/A,FALSE,"PPU-Telemig";"MG-2002-F2",#N/A,FALSE,"PPU-Telemig";"MG-2002-F3",#N/A,FALSE,"PPU-Telemig";"MG-2002-F4",#N/A,FALSE,"PPU-Telemig";"MG-2003-F1",#N/A,FALSE,"PPU-Telemig";"MG-2004-F1",#N/A,FALSE,"PPU-Telemig"}</definedName>
    <definedName name="su">{"MG-2002-F1",#N/A,FALSE,"PPU-Telemig";"MG-2002-F2",#N/A,FALSE,"PPU-Telemig";"MG-2002-F3",#N/A,FALSE,"PPU-Telemig";"MG-2002-F4",#N/A,FALSE,"PPU-Telemig";"MG-2003-F1",#N/A,FALSE,"PPU-Telemig";"MG-2004-F1",#N/A,FALSE,"PPU-Telemig"}</definedName>
    <definedName name="SUCRE" localSheetId="3">#REF!</definedName>
    <definedName name="SUCRE" localSheetId="1">#REF!</definedName>
    <definedName name="SUCRE">#REF!</definedName>
    <definedName name="Sueldos" localSheetId="1">#REF!</definedName>
    <definedName name="Sueldos">#REF!</definedName>
    <definedName name="sugiura" localSheetId="3" hidden="1">{"'内訳表'!$B$2:$N$64"}</definedName>
    <definedName name="sugiura" localSheetId="1">{"'内訳表'!$B$2:$N$64"}</definedName>
    <definedName name="sugiura" localSheetId="2" hidden="1">{"'内訳表'!$B$2:$N$64"}</definedName>
    <definedName name="sugiura">{"'内訳表'!$B$2:$N$64"}</definedName>
    <definedName name="Tecnico" localSheetId="3">#REF!</definedName>
    <definedName name="Tecnico" localSheetId="1">#REF!</definedName>
    <definedName name="Tecnico">#REF!</definedName>
    <definedName name="Tecnico_1">"['file://172.16.9.31/ArchivosICBF/DIRECCION%20TECNICA%20ICBF/Archivos%20FONADE/COSTEO%20DIAGNOSTICOS.xlsm'#$PERSONAL.$P$34]"</definedName>
    <definedName name="Telefono" localSheetId="3">#REF!</definedName>
    <definedName name="Telefono" localSheetId="1">#REF!</definedName>
    <definedName name="Telefono">#REF!</definedName>
    <definedName name="tipo" localSheetId="1">#REF!</definedName>
    <definedName name="tipo">#REF!</definedName>
    <definedName name="TIPOCONT" localSheetId="1">#REF!</definedName>
    <definedName name="TIPOCONT">#REF!</definedName>
    <definedName name="tipodeanalisis">#REF!</definedName>
    <definedName name="TipoEmpresa">#REF!</definedName>
    <definedName name="TipoTarifa">#REF!</definedName>
    <definedName name="TipoTarifaManejo">#REF!</definedName>
    <definedName name="TotalContratoSinIVA" localSheetId="1">#REF!</definedName>
    <definedName name="TotalContratoSinIVA">#REF!</definedName>
    <definedName name="TotalImpuestosObra">#REF!</definedName>
    <definedName name="TotalImpuestosObra_1">"['file://172.16.9.31/ArchivosICBF/DIRECCION%20TECNICA%20ICBF/Archivos%20FONADE/COSTEO%20DIAGNOSTICOS.xlsm'#$IMPUESTOS.$F$10]"</definedName>
    <definedName name="Tramite" localSheetId="3">#REF!</definedName>
    <definedName name="Tramite" localSheetId="1">#REF!</definedName>
    <definedName name="Tramite">#REF!</definedName>
    <definedName name="Tramite_1">"['file://172.16.9.31/ArchivosICBF/DIRECCION%20TECNICA%20ICBF/Archivos%20FONADE/COSTEO%20DIAGNOSTICOS.xlsm'#$PERSONAL.$P$88]"</definedName>
    <definedName name="tta" localSheetId="3" hidden="1">{"MG-2002-F1",#N/A,FALSE,"PPU-Telemig";"MG-2002-F2",#N/A,FALSE,"PPU-Telemig";"MG-2002-F3",#N/A,FALSE,"PPU-Telemig";"MG-2002-F4",#N/A,FALSE,"PPU-Telemig";"MG-2003-F1",#N/A,FALSE,"PPU-Telemig";"MG-2004-F1",#N/A,FALSE,"PPU-Telemig"}</definedName>
    <definedName name="tta" localSheetId="1">{"MG-2002-F1",#N/A,FALSE,"PPU-Telemig";"MG-2002-F2",#N/A,FALSE,"PPU-Telemig";"MG-2002-F3",#N/A,FALSE,"PPU-Telemig";"MG-2002-F4",#N/A,FALSE,"PPU-Telemig";"MG-2003-F1",#N/A,FALSE,"PPU-Telemig";"MG-2004-F1",#N/A,FALSE,"PPU-Telemig"}</definedName>
    <definedName name="tta" localSheetId="2" hidden="1">{"MG-2002-F1",#N/A,FALSE,"PPU-Telemig";"MG-2002-F2",#N/A,FALSE,"PPU-Telemig";"MG-2002-F3",#N/A,FALSE,"PPU-Telemig";"MG-2002-F4",#N/A,FALSE,"PPU-Telemig";"MG-2003-F1",#N/A,FALSE,"PPU-Telemig";"MG-2004-F1",#N/A,FALSE,"PPU-Telemig"}</definedName>
    <definedName name="tta">{"MG-2002-F1",#N/A,FALSE,"PPU-Telemig";"MG-2002-F2",#N/A,FALSE,"PPU-Telemig";"MG-2002-F3",#N/A,FALSE,"PPU-Telemig";"MG-2002-F4",#N/A,FALSE,"PPU-Telemig";"MG-2003-F1",#N/A,FALSE,"PPU-Telemig";"MG-2004-F1",#N/A,FALSE,"PPU-Telemig"}</definedName>
    <definedName name="USD" localSheetId="3">#REF!</definedName>
    <definedName name="USD" localSheetId="1">#REF!</definedName>
    <definedName name="USD">#REF!</definedName>
    <definedName name="v" localSheetId="1">#REF!</definedName>
    <definedName name="v">#REF!</definedName>
    <definedName name="VALLEDELCAUCA" localSheetId="1">#REF!</definedName>
    <definedName name="VALLEDELCAUCA">#REF!</definedName>
    <definedName name="VAUPÉS">#REF!</definedName>
    <definedName name="venc">#REF!</definedName>
    <definedName name="Viajes">#REF!</definedName>
    <definedName name="Viajes_1">"['file://172.16.9.31/ArchivosICBF/DIRECCION%20TECNICA%20ICBF/Archivos%20FONADE/COSTEO%20DIAGNOSTICOS.xlsm'#$PERSONAL.$P$93]"</definedName>
    <definedName name="VICHADA" localSheetId="3">#REF!</definedName>
    <definedName name="VICHADA" localSheetId="1">#REF!</definedName>
    <definedName name="VICHADA">#REF!</definedName>
    <definedName name="VVV" localSheetId="1">#REF!</definedName>
    <definedName name="VVV">#REF!</definedName>
    <definedName name="whrt" localSheetId="3" hidden="1">{"'内訳表'!$B$2:$N$64"}</definedName>
    <definedName name="whrt" localSheetId="1">{"'内訳表'!$B$2:$N$64"}</definedName>
    <definedName name="whrt" localSheetId="2" hidden="1">{"'内訳表'!$B$2:$N$64"}</definedName>
    <definedName name="whrt">{"'内訳表'!$B$2:$N$64"}</definedName>
    <definedName name="wrn.100." localSheetId="3"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2"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3"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2"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3"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3" hidden="1">{#N/A,#N/A,FALSE,"KEGELLE 1 (2)";#N/A,#N/A,FALSE,"KEGELLE 2 (2)";#N/A,#N/A,FALSE,"KEGELLE 3 (2)";#N/A,#N/A,FALSE,"KEGELLE 4 (2)";#N/A,#N/A,FALSE,"KEGELLE 5 (2)";#N/A,#N/A,FALSE,"KEGELLE 6 (2)";#N/A,#N/A,FALSE,"KEGELLE 7 (2)"}</definedName>
    <definedName name="wrn.55." localSheetId="1">{#N/A,#N/A,FALSE,"KEGELLE 1 (2)";#N/A,#N/A,FALSE,"KEGELLE 2 (2)";#N/A,#N/A,FALSE,"KEGELLE 3 (2)";#N/A,#N/A,FALSE,"KEGELLE 4 (2)";#N/A,#N/A,FALSE,"KEGELLE 5 (2)";#N/A,#N/A,FALSE,"KEGELLE 6 (2)";#N/A,#N/A,FALSE,"KEGELLE 7 (2)"}</definedName>
    <definedName name="wrn.55." localSheetId="2" hidden="1">{#N/A,#N/A,FALSE,"KEGELLE 1 (2)";#N/A,#N/A,FALSE,"KEGELLE 2 (2)";#N/A,#N/A,FALSE,"KEGELLE 3 (2)";#N/A,#N/A,FALSE,"KEGELLE 4 (2)";#N/A,#N/A,FALSE,"KEGELLE 5 (2)";#N/A,#N/A,FALSE,"KEGELLE 6 (2)";#N/A,#N/A,FALSE,"KEGELLE 7 (2)"}</definedName>
    <definedName name="wrn.55.">{#N/A,#N/A,FALSE,"KEGELLE 1 (2)";#N/A,#N/A,FALSE,"KEGELLE 2 (2)";#N/A,#N/A,FALSE,"KEGELLE 3 (2)";#N/A,#N/A,FALSE,"KEGELLE 4 (2)";#N/A,#N/A,FALSE,"KEGELLE 5 (2)";#N/A,#N/A,FALSE,"KEGELLE 6 (2)";#N/A,#N/A,FALSE,"KEGELLE 7 (2)"}</definedName>
    <definedName name="wrn.66." localSheetId="3" hidden="1">{#N/A,#N/A,FALSE,"KEGELLE 1 (3)";#N/A,#N/A,FALSE,"KEGELLE 2 (3)";#N/A,#N/A,FALSE,"KEGELLE 3 (3)";#N/A,#N/A,FALSE,"KEGELLE 4 (3)";#N/A,#N/A,FALSE,"KEGELLE 5 (3)";#N/A,#N/A,FALSE,"KEGELLE 6 (3)";#N/A,#N/A,FALSE,"KEGELLE 7 (3)"}</definedName>
    <definedName name="wrn.66." localSheetId="1">{#N/A,#N/A,FALSE,"KEGELLE 1 (3)";#N/A,#N/A,FALSE,"KEGELLE 2 (3)";#N/A,#N/A,FALSE,"KEGELLE 3 (3)";#N/A,#N/A,FALSE,"KEGELLE 4 (3)";#N/A,#N/A,FALSE,"KEGELLE 5 (3)";#N/A,#N/A,FALSE,"KEGELLE 6 (3)";#N/A,#N/A,FALSE,"KEGELLE 7 (3)"}</definedName>
    <definedName name="wrn.66." localSheetId="2" hidden="1">{#N/A,#N/A,FALSE,"KEGELLE 1 (3)";#N/A,#N/A,FALSE,"KEGELLE 2 (3)";#N/A,#N/A,FALSE,"KEGELLE 3 (3)";#N/A,#N/A,FALSE,"KEGELLE 4 (3)";#N/A,#N/A,FALSE,"KEGELLE 5 (3)";#N/A,#N/A,FALSE,"KEGELLE 6 (3)";#N/A,#N/A,FALSE,"KEGELLE 7 (3)"}</definedName>
    <definedName name="wrn.66.">{#N/A,#N/A,FALSE,"KEGELLE 1 (3)";#N/A,#N/A,FALSE,"KEGELLE 2 (3)";#N/A,#N/A,FALSE,"KEGELLE 3 (3)";#N/A,#N/A,FALSE,"KEGELLE 4 (3)";#N/A,#N/A,FALSE,"KEGELLE 5 (3)";#N/A,#N/A,FALSE,"KEGELLE 6 (3)";#N/A,#N/A,FALSE,"KEGELLE 7 (3)"}</definedName>
    <definedName name="wrn.89." localSheetId="3" hidden="1">{#N/A,#N/A,FALSE,"KEGELLE 2";#N/A,#N/A,FALSE,"KEGELLE 3";#N/A,#N/A,FALSE,"KEGELLE 4";#N/A,#N/A,FALSE,"KEGELLE 5";#N/A,#N/A,FALSE,"KEGELLE 6";#N/A,#N/A,FALSE,"KEGELLE 7"}</definedName>
    <definedName name="wrn.89." localSheetId="1">{#N/A,#N/A,FALSE,"KEGELLE 2";#N/A,#N/A,FALSE,"KEGELLE 3";#N/A,#N/A,FALSE,"KEGELLE 4";#N/A,#N/A,FALSE,"KEGELLE 5";#N/A,#N/A,FALSE,"KEGELLE 6";#N/A,#N/A,FALSE,"KEGELLE 7"}</definedName>
    <definedName name="wrn.89." localSheetId="2" hidden="1">{#N/A,#N/A,FALSE,"KEGELLE 2";#N/A,#N/A,FALSE,"KEGELLE 3";#N/A,#N/A,FALSE,"KEGELLE 4";#N/A,#N/A,FALSE,"KEGELLE 5";#N/A,#N/A,FALSE,"KEGELLE 6";#N/A,#N/A,FALSE,"KEGELLE 7"}</definedName>
    <definedName name="wrn.89.">{#N/A,#N/A,FALSE,"KEGELLE 2";#N/A,#N/A,FALSE,"KEGELLE 3";#N/A,#N/A,FALSE,"KEGELLE 4";#N/A,#N/A,FALSE,"KEGELLE 5";#N/A,#N/A,FALSE,"KEGELLE 6";#N/A,#N/A,FALSE,"KEGELLE 7"}</definedName>
    <definedName name="wrn.90." localSheetId="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3" hidden="1">{#N/A,#N/A,TRUE,"Report"}</definedName>
    <definedName name="wrn.Capacity._.Calculations._.for._.FM3." localSheetId="1">{#N/A,#N/A,TRUE,"Report"}</definedName>
    <definedName name="wrn.Capacity._.Calculations._.for._.FM3." localSheetId="2" hidden="1">{#N/A,#N/A,TRUE,"Report"}</definedName>
    <definedName name="wrn.Capacity._.Calculations._.for._.FM3.">{#N/A,#N/A,TRUE,"Report"}</definedName>
    <definedName name="wrn.GGP1." localSheetId="3" hidden="1">{#N/A,#N/A,TRUE,"TOT-GGRAL";#N/A,#N/A,TRUE,"G1000";#N/A,#N/A,TRUE,"G1200";#N/A,#N/A,TRUE,"G1400"}</definedName>
    <definedName name="wrn.GGP1." localSheetId="1">{#N/A,#N/A,TRUE,"TOT-GGRAL";#N/A,#N/A,TRUE,"G1000";#N/A,#N/A,TRUE,"G1200";#N/A,#N/A,TRUE,"G1400"}</definedName>
    <definedName name="wrn.GGP1." localSheetId="2" hidden="1">{#N/A,#N/A,TRUE,"TOT-GGRAL";#N/A,#N/A,TRUE,"G1000";#N/A,#N/A,TRUE,"G1200";#N/A,#N/A,TRUE,"G1400"}</definedName>
    <definedName name="wrn.GGP1.">{#N/A,#N/A,TRUE,"TOT-GGRAL";#N/A,#N/A,TRUE,"G1000";#N/A,#N/A,TRUE,"G1200";#N/A,#N/A,TRUE,"G1400"}</definedName>
    <definedName name="wrn.GGP2." localSheetId="3" hidden="1">{#N/A,#N/A,TRUE,"TOT-GGRAL";#N/A,#N/A,TRUE,"G1000";#N/A,#N/A,TRUE,"G1200";#N/A,#N/A,TRUE,"G1400"}</definedName>
    <definedName name="wrn.GGP2." localSheetId="1">{#N/A,#N/A,TRUE,"TOT-GGRAL";#N/A,#N/A,TRUE,"G1000";#N/A,#N/A,TRUE,"G1200";#N/A,#N/A,TRUE,"G1400"}</definedName>
    <definedName name="wrn.GGP2." localSheetId="2" hidden="1">{#N/A,#N/A,TRUE,"TOT-GGRAL";#N/A,#N/A,TRUE,"G1000";#N/A,#N/A,TRUE,"G1200";#N/A,#N/A,TRUE,"G1400"}</definedName>
    <definedName name="wrn.GGP2.">{#N/A,#N/A,TRUE,"TOT-GGRAL";#N/A,#N/A,TRUE,"G1000";#N/A,#N/A,TRUE,"G1200";#N/A,#N/A,TRUE,"G1400"}</definedName>
    <definedName name="wrn.GGP3." localSheetId="3" hidden="1">{#N/A,#N/A,TRUE,"TOT-GGRAL";#N/A,#N/A,TRUE,"G1000";#N/A,#N/A,TRUE,"G1200";#N/A,#N/A,TRUE,"G1400"}</definedName>
    <definedName name="wrn.GGP3." localSheetId="1">{#N/A,#N/A,TRUE,"TOT-GGRAL";#N/A,#N/A,TRUE,"G1000";#N/A,#N/A,TRUE,"G1200";#N/A,#N/A,TRUE,"G1400"}</definedName>
    <definedName name="wrn.GGP3." localSheetId="2" hidden="1">{#N/A,#N/A,TRUE,"TOT-GGRAL";#N/A,#N/A,TRUE,"G1000";#N/A,#N/A,TRUE,"G1200";#N/A,#N/A,TRUE,"G1400"}</definedName>
    <definedName name="wrn.GGP3.">{#N/A,#N/A,TRUE,"TOT-GGRAL";#N/A,#N/A,TRUE,"G1000";#N/A,#N/A,TRUE,"G1200";#N/A,#N/A,TRUE,"G1400"}</definedName>
    <definedName name="wrn.GGP4." localSheetId="3" hidden="1">{#N/A,#N/A,TRUE,"TOT-GGRAL";#N/A,#N/A,TRUE,"G1000";#N/A,#N/A,TRUE,"G1200";#N/A,#N/A,TRUE,"G1400"}</definedName>
    <definedName name="wrn.GGP4." localSheetId="1">{#N/A,#N/A,TRUE,"TOT-GGRAL";#N/A,#N/A,TRUE,"G1000";#N/A,#N/A,TRUE,"G1200";#N/A,#N/A,TRUE,"G1400"}</definedName>
    <definedName name="wrn.GGP4." localSheetId="2" hidden="1">{#N/A,#N/A,TRUE,"TOT-GGRAL";#N/A,#N/A,TRUE,"G1000";#N/A,#N/A,TRUE,"G1200";#N/A,#N/A,TRUE,"G1400"}</definedName>
    <definedName name="wrn.GGP4.">{#N/A,#N/A,TRUE,"TOT-GGRAL";#N/A,#N/A,TRUE,"G1000";#N/A,#N/A,TRUE,"G1200";#N/A,#N/A,TRUE,"G1400"}</definedName>
    <definedName name="wrn.GGP5." localSheetId="3" hidden="1">{#N/A,#N/A,TRUE,"TOT-GGRAL"}</definedName>
    <definedName name="wrn.GGP5." localSheetId="1">{#N/A,#N/A,TRUE,"TOT-GGRAL"}</definedName>
    <definedName name="wrn.GGP5." localSheetId="2" hidden="1">{#N/A,#N/A,TRUE,"TOT-GGRAL"}</definedName>
    <definedName name="wrn.GGP5.">{#N/A,#N/A,TRUE,"TOT-GGRAL"}</definedName>
    <definedName name="wrn.julio24." localSheetId="3" hidden="1">{#N/A,#N/A,FALSE,"310.1";#N/A,#N/A,FALSE,"321.1";#N/A,#N/A,FALSE,"320.3";#N/A,#N/A,FALSE,"330.1"}</definedName>
    <definedName name="wrn.julio24." localSheetId="1">{#N/A,#N/A,FALSE,"310.1";#N/A,#N/A,FALSE,"321.1";#N/A,#N/A,FALSE,"320.3";#N/A,#N/A,FALSE,"330.1"}</definedName>
    <definedName name="wrn.julio24." localSheetId="2" hidden="1">{#N/A,#N/A,FALSE,"310.1";#N/A,#N/A,FALSE,"321.1";#N/A,#N/A,FALSE,"320.3";#N/A,#N/A,FALSE,"330.1"}</definedName>
    <definedName name="wrn.julio24.">{#N/A,#N/A,FALSE,"310.1";#N/A,#N/A,FALSE,"321.1";#N/A,#N/A,FALSE,"320.3";#N/A,#N/A,FALSE,"330.1"}</definedName>
    <definedName name="wrn.LPU._.MG." localSheetId="3" hidden="1">{"MG-2002-F1",#N/A,FALSE,"PPU-Telemig";"MG-2002-F2",#N/A,FALSE,"PPU-Telemig";"MG-2002-F3",#N/A,FALSE,"PPU-Telemig";"MG-2002-F4",#N/A,FALSE,"PPU-Telemig";"MG-2003-F1",#N/A,FALSE,"PPU-Telemig";"MG-2004-F1",#N/A,FALSE,"PPU-Telemig"}</definedName>
    <definedName name="wrn.LPU._.MG." localSheetId="1">{"MG-2002-F1",#N/A,FALSE,"PPU-Telemig";"MG-2002-F2",#N/A,FALSE,"PPU-Telemig";"MG-2002-F3",#N/A,FALSE,"PPU-Telemig";"MG-2002-F4",#N/A,FALSE,"PPU-Telemig";"MG-2003-F1",#N/A,FALSE,"PPU-Telemig";"MG-2004-F1",#N/A,FALSE,"PPU-Telemig"}</definedName>
    <definedName name="wrn.LPU._.MG." localSheetId="2" hidden="1">{"MG-2002-F1",#N/A,FALSE,"PPU-Telemig";"MG-2002-F2",#N/A,FALSE,"PPU-Telemig";"MG-2002-F3",#N/A,FALSE,"PPU-Telemig";"MG-2002-F4",#N/A,FALSE,"PPU-Telemig";"MG-2003-F1",#N/A,FALSE,"PPU-Telemig";"MG-2004-F1",#N/A,FALSE,"PPU-Telemig"}</definedName>
    <definedName name="wrn.LPU._.MG.">{"MG-2002-F1",#N/A,FALSE,"PPU-Telemig";"MG-2002-F2",#N/A,FALSE,"PPU-Telemig";"MG-2002-F3",#N/A,FALSE,"PPU-Telemig";"MG-2002-F4",#N/A,FALSE,"PPU-Telemig";"MG-2003-F1",#N/A,FALSE,"PPU-Telemig";"MG-2004-F1",#N/A,FALSE,"PPU-Telemig"}</definedName>
    <definedName name="wrn.SUPPLY." localSheetId="3" hidden="1">{#N/A,#N/A,FALSE,"POLONNA 8";#N/A,#N/A,FALSE,"POLONNA 7";#N/A,#N/A,FALSE,"POLONNA 6";#N/A,#N/A,FALSE,"POLONNA 5 ";#N/A,#N/A,FALSE,"POLONNA 3";#N/A,#N/A,FALSE,"POLONNA 4";#N/A,#N/A,FALSE,"POLONNA 2";#N/A,#N/A,FALSE,"POLONNA 1"}</definedName>
    <definedName name="wrn.SUPPLY." localSheetId="1">{#N/A,#N/A,FALSE,"POLONNA 8";#N/A,#N/A,FALSE,"POLONNA 7";#N/A,#N/A,FALSE,"POLONNA 6";#N/A,#N/A,FALSE,"POLONNA 5 ";#N/A,#N/A,FALSE,"POLONNA 3";#N/A,#N/A,FALSE,"POLONNA 4";#N/A,#N/A,FALSE,"POLONNA 2";#N/A,#N/A,FALSE,"POLONNA 1"}</definedName>
    <definedName name="wrn.SUPPLY." localSheetId="2" hidden="1">{#N/A,#N/A,FALSE,"POLONNA 8";#N/A,#N/A,FALSE,"POLONNA 7";#N/A,#N/A,FALSE,"POLONNA 6";#N/A,#N/A,FALSE,"POLONNA 5 ";#N/A,#N/A,FALSE,"POLONNA 3";#N/A,#N/A,FALSE,"POLONNA 4";#N/A,#N/A,FALSE,"POLONNA 2";#N/A,#N/A,FALSE,"POLONNA 1"}</definedName>
    <definedName name="wrn.SUPPLY.">{#N/A,#N/A,FALSE,"POLONNA 8";#N/A,#N/A,FALSE,"POLONNA 7";#N/A,#N/A,FALSE,"POLONNA 6";#N/A,#N/A,FALSE,"POLONNA 5 ";#N/A,#N/A,FALSE,"POLONNA 3";#N/A,#N/A,FALSE,"POLONNA 4";#N/A,#N/A,FALSE,"POLONNA 2";#N/A,#N/A,FALSE,"POLONNA 1"}</definedName>
    <definedName name="wrn.TOTAL." localSheetId="3"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2"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3" hidden="1">{#N/A,#N/A,TRUE,"Report"}</definedName>
    <definedName name="ww" localSheetId="1">{#N/A,#N/A,TRUE,"Report"}</definedName>
    <definedName name="ww" localSheetId="2" hidden="1">{#N/A,#N/A,TRUE,"Report"}</definedName>
    <definedName name="ww">{#N/A,#N/A,TRUE,"Report"}</definedName>
    <definedName name="www" localSheetId="3">#REF!</definedName>
    <definedName name="www" localSheetId="1">#REF!</definedName>
    <definedName name="www">#REF!</definedName>
    <definedName name="x" localSheetId="1">#REF!</definedName>
    <definedName name="x">#REF!</definedName>
    <definedName name="xxxx" localSheetId="3" hidden="1">{"'内訳表'!$B$2:$N$64"}</definedName>
    <definedName name="xxxx" localSheetId="1">{"'内訳表'!$B$2:$N$64"}</definedName>
    <definedName name="xxxx" localSheetId="2" hidden="1">{"'内訳表'!$B$2:$N$64"}</definedName>
    <definedName name="xxxx">{"'内訳表'!$B$2:$N$64"}</definedName>
    <definedName name="z">#REF!</definedName>
    <definedName name="Z_ABCCF9B4_4F75_4F3B_AAD2_54E1C063315C_.wvu.Cols">#REF!</definedName>
    <definedName name="Z_ABCCF9B4_4F75_4F3B_AAD2_54E1C063315C_.wvu.FilterData" hidden="1">#REF!</definedName>
    <definedName name="Z_ABCCF9B4_4F75_4F3B_AAD2_54E1C063315C_.wvu.PrintArea" hidden="1">#REF!</definedName>
    <definedName name="zzz">#REF!</definedName>
    <definedName name="zzz_1">"['file://172.16.9.31/ArchivosICBF/CONSOLIDADO_GENERAL_SEDES_PAE_15022010.xlsx'#$Listas.$B$2:.$B$34]"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7" i="4" l="1"/>
  <c r="F118" i="4"/>
  <c r="I7" i="7" l="1"/>
  <c r="I6" i="7"/>
  <c r="I4" i="7"/>
  <c r="H11" i="7"/>
  <c r="H10" i="7"/>
  <c r="H9" i="8"/>
  <c r="H25" i="8" s="1"/>
  <c r="H26" i="8" s="1"/>
  <c r="G9" i="8"/>
  <c r="G25" i="8" s="1"/>
  <c r="G26" i="8" s="1"/>
  <c r="H106" i="4"/>
  <c r="I106" i="4" s="1"/>
  <c r="H101" i="4"/>
  <c r="I101" i="4" s="1"/>
  <c r="H100" i="4"/>
  <c r="I100" i="4" s="1"/>
  <c r="H99" i="4"/>
  <c r="I99" i="4" s="1"/>
  <c r="H98" i="4"/>
  <c r="I98" i="4" s="1"/>
  <c r="H97" i="4"/>
  <c r="I97" i="4" s="1"/>
  <c r="H96" i="4"/>
  <c r="I96" i="4" s="1"/>
  <c r="H89" i="4"/>
  <c r="I89" i="4" s="1"/>
  <c r="H88" i="4"/>
  <c r="I88" i="4" s="1"/>
  <c r="H87" i="4"/>
  <c r="I87" i="4" s="1"/>
  <c r="H86" i="4"/>
  <c r="I86" i="4" s="1"/>
  <c r="H85" i="4"/>
  <c r="I85" i="4" s="1"/>
  <c r="H84" i="4"/>
  <c r="I84" i="4" s="1"/>
  <c r="H83" i="4"/>
  <c r="I83" i="4" s="1"/>
  <c r="H82" i="4"/>
  <c r="I82" i="4" s="1"/>
  <c r="H81" i="4"/>
  <c r="I81" i="4" s="1"/>
  <c r="H80" i="4"/>
  <c r="I80" i="4" s="1"/>
  <c r="H79" i="4"/>
  <c r="I79" i="4" s="1"/>
  <c r="H78" i="4"/>
  <c r="I78" i="4" s="1"/>
  <c r="H77" i="4"/>
  <c r="I77" i="4" s="1"/>
  <c r="H72" i="4"/>
  <c r="I72" i="4" s="1"/>
  <c r="H71" i="4"/>
  <c r="I71" i="4" s="1"/>
  <c r="H70" i="4"/>
  <c r="I70" i="4" s="1"/>
  <c r="H69" i="4"/>
  <c r="I69" i="4" s="1"/>
  <c r="H66" i="4"/>
  <c r="I66" i="4" s="1"/>
  <c r="H65" i="4"/>
  <c r="I65" i="4" s="1"/>
  <c r="H64" i="4"/>
  <c r="I64" i="4" s="1"/>
  <c r="H61" i="4"/>
  <c r="I61" i="4" s="1"/>
  <c r="H58" i="4"/>
  <c r="I58" i="4" s="1"/>
  <c r="H51" i="4"/>
  <c r="I51" i="4" s="1"/>
  <c r="H50" i="4"/>
  <c r="I50" i="4" s="1"/>
  <c r="H49" i="4"/>
  <c r="I49" i="4" s="1"/>
  <c r="H48" i="4"/>
  <c r="I48" i="4" s="1"/>
  <c r="H47" i="4"/>
  <c r="I47" i="4" s="1"/>
  <c r="H46" i="4"/>
  <c r="I46" i="4" s="1"/>
  <c r="H45" i="4"/>
  <c r="I45" i="4" s="1"/>
  <c r="H44" i="4"/>
  <c r="I44" i="4" s="1"/>
  <c r="H43" i="4"/>
  <c r="I43" i="4" s="1"/>
  <c r="H42" i="4"/>
  <c r="I42" i="4" s="1"/>
  <c r="H41" i="4"/>
  <c r="I41" i="4" s="1"/>
  <c r="H40" i="4"/>
  <c r="I40" i="4" s="1"/>
  <c r="H39" i="4"/>
  <c r="I39" i="4" s="1"/>
  <c r="H38" i="4"/>
  <c r="I38" i="4" s="1"/>
  <c r="H37" i="4"/>
  <c r="I37" i="4" s="1"/>
  <c r="H36" i="4"/>
  <c r="I36" i="4" s="1"/>
  <c r="H35" i="4"/>
  <c r="I35" i="4" s="1"/>
  <c r="H34" i="4"/>
  <c r="I34" i="4" s="1"/>
  <c r="H33" i="4"/>
  <c r="I33" i="4" s="1"/>
  <c r="H29" i="4"/>
  <c r="I29" i="4" s="1"/>
  <c r="H28" i="4"/>
  <c r="I28" i="4" s="1"/>
  <c r="H27" i="4"/>
  <c r="I27" i="4" s="1"/>
  <c r="H26" i="4"/>
  <c r="I26" i="4" s="1"/>
  <c r="H25" i="4"/>
  <c r="I25" i="4" s="1"/>
  <c r="H24" i="4"/>
  <c r="I24" i="4" s="1"/>
  <c r="H23" i="4"/>
  <c r="I23" i="4" s="1"/>
  <c r="H22" i="4"/>
  <c r="I22" i="4" s="1"/>
  <c r="H21" i="4"/>
  <c r="I21" i="4" s="1"/>
  <c r="H20" i="4"/>
  <c r="I20" i="4" s="1"/>
  <c r="H19" i="4"/>
  <c r="I19" i="4" s="1"/>
  <c r="H18" i="4"/>
  <c r="I18" i="4" s="1"/>
  <c r="H17" i="4"/>
  <c r="I17" i="4" s="1"/>
  <c r="H16" i="4"/>
  <c r="I16" i="4" s="1"/>
  <c r="H15" i="4"/>
  <c r="I15" i="4" s="1"/>
  <c r="H14" i="4"/>
  <c r="I14" i="4" s="1"/>
  <c r="H13" i="4"/>
  <c r="I13" i="4" s="1"/>
  <c r="H9" i="4"/>
  <c r="I9" i="4" s="1"/>
  <c r="H8" i="4"/>
  <c r="I8" i="4" s="1"/>
  <c r="H7" i="4"/>
  <c r="I7" i="4" s="1"/>
  <c r="H6" i="4"/>
  <c r="I6" i="4" s="1"/>
  <c r="H5" i="4"/>
  <c r="I5" i="4" s="1"/>
  <c r="H31" i="7"/>
  <c r="I31" i="7" s="1"/>
  <c r="J31" i="7" s="1"/>
  <c r="H27" i="7"/>
  <c r="I27" i="7" s="1"/>
  <c r="J27" i="7" s="1"/>
  <c r="H23" i="7" l="1"/>
  <c r="I23" i="7" s="1"/>
  <c r="I24" i="7" s="1"/>
  <c r="J23" i="7" l="1"/>
  <c r="F24" i="7" l="1"/>
  <c r="H24" i="7"/>
  <c r="G24" i="7"/>
  <c r="J11" i="7"/>
  <c r="K11" i="7" s="1"/>
  <c r="L11" i="7" s="1"/>
  <c r="J10" i="7"/>
  <c r="K10" i="7" s="1"/>
  <c r="L10" i="7" s="1"/>
  <c r="G7" i="7"/>
  <c r="G6" i="7"/>
  <c r="G5" i="7"/>
  <c r="G4" i="7"/>
  <c r="C6" i="6"/>
  <c r="F6" i="6" s="1"/>
  <c r="L6" i="6" s="1"/>
  <c r="C5" i="6"/>
  <c r="F5" i="6" s="1"/>
  <c r="L5" i="6" s="1"/>
  <c r="C4" i="6"/>
  <c r="D4" i="6" s="1"/>
  <c r="H4" i="6" s="1"/>
  <c r="I5" i="7" l="1"/>
  <c r="J5" i="7" s="1"/>
  <c r="K5" i="7" s="1"/>
  <c r="L5" i="7" s="1"/>
  <c r="F4" i="6"/>
  <c r="L4" i="6" s="1"/>
  <c r="E4" i="6"/>
  <c r="J4" i="6" s="1"/>
  <c r="J4" i="7"/>
  <c r="K4" i="7" s="1"/>
  <c r="J7" i="7"/>
  <c r="K7" i="7" s="1"/>
  <c r="L7" i="7" s="1"/>
  <c r="J24" i="7"/>
  <c r="J6" i="7"/>
  <c r="K6" i="7" s="1"/>
  <c r="L6" i="7" s="1"/>
  <c r="D5" i="6"/>
  <c r="H5" i="6" s="1"/>
  <c r="E5" i="6"/>
  <c r="J5" i="6" s="1"/>
  <c r="M5" i="6" s="1"/>
  <c r="O5" i="6" s="1"/>
  <c r="P5" i="6" s="1"/>
  <c r="G9" i="7" s="1"/>
  <c r="D6" i="6"/>
  <c r="H6" i="6" s="1"/>
  <c r="E6" i="6"/>
  <c r="J6" i="6" s="1"/>
  <c r="L4" i="7" l="1"/>
  <c r="H9" i="7"/>
  <c r="J9" i="7" s="1"/>
  <c r="K9" i="7" s="1"/>
  <c r="L9" i="7" s="1"/>
  <c r="M4" i="6"/>
  <c r="O4" i="6" s="1"/>
  <c r="P4" i="6" s="1"/>
  <c r="M6" i="6"/>
  <c r="O6" i="6" s="1"/>
  <c r="P6" i="6" s="1"/>
  <c r="G8" i="7" s="1"/>
  <c r="H8" i="7" l="1"/>
  <c r="J8" i="7" s="1"/>
  <c r="K8" i="7" s="1"/>
  <c r="P7" i="6"/>
  <c r="M7" i="6"/>
  <c r="L8" i="7" l="1"/>
  <c r="L12" i="7" s="1"/>
  <c r="K12" i="7"/>
  <c r="F119" i="4"/>
  <c r="F120" i="4" s="1"/>
  <c r="G113" i="5" l="1"/>
  <c r="G110" i="5"/>
  <c r="G109" i="5"/>
  <c r="G108" i="5"/>
  <c r="G107" i="5"/>
  <c r="G106" i="5"/>
  <c r="G105" i="5"/>
  <c r="G102" i="5"/>
  <c r="G101" i="5"/>
  <c r="G100" i="5"/>
  <c r="G99" i="5"/>
  <c r="G98" i="5"/>
  <c r="G97" i="5"/>
  <c r="G96" i="5"/>
  <c r="G95" i="5"/>
  <c r="G94" i="5"/>
  <c r="G93" i="5"/>
  <c r="G92" i="5"/>
  <c r="G91" i="5"/>
  <c r="G90" i="5"/>
  <c r="G86" i="5"/>
  <c r="G85" i="5"/>
  <c r="G84" i="5"/>
  <c r="G83" i="5"/>
  <c r="G80" i="5"/>
  <c r="G79" i="5"/>
  <c r="G78" i="5"/>
  <c r="G75" i="5"/>
  <c r="G72" i="5"/>
  <c r="G69" i="5"/>
  <c r="G68" i="5"/>
  <c r="G67" i="5"/>
  <c r="G66" i="5"/>
  <c r="G65" i="5"/>
  <c r="G64" i="5"/>
  <c r="G63" i="5"/>
  <c r="G62" i="5"/>
  <c r="G61" i="5"/>
  <c r="G60" i="5"/>
  <c r="G59" i="5"/>
  <c r="G58" i="5"/>
  <c r="G57" i="5"/>
  <c r="G56" i="5"/>
  <c r="G55" i="5"/>
  <c r="G54" i="5"/>
  <c r="G53" i="5"/>
  <c r="G52" i="5"/>
  <c r="G51" i="5"/>
  <c r="G47" i="5"/>
  <c r="G46" i="5"/>
  <c r="G45" i="5"/>
  <c r="G44" i="5"/>
  <c r="G43" i="5"/>
  <c r="G42" i="5"/>
  <c r="G41" i="5"/>
  <c r="G40" i="5"/>
  <c r="G39" i="5"/>
  <c r="G38" i="5"/>
  <c r="G37" i="5"/>
  <c r="G36" i="5"/>
  <c r="G35" i="5"/>
  <c r="G34" i="5"/>
  <c r="G33" i="5"/>
  <c r="G32" i="5"/>
  <c r="G31" i="5"/>
  <c r="G28" i="5"/>
  <c r="G27" i="5"/>
  <c r="G26" i="5"/>
  <c r="G25" i="5"/>
  <c r="G24" i="5"/>
  <c r="G20" i="5"/>
  <c r="G19" i="5"/>
  <c r="G15" i="5"/>
  <c r="G114" i="5" l="1"/>
  <c r="J5" i="4"/>
  <c r="J9" i="4"/>
  <c r="J8" i="4"/>
  <c r="J7" i="4"/>
  <c r="J6" i="4"/>
  <c r="I55" i="4"/>
  <c r="I93" i="4"/>
  <c r="I92" i="4"/>
  <c r="I73" i="4" l="1"/>
  <c r="I102" i="4"/>
  <c r="J10" i="4"/>
  <c r="I90" i="4"/>
  <c r="I52" i="4"/>
  <c r="I54" i="4"/>
  <c r="I30" i="4"/>
  <c r="I53" i="4"/>
  <c r="I91" i="4"/>
  <c r="I103" i="4"/>
  <c r="I108" i="4" l="1"/>
</calcChain>
</file>

<file path=xl/sharedStrings.xml><?xml version="1.0" encoding="utf-8"?>
<sst xmlns="http://schemas.openxmlformats.org/spreadsheetml/2006/main" count="692" uniqueCount="267">
  <si>
    <t>1. TALENTO HUMANO</t>
  </si>
  <si>
    <t>TOTAL TALENTO HUMANO</t>
  </si>
  <si>
    <t>ITEM</t>
  </si>
  <si>
    <t>DESCRIPCION</t>
  </si>
  <si>
    <t>UNIDAD DE MEDIDA</t>
  </si>
  <si>
    <t>CANTIDAD</t>
  </si>
  <si>
    <t>1.1</t>
  </si>
  <si>
    <t>DIRECTOR: Quien es responsable de hacer seguimiento y control del cumplimiento de los servicios ofrecidos y los objetivos del programa y servir de enlace entre el municipio y el Albergue. Con formación profesional en el área de las ciencias humanas, administrativas, financieras, económicas, ciencias sociales o de la salud. Especialista en el área relacionada con su profesión. Contar con una experiencia mínima de 2 años como coordinador de proyectos o programas sociales o trabajo con población vulnerable</t>
  </si>
  <si>
    <t>UNIDAD</t>
  </si>
  <si>
    <t>1.2</t>
  </si>
  <si>
    <t>COORDINADOR: Profesional encargado de articular y/o coordinar los equipos de trabajo y garantizar el cumplimiento de las actividades del programa, articular el trabajo con el director del proyecto. Con formación profesional en el área de las ciencias humanas, administrativas, ciencias sociales o de la salud Contar con una experiencia mínima de un (1) año como coordinador de proyectos o programas sociales o trabajo con población vulnerable,</t>
  </si>
  <si>
    <t>1.3</t>
  </si>
  <si>
    <t>MANIPULADORES DE ALIMENTOS, Deberán acreditar curso de manipulación de alimentos y el respectivo carnet de manipulación de alimentos.</t>
  </si>
  <si>
    <t>1.4</t>
  </si>
  <si>
    <t>AUXILIARES DE ENFERMERÍA: Técnico en auxiliar de enfermería, Deberá contar con experiencia de mínimo un (1) año relacionado con su formación. Quienes se e</t>
  </si>
  <si>
    <t>1.5</t>
  </si>
  <si>
    <t>PROFESIONAL EN PSICOLOGÍA PARA LA ORIENTACIÓN PSICOLÓGICA, - Experiencia mínima de un año en trabajo con la población víctima del conflicto</t>
  </si>
  <si>
    <t>1.6</t>
  </si>
  <si>
    <t>PROFESIONAL EN TRABAJO SOCIAL, - Experiencia mínima de un año en trabajo con la población víctima del conflicto.</t>
  </si>
  <si>
    <t>1.7</t>
  </si>
  <si>
    <t>BACHILLERES con curso de guarda de seguridad, con experiencia mínima de seis (6) meses como vigilantes o similares.</t>
  </si>
  <si>
    <t>1.8</t>
  </si>
  <si>
    <t>PERSONAL DE ASEO: personal con experiencia mínima de seis (6) meses en oficios varios o similares, para mantener limpio y en orden el lugar de la prestación del servicio.</t>
  </si>
  <si>
    <t>2. ALOJAMIENTO</t>
  </si>
  <si>
    <t>Valor unitario IVA incluido</t>
  </si>
  <si>
    <t>Valor total IVA incluido</t>
  </si>
  <si>
    <t>2 .Alojamiento-Disponibilidad del Inmueble completamente dotado.</t>
  </si>
  <si>
    <t>Alojamiento que incluye mobiliario: (Cama, colchón), ropa de cama (Protector de colchón, sábanas, fundas de almohada, cobijas), por usuario, y demás especificaciones técnicas.</t>
  </si>
  <si>
    <t>Unidad</t>
  </si>
  <si>
    <t>TOTAL ALOJAMIENTO</t>
  </si>
  <si>
    <t>3. Transporte Local-Alquiler de Vehículos -Transporte</t>
  </si>
  <si>
    <t>Alquiler vehículo para transporte de personas según ficha técnica</t>
  </si>
  <si>
    <t>4. Apoyo para Comunicaciones</t>
  </si>
  <si>
    <t>5. SUMINSTROS, DOTACIONES Y OTROS SERVICIOS</t>
  </si>
  <si>
    <t>5. Alimentación--Minuta alimentaria, según Ciclo de Menús y sus anexos.</t>
  </si>
  <si>
    <t>Desayuno( entrega diaria x 30 dias)</t>
  </si>
  <si>
    <t>Almuerzo (entrega Diaria x 30 días)</t>
  </si>
  <si>
    <t>Cena, entrega diaria x 30 días</t>
  </si>
  <si>
    <t>Refrigerio AM (entrega diaria x 30 días)</t>
  </si>
  <si>
    <t>Refrigerio PM (Entrega diaria x 30 días)</t>
  </si>
  <si>
    <t>5.1 Mercados de apoyo (Familiar 4 miembros)</t>
  </si>
  <si>
    <t>Atun En Lomitos x 170 gr</t>
  </si>
  <si>
    <t>Leche En Polvo x 900 gr</t>
  </si>
  <si>
    <t>Sardinas En Salsa 425 gr.</t>
  </si>
  <si>
    <t>Frijol x 500 gr</t>
  </si>
  <si>
    <t>Lenteja x 500 gr</t>
  </si>
  <si>
    <t>Chocolate Pastas x 500gr</t>
  </si>
  <si>
    <t>Aceite x 3000 ml</t>
  </si>
  <si>
    <t>Arroz x 5000</t>
  </si>
  <si>
    <t>Avena Hojuelas x 1000 gr</t>
  </si>
  <si>
    <t>Azucar x 500 gr</t>
  </si>
  <si>
    <t>Galletas De Sal x 500gr</t>
  </si>
  <si>
    <t>Paquete</t>
  </si>
  <si>
    <t>Harina de maíz amarilla x 500 gr</t>
  </si>
  <si>
    <t>Panela x 1000 gr</t>
  </si>
  <si>
    <t>Pasta Alimenticia 1000gr</t>
  </si>
  <si>
    <t>Sal x 500gr</t>
  </si>
  <si>
    <t>Papel higienico x4 unidades</t>
  </si>
  <si>
    <t>Jabon en barra azul para lavar ropa</t>
  </si>
  <si>
    <t>5.2.1 Kit de aseo para niños de 0 meses a 2 años, dentro y fuera del albergue.</t>
  </si>
  <si>
    <t>Crema antipañalitis 100gr</t>
  </si>
  <si>
    <t>Pañales</t>
  </si>
  <si>
    <t>Pañitos Húmedos paquete x 100 unds</t>
  </si>
  <si>
    <t>5.2.2 Kit de aseo para niños de 2 años a 11 años, dentro y fuera del albergue. Nota: El papel higiénico y el jabón azul solo aplica para los usuarios del albergue</t>
  </si>
  <si>
    <t>Cepillo de dientes para adulto tipo mediano de mango flexible</t>
  </si>
  <si>
    <t>Crema dental tubo de 150 gr</t>
  </si>
  <si>
    <t>Jabón de baño de 110 gr.</t>
  </si>
  <si>
    <t>Shampoo de 100ml</t>
  </si>
  <si>
    <t>Papel higiénico rollo x 4 unds</t>
  </si>
  <si>
    <t>Jabón de barra azul para lavar ropa</t>
  </si>
  <si>
    <t>5.2.3 Kit de aseo para personas mayores de 12 años (inclusive) en adelante, dentro y fuera del albergue. Nota: El papel higiénico y el jabón azul solo aplica para los usuarios del albergue</t>
  </si>
  <si>
    <t>Cuchilla de afeitar desechable (entrega solo para adultos) y menores de edad con supervisión de padres o tutores)</t>
  </si>
  <si>
    <t>Desodorante en rollon 60 gr</t>
  </si>
  <si>
    <t>unidad</t>
  </si>
  <si>
    <t>Paquete de toallas higiénicas o sanitarias por diez unidades (entrega solo a mujeres menstruantes )</t>
  </si>
  <si>
    <t>5.2.4 Pañal adulto</t>
  </si>
  <si>
    <t>Pañal adulto a demanda</t>
  </si>
  <si>
    <t>5.2.5 Toalla de cuerpo (dentro del albergue)</t>
  </si>
  <si>
    <t xml:space="preserve">Toalla 70x140 cm , en fibra natural 100% algodón, resistente, liviana, suave abosorvente. </t>
  </si>
  <si>
    <t>5.3 Botiquín Tipo A para el albergue</t>
  </si>
  <si>
    <t>Botiquin tipo A</t>
  </si>
  <si>
    <t>5.4 Apoyo Logístico Mesas de participación y Comités.</t>
  </si>
  <si>
    <t>Apoyo logístico: Equipos audiovisuales; video bean, equipo de sonido, portátil, para reuniones mesas de participación y comités de victimas</t>
  </si>
  <si>
    <t>Apoyo logístico: estación de café y agua, para reuniones mesas de participación y comités de victimas</t>
  </si>
  <si>
    <t>Apoyo logístico: Alquiler de sitio con silletería para reuniones y mesas de participación y comités de victimas</t>
  </si>
  <si>
    <t>5.5 FORMULAS INFANTILES (Se harán entregas para los niños que permanecen en el albergue y para los que se encuentran por fuera de él previa verificación)</t>
  </si>
  <si>
    <t>Fórmula infantil de 400 gr (recién nacido) dentro y fuera del albergue (Se estiman hasta 7 entregas a cada beneficiario durante el mes, de acuerdo a la necesidad y previa verificación por parte del equipo psicosocial del programa).</t>
  </si>
  <si>
    <t>Fórmula infantil de 400 gr (1 mes), dentro y fuera del albergue (Se estiman hasta 10 entregas a cada beneficiario durante el mes, de acuerdo a la necesidad y previa verificación por parte del equipo psicosocial del programa).</t>
  </si>
  <si>
    <t xml:space="preserve">Fórmula infantil de 400 gr (2 - 3 meses), dentro y fuera del albergue albergue ( Se estiman hasta 12 entregas a cada beneficiario durante el mes, de acuerdo a la necesidad y previa verificación por parte del equipo psicosocial del programa) </t>
  </si>
  <si>
    <t xml:space="preserve">Fórmula infantil de 400 gr (4 - 6 meses), dentro y fuera del albergue ( Se estiman hasta 18 entregas a cada beneficiario durante el mes, de acuerdo a la necesidad y previa verificación por parte del equipo psicosocial del programa) </t>
  </si>
  <si>
    <t>SUMINSTROS, DOTACIONES Y OTROS SERVICIOS</t>
  </si>
  <si>
    <t>5.6 Kit de vestuario (Se entrega 1 vez por cada usuario, previa valoración del equipo psicosocial del programa de víctimas). NOTA: de acuerdo al enfoque diferencial.</t>
  </si>
  <si>
    <t>Camiseta tipo polo en poliéster tallas varias</t>
  </si>
  <si>
    <t xml:space="preserve">Pantalón o sudadera de color oscuro preferiblemente, tallas varias. </t>
  </si>
  <si>
    <t>Bóxer hombre x 3 unds, diversas tallas, diversos colores</t>
  </si>
  <si>
    <t>Par Medias para hombre</t>
  </si>
  <si>
    <t>Par</t>
  </si>
  <si>
    <t>Zapatos deportivos hombre diversas tallas</t>
  </si>
  <si>
    <t>Blusa para dama diversas tallas, diversos colores</t>
  </si>
  <si>
    <t>Panty para dama x 3 unds, diversas tallas</t>
  </si>
  <si>
    <t>Brasier x 2 unds, diversas tallas</t>
  </si>
  <si>
    <t>Pantalón o sudadera, tallas diversas</t>
  </si>
  <si>
    <t>Par de medias deportivas dama</t>
  </si>
  <si>
    <t>Zapatos dama deportivo, diversas tallas</t>
  </si>
  <si>
    <t>Kit vestuario (mujer bata y zapatos) población indígena</t>
  </si>
  <si>
    <t>Kit bebés de 0 a 6 meses: (2 pijamas, 2 baberos, 2 mamelucos)</t>
  </si>
  <si>
    <t>Kit</t>
  </si>
  <si>
    <t>5.7 Kit de cocina personal (Se entrega 1 vez cuando el usuario salga del albergue) y excepcionalmente a usuarios que no hacen uso del albergue, previa valoración del equipo psicosocial del programa de víctimas.</t>
  </si>
  <si>
    <t>Plato</t>
  </si>
  <si>
    <t>Vaso</t>
  </si>
  <si>
    <t>Kits cubiertos: cuchillo, tenedor, cuchara</t>
  </si>
  <si>
    <t>5.8 Kit de cocina familiar x 4 miembros (Se entrega 1 vez cuando el usuario salga del albergue) ) y excepcionalmente a usuarios que no hacen uso del albergue, previa valoración del equipo psicosocial del programa de víctimas.</t>
  </si>
  <si>
    <t>Olla # 20 x 3 lts</t>
  </si>
  <si>
    <t>Sartén</t>
  </si>
  <si>
    <t>Juego utensilios de cocina (cucharon sopa, cuchara grande, fritos y cuchillo)</t>
  </si>
  <si>
    <t>5.9 Servicio de transporte para desplazamiento de los usuarios del albergue en casos de emergencia en horarios no labores o por fuera de los horarios establecidos para los vehículos.</t>
  </si>
  <si>
    <t>Ida y regreso-desde el albergue hasta el sitio o lugar según la necesidad del usuario. (valor máximo estimado)</t>
  </si>
  <si>
    <t>TOTAL</t>
  </si>
  <si>
    <t>Plan de telefonia movil que incluya datos</t>
  </si>
  <si>
    <t>Toalla 70x140 cm , en fibra natural 100% algodón.</t>
  </si>
  <si>
    <t>Valor mes</t>
  </si>
  <si>
    <t>TOTAL MERCADO</t>
  </si>
  <si>
    <t>TOTAL KIT DE ASEO NIÑOS 0-2 MESES</t>
  </si>
  <si>
    <t>TOTAL KIT DE ASEO NIÑOS 2-11 AÑOS</t>
  </si>
  <si>
    <t>TOTAL KIT DE ASEO MAYORES DE 12 AÑOS</t>
  </si>
  <si>
    <t>TOTAL PAÑAL ADULTO</t>
  </si>
  <si>
    <t>TOTAL FORMULA INFANTIL</t>
  </si>
  <si>
    <t>TOTAL KIT VESTUARIO HOMBRES</t>
  </si>
  <si>
    <t>TOTAL KIT VESTUARIO MUJERES</t>
  </si>
  <si>
    <t>TOTAL KIT VESTUARIO MUJER INDIGENA</t>
  </si>
  <si>
    <t>TOTAL KIT BEBES</t>
  </si>
  <si>
    <t>TOTAL KIT COCINA PERSONAL</t>
  </si>
  <si>
    <t>TOTAL KIT COCINA FAMILIAR</t>
  </si>
  <si>
    <t>TOTAL ALIMENTACION x PERSONA X 30 DIAS</t>
  </si>
  <si>
    <t>PROYECCION DE RECARGOS POR CARGO Y TOTAL DEVENGADO</t>
  </si>
  <si>
    <t xml:space="preserve">PERFIL </t>
  </si>
  <si>
    <t xml:space="preserve">BÁSICO </t>
  </si>
  <si>
    <t>Valor hora ordinaria</t>
  </si>
  <si>
    <t>VALOR RECARGO NOCTURNO  (35%)</t>
  </si>
  <si>
    <t>VALOR RECARGO DIURNO DOMINICAL Y FESTIVO DIURNO (80%)</t>
  </si>
  <si>
    <t xml:space="preserve">VALOR RECARGO NOCTURNO DOMINICAL Y FESTIVO (110%) </t>
  </si>
  <si>
    <t xml:space="preserve">NÚMERO DE HORAS RECARGOS NOCTURNO AL MES </t>
  </si>
  <si>
    <t>VALOR TOTAL MES DE RECARGO NOCTURNOS</t>
  </si>
  <si>
    <t>NÚMERO DE HORAS RECARGOS DIURNO DOMINICALES Y FESTIVOS</t>
  </si>
  <si>
    <t>VALOR TOTAL MES DE RECARGO  DIURNO DOMINICAL Y FESTIVO</t>
  </si>
  <si>
    <t xml:space="preserve">NÚMERO DE HORAS RECARGOS NOCTURNO DOMINICAL Y FESTIVO </t>
  </si>
  <si>
    <t>VALOR TOTAL MES DE RECARGO NOCTURNOS DOMINICAL Y FESTIVO</t>
  </si>
  <si>
    <t>VALOR AL MES TOTAL DE RECARGOS C</t>
  </si>
  <si>
    <t>Personal requerido</t>
  </si>
  <si>
    <t xml:space="preserve">Valor estimado recargos x persona mes </t>
  </si>
  <si>
    <t>Total Devengado estimado</t>
  </si>
  <si>
    <t>AUXILIAR DE ENFERMERÍA</t>
  </si>
  <si>
    <t xml:space="preserve">MANIPULADOR DE ALIMENTOS </t>
  </si>
  <si>
    <t>BACHILLERES CONSERJES</t>
  </si>
  <si>
    <t xml:space="preserve">TOTAL </t>
  </si>
  <si>
    <t xml:space="preserve">La jornada semanal será de 44 horas  a partir del 15 de julio </t>
  </si>
  <si>
    <t>Un mes tiene aproximadamente 4,33 semanas  (30 días/ 7 días a la semana)</t>
  </si>
  <si>
    <t>Horas laborales 190,52</t>
  </si>
  <si>
    <t>44 horas/semana*4,33 semanas/mes</t>
  </si>
  <si>
    <t>*Manipuladores y servi generales no tienen recargos nocturnos al mes.</t>
  </si>
  <si>
    <t xml:space="preserve">*número de horas RNM promedio </t>
  </si>
  <si>
    <t>31*11=341 horas</t>
  </si>
  <si>
    <t>*Total devengado, es la sumatoria del sueldo basico +promedio de recargos x cargo mes</t>
  </si>
  <si>
    <t>*Número de horas RNDF mes</t>
  </si>
  <si>
    <t>*El promedio de recargo x cargo, se da en dividir el total de recargos durante el mes /número de personas que cubren los turnos</t>
  </si>
  <si>
    <t>5.5*11= 60,5 horas</t>
  </si>
  <si>
    <t>*A mas personas menor valor de recargos y a menos personas este valor aumenta.</t>
  </si>
  <si>
    <t>*Número de horas RDDF mes</t>
  </si>
  <si>
    <t>5.5*24=132 horas</t>
  </si>
  <si>
    <t>*Los recargos nocturnos son de 7:00 pm. A 6:00 am</t>
  </si>
  <si>
    <t>*Los recargos dominicales y festivos son las 24 horas del día</t>
  </si>
  <si>
    <t>ACTUALIZADO ENERO 2025</t>
  </si>
  <si>
    <t>TALENTO HUMANO</t>
  </si>
  <si>
    <t>Nro.</t>
  </si>
  <si>
    <t>Perfil</t>
  </si>
  <si>
    <t>Cantidad</t>
  </si>
  <si>
    <t>Asignación/ honorarios</t>
  </si>
  <si>
    <t>Subtotal incluido recargos al personal que aplique</t>
  </si>
  <si>
    <t>Total devengado*</t>
  </si>
  <si>
    <t xml:space="preserve">Valor Unitario mensual pagar Incluido provisión mesual PS) </t>
  </si>
  <si>
    <t xml:space="preserve">Profesional especialista- Director del proyecto </t>
  </si>
  <si>
    <t>Profesional Coordinador del albergue</t>
  </si>
  <si>
    <t>Profesional en Psicólogia</t>
  </si>
  <si>
    <t xml:space="preserve">trabajador/a social </t>
  </si>
  <si>
    <t>Bachilleres con curso de guarda de seguridad</t>
  </si>
  <si>
    <t>Manipuladoras de Alimentos</t>
  </si>
  <si>
    <t>Personal de aseo</t>
  </si>
  <si>
    <t xml:space="preserve"> </t>
  </si>
  <si>
    <t xml:space="preserve">auxiliar de enfermeria </t>
  </si>
  <si>
    <t>TOTALES</t>
  </si>
  <si>
    <t>Nota 1: El total devengado Incluye el promedio estimado de recargos diurno y nocturno ordinario, diurno y nocturno dominial y festivo  + auxilio de transporte x cada persona que aplica. EL contratista deberá liquidar los recargos según la necesidad real presentada para cada trabajador.</t>
  </si>
  <si>
    <t>Nota 2: El auxilio de transporte hace parte de la carga prestacional,  se exceptua en las vacaciones, caso en el cual no se debe tener en cuenta. Tampoco se tendrá en cuenta el aux de transporte para liquidar los aportes a seguridad social y parafiscales.</t>
  </si>
  <si>
    <t xml:space="preserve">Nota 3: Para la liquidación de las vacaciones se incluirán los recargos nocturnos, siempre y cuando la jormada ordinaria del trabajdor se haga en todo o en parte en jormada nocturna. </t>
  </si>
  <si>
    <t>Nota 4: En ningún caso, se modificará la asignación mensual establecida en este estudio, para los perfiles que se les aplica factor mulitplicador.</t>
  </si>
  <si>
    <t>2.  ALOJAMIENTO</t>
  </si>
  <si>
    <t xml:space="preserve"> 2 .Alojamiento-Disponibilidad del Inmueble completamente dotado.</t>
  </si>
  <si>
    <t>(Inlcuye mobiliario, lencería  y servicios publicos- Agua-luz - infraestructura fisica, ). ( valor estimado para alojamiento con una capacidad de mas o menos 150 personas). Se fija un costo fijo para 40 personas mensuales, y un costo variable por cada persona adicional.</t>
  </si>
  <si>
    <t xml:space="preserve">3. Apoyo para Comunicaciones </t>
  </si>
  <si>
    <t xml:space="preserve">Plan de datos para telefono celular </t>
  </si>
  <si>
    <t xml:space="preserve">  4 Transporte Local-Alquiler de Vehículos -Transporte</t>
  </si>
  <si>
    <t>Alquiler vehículo para transporte capacidad mínima de 5 persona</t>
  </si>
  <si>
    <t>valor 5 meses 2026</t>
  </si>
  <si>
    <t>Valor total costos fijos: Talento Humano, Disponibilidad Alojamiento , 2 Vehiculos, plan de datos</t>
  </si>
  <si>
    <t>Presupuesto agotable para Costos  variables, Suministros, dotaciones y servicios</t>
  </si>
  <si>
    <t>Administración10%</t>
  </si>
  <si>
    <t>Nota: El valor estimado para  incremento del valor pagado al talento humano con dedicación 100%,, se aplicará de acuerdo con el incremento del SMMLV  y auxilio de transporte 2026. Para el personal de prestación de servicios, el ajuste (si hay lugar a ello), se realizará de acuerdo con el valor máximo de honorarios que fije la administración para la vigencia 2026 según perfil.</t>
  </si>
  <si>
    <t>NOMBRE DEL REPRESENTANTE LEGAL</t>
  </si>
  <si>
    <t>FIRMA</t>
  </si>
  <si>
    <t>DIRECCION</t>
  </si>
  <si>
    <t>TELEFONO</t>
  </si>
  <si>
    <t>ANEXO</t>
  </si>
  <si>
    <t>Salario Mínimo Mensual Legal Vigente año 2025</t>
  </si>
  <si>
    <t>Subsidio de Transporte (salario &lt;= 2 SMMLV)</t>
  </si>
  <si>
    <t>FACTOR MULTIPLICADOR TALENTO HUMANO</t>
  </si>
  <si>
    <t>FM1 SALARIO &lt;= 2 SMMLV</t>
  </si>
  <si>
    <t>FM2               SALARIO &gt; 2 SMMLV</t>
  </si>
  <si>
    <t>A.</t>
  </si>
  <si>
    <t>VALOR BASE (Sueldo)</t>
  </si>
  <si>
    <t>B.</t>
  </si>
  <si>
    <t>PRESTACIONES SOCIALES, APORTES y GATOS</t>
  </si>
  <si>
    <t>Cesantías</t>
  </si>
  <si>
    <t>(A/12)</t>
  </si>
  <si>
    <t>Intereses sobre cesantía</t>
  </si>
  <si>
    <t>(a*12%)</t>
  </si>
  <si>
    <t>Prima anual</t>
  </si>
  <si>
    <t>Vacaciones  (1)</t>
  </si>
  <si>
    <t>(15/360*100)</t>
  </si>
  <si>
    <t>Dotación  (2)</t>
  </si>
  <si>
    <t>APORTES  A SEGURIDAD SOCIAL</t>
  </si>
  <si>
    <t>Sistema de seguridad social : Salud (EGM) (3)</t>
  </si>
  <si>
    <t>% A</t>
  </si>
  <si>
    <t>Sistema de seguridad social : Pensiòn (I.V.M) (4)</t>
  </si>
  <si>
    <t>Accidentes de Trabajo y Enf Profes ATEP (5)</t>
  </si>
  <si>
    <t>APORTES PARAFISCALES</t>
  </si>
  <si>
    <t xml:space="preserve">Caja de Compensación </t>
  </si>
  <si>
    <t>SENA (6)</t>
  </si>
  <si>
    <t xml:space="preserve">ICBF (7) </t>
  </si>
  <si>
    <t>SUBSIDIOS</t>
  </si>
  <si>
    <t>Subsidiio de Transporte</t>
  </si>
  <si>
    <t>C.</t>
  </si>
  <si>
    <t>SUMA (A + B )</t>
  </si>
  <si>
    <t>FACTOR MULTIPLICADOR  C/100</t>
  </si>
  <si>
    <t>%A+B/100</t>
  </si>
  <si>
    <t>(1) Son 15 días hábiles, que corresponden a 18 días calendario.</t>
  </si>
  <si>
    <t>(2) Se provisiona hasta completar el valor de la dotación o dotaciones efectivamente entregadas según la ley</t>
  </si>
  <si>
    <t>(3) EGM- o Salud- Para entidades del RTO, se encuentran exoneradas la entidades que tiene personal con salarios inferiores a 10 SMMLV (Art.114-1 del estatuto tributario)</t>
  </si>
  <si>
    <t>(4) IVM Seguro  Invalidez, Vejez y Muerte (pensión)</t>
  </si>
  <si>
    <t>(5) ATEP Accidentes Trabajo y Enfermedades Profesionales o aporte a ARL</t>
  </si>
  <si>
    <t>(6) y (7) Para entidades del RTO, se encuentran exoneradas la entidades que tiene personal con salarios inferiores a 10 SMMLV (Art.114-1 del estatuto tributario)</t>
  </si>
  <si>
    <t>Nota1:NO se reconocerán valores que no tengan soporte verificable.</t>
  </si>
  <si>
    <t>Nota2: Las ESAL no están exoneradas de salud y Parafiscales</t>
  </si>
  <si>
    <t>Nota3 : En caso de estar exonerados de Parafiscales, el Municipio, no pagará estos estos conceptos, por tanto se deben deducir del Factor Multiplicador.</t>
  </si>
  <si>
    <t>Factor M1 (1.60)</t>
  </si>
  <si>
    <t>Factor M2 (1,52)</t>
  </si>
  <si>
    <t>Impuesto</t>
  </si>
  <si>
    <t>valor Unitario Antes de Impuesto</t>
  </si>
  <si>
    <t>VALOR  Mes   Incluido Impuestos</t>
  </si>
  <si>
    <t>Valor Unitario  incluido Impuestos</t>
  </si>
  <si>
    <t>VALOR  TOTAL Incluido Impuestos</t>
  </si>
  <si>
    <t>SUBTOTAL COSTOS FIJOS + PRESUPUESTO AGOTABLE SUMINISTROS</t>
  </si>
  <si>
    <t>TOTAL CONTRATO (5 meses de ejecución)</t>
  </si>
  <si>
    <t>NOTA.: LA TABLA SE ENCUENTRA FORMULADA COMO GUIA, SIN EMBARGO,  EL PROPONENTE ES EL UNICO RESPONSABLE DE  VERIFICAR LOS CALCULOS Y FORMULAS  DE SU OFERTA ASI COMO DE LOS ITEMS, UNIDAD DE MEDIDA, DESCRIPCION, CANTIDADES,  PRECIOS UNITARIOS Y TOTALES Y FRECUENCIA DE LA MISMA.  EL MUNICIPIO NO SE HACE RESPONSABLE DE CUALQUIER ERROR DE FORMA, DE CALCULO ARITMETICO O FORMULA QUE SE GENERE.</t>
  </si>
  <si>
    <t xml:space="preserve">Valor total mes </t>
  </si>
  <si>
    <t xml:space="preserve">valor 5 meses 2026 </t>
  </si>
  <si>
    <t>Aux transporte 2026</t>
  </si>
  <si>
    <t>VALOR TOTAL</t>
  </si>
  <si>
    <t>VALOR TOTAL X ITEM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</si>
</sst>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4" formatCode="_-&quot;$&quot;\ * #,##0.00_-;\-&quot;$&quot;\ * #,##0.00_-;_-&quot;$&quot;\ * &quot;-&quot;??_-;_-@_-"/>
    <numFmt numFmtId="43" formatCode="_-* #,##0.00_-;\-* #,##0.00_-;_-* &quot;-&quot;??_-;_-@_-"/>
    <numFmt numFmtId="164" formatCode="_-&quot;$&quot;\ * #,##0_-;\-&quot;$&quot;\ * #,##0_-;_-&quot;$&quot;\ * &quot;-&quot;??_-;_-@_-"/>
    <numFmt numFmtId="165" formatCode="&quot;$&quot;\ #,##0"/>
    <numFmt numFmtId="166" formatCode="_-&quot;$&quot;\ * #,##0_-;\-&quot;$&quot;\ * #,##0_-;_-&quot;$&quot;\ * &quot;-&quot;_-;_-@"/>
    <numFmt numFmtId="167" formatCode="_-&quot;$&quot;\ * #,##0.00_-;\-&quot;$&quot;\ * #,##0.00_-;_-&quot;$&quot;\ * &quot;-&quot;??_-;_-@"/>
    <numFmt numFmtId="168" formatCode="_-* #,##0_-;\-* #,##0_-;_-* &quot;-&quot;??_-;_-@_-"/>
    <numFmt numFmtId="169" formatCode="_-* #,##0_-;\-* #,##0_-;_-* &quot;-&quot;??_-;_-@"/>
    <numFmt numFmtId="170" formatCode="_-&quot;$&quot;\ * #,##0_-;\-&quot;$&quot;\ * #,##0_-;_-&quot;$&quot;\ * &quot;-&quot;??_-;_-@"/>
  </numFmts>
  <fonts count="46"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font>
    <font>
      <sz val="11"/>
      <name val="Calibri"/>
      <family val="2"/>
    </font>
    <font>
      <sz val="10"/>
      <color theme="1"/>
      <name val="Arial"/>
      <family val="2"/>
    </font>
    <font>
      <b/>
      <sz val="8"/>
      <color theme="1"/>
      <name val="Arial"/>
      <family val="2"/>
    </font>
    <font>
      <sz val="8"/>
      <color theme="1"/>
      <name val="Arial"/>
      <family val="2"/>
    </font>
    <font>
      <b/>
      <sz val="8"/>
      <color theme="1"/>
      <name val="Calibri"/>
      <family val="2"/>
    </font>
    <font>
      <sz val="8"/>
      <color theme="1"/>
      <name val="Calibri"/>
      <family val="2"/>
    </font>
    <font>
      <sz val="8"/>
      <color theme="1"/>
      <name val="Calibri"/>
      <family val="2"/>
      <scheme val="minor"/>
    </font>
    <font>
      <sz val="8"/>
      <color rgb="FF000000"/>
      <name val="Arial"/>
      <family val="2"/>
    </font>
    <font>
      <b/>
      <sz val="12"/>
      <color theme="1"/>
      <name val="Arial"/>
      <family val="2"/>
    </font>
    <font>
      <b/>
      <sz val="10"/>
      <color theme="1"/>
      <name val="Arial"/>
      <family val="2"/>
    </font>
    <font>
      <sz val="11"/>
      <name val="Calibri"/>
      <family val="2"/>
    </font>
    <font>
      <b/>
      <sz val="8"/>
      <color theme="1"/>
      <name val="Arial"/>
      <family val="2"/>
    </font>
    <font>
      <sz val="8"/>
      <color theme="1"/>
      <name val="Arial"/>
      <family val="2"/>
    </font>
    <font>
      <b/>
      <sz val="8"/>
      <color theme="1"/>
      <name val="Calibri"/>
      <family val="2"/>
    </font>
    <font>
      <sz val="8"/>
      <color theme="1"/>
      <name val="Calibri"/>
      <family val="2"/>
    </font>
    <font>
      <b/>
      <sz val="11"/>
      <color theme="1"/>
      <name val="Calibri"/>
      <family val="2"/>
      <scheme val="minor"/>
    </font>
    <font>
      <sz val="11"/>
      <color theme="1"/>
      <name val="Calibri"/>
      <family val="2"/>
    </font>
    <font>
      <sz val="9"/>
      <color theme="1"/>
      <name val="Calibri"/>
      <family val="2"/>
    </font>
    <font>
      <sz val="8"/>
      <color rgb="FF000000"/>
      <name val="Calibri"/>
      <family val="2"/>
    </font>
    <font>
      <sz val="11"/>
      <color rgb="FF000000"/>
      <name val="Calibri"/>
      <family val="2"/>
    </font>
    <font>
      <sz val="10"/>
      <color theme="1"/>
      <name val="Calibri"/>
      <family val="2"/>
    </font>
    <font>
      <b/>
      <sz val="11"/>
      <color rgb="FF000000"/>
      <name val="Calibri"/>
      <family val="2"/>
      <scheme val="minor"/>
    </font>
    <font>
      <b/>
      <sz val="11"/>
      <name val="Calibri"/>
      <family val="2"/>
      <scheme val="minor"/>
    </font>
    <font>
      <sz val="11"/>
      <color rgb="FF000000"/>
      <name val="Calibri"/>
      <family val="2"/>
      <scheme val="minor"/>
    </font>
    <font>
      <b/>
      <sz val="8"/>
      <color theme="1"/>
      <name val="Calibri"/>
      <family val="2"/>
      <scheme val="major"/>
    </font>
    <font>
      <sz val="8"/>
      <color theme="1"/>
      <name val="Calibri"/>
      <family val="2"/>
      <scheme val="major"/>
    </font>
    <font>
      <b/>
      <sz val="9"/>
      <color theme="1"/>
      <name val="Calibri"/>
      <family val="2"/>
      <scheme val="major"/>
    </font>
    <font>
      <sz val="9"/>
      <color theme="1"/>
      <name val="Calibri"/>
      <family val="2"/>
      <scheme val="major"/>
    </font>
    <font>
      <b/>
      <sz val="8"/>
      <color theme="1"/>
      <name val="Calibri"/>
      <family val="2"/>
      <scheme val="minor"/>
    </font>
    <font>
      <sz val="10"/>
      <color rgb="FF000000"/>
      <name val="Calibri"/>
      <family val="2"/>
    </font>
    <font>
      <b/>
      <sz val="10"/>
      <color rgb="FF000000"/>
      <name val="Arial"/>
      <family val="2"/>
    </font>
    <font>
      <b/>
      <sz val="11"/>
      <color rgb="FF000000"/>
      <name val="Calibri"/>
      <family val="2"/>
    </font>
    <font>
      <sz val="10"/>
      <color rgb="FF000000"/>
      <name val="Arial"/>
      <family val="2"/>
    </font>
    <font>
      <sz val="9"/>
      <color rgb="FF000000"/>
      <name val="Calibri"/>
      <family val="2"/>
    </font>
    <font>
      <sz val="8"/>
      <color theme="1"/>
      <name val="Arial"/>
      <family val="2"/>
    </font>
    <font>
      <sz val="11"/>
      <name val="Calibri"/>
      <family val="2"/>
    </font>
    <font>
      <b/>
      <sz val="8"/>
      <color theme="1"/>
      <name val="Arial"/>
      <family val="2"/>
    </font>
    <font>
      <b/>
      <sz val="9"/>
      <color theme="1"/>
      <name val="Arial"/>
      <family val="2"/>
    </font>
    <font>
      <sz val="9"/>
      <color theme="1"/>
      <name val="Calibri"/>
      <family val="2"/>
      <scheme val="minor"/>
    </font>
  </fonts>
  <fills count="18">
    <fill>
      <patternFill patternType="none"/>
    </fill>
    <fill>
      <patternFill patternType="gray125"/>
    </fill>
    <fill>
      <patternFill patternType="solid">
        <fgColor rgb="FFD8D8D8"/>
        <bgColor rgb="FFD8D8D8"/>
      </patternFill>
    </fill>
    <fill>
      <patternFill patternType="solid">
        <fgColor rgb="FFC6D9F0"/>
        <bgColor rgb="FFC6D9F0"/>
      </patternFill>
    </fill>
    <fill>
      <patternFill patternType="solid">
        <fgColor rgb="FFBFBFBF"/>
        <bgColor rgb="FFBFBFBF"/>
      </patternFill>
    </fill>
    <fill>
      <patternFill patternType="solid">
        <fgColor rgb="FF92D050"/>
        <bgColor rgb="FF92D050"/>
      </patternFill>
    </fill>
    <fill>
      <patternFill patternType="solid">
        <fgColor rgb="FF6AA84F"/>
        <bgColor rgb="FF6AA84F"/>
      </patternFill>
    </fill>
    <fill>
      <patternFill patternType="solid">
        <fgColor rgb="FFAEABAB"/>
        <bgColor rgb="FFAEABAB"/>
      </patternFill>
    </fill>
    <fill>
      <patternFill patternType="solid">
        <fgColor rgb="FFF2F2F2"/>
        <bgColor rgb="FFF2F2F2"/>
      </patternFill>
    </fill>
    <fill>
      <patternFill patternType="solid">
        <fgColor rgb="FFA5A5A5"/>
        <bgColor rgb="FFA5A5A5"/>
      </patternFill>
    </fill>
    <fill>
      <patternFill patternType="solid">
        <fgColor rgb="FFD0CECE"/>
        <bgColor rgb="FFD0CECE"/>
      </patternFill>
    </fill>
    <fill>
      <patternFill patternType="solid">
        <fgColor rgb="FFE7E6E6"/>
        <bgColor rgb="FFE7E6E6"/>
      </patternFill>
    </fill>
    <fill>
      <patternFill patternType="solid">
        <fgColor theme="0"/>
        <bgColor indexed="64"/>
      </patternFill>
    </fill>
    <fill>
      <patternFill patternType="solid">
        <fgColor theme="0"/>
        <bgColor theme="0"/>
      </patternFill>
    </fill>
    <fill>
      <patternFill patternType="solid">
        <fgColor theme="8" tint="0.59999389629810485"/>
        <bgColor indexed="64"/>
      </patternFill>
    </fill>
    <fill>
      <patternFill patternType="solid">
        <fgColor theme="0"/>
        <bgColor rgb="FFC6D9F0"/>
      </patternFill>
    </fill>
    <fill>
      <patternFill patternType="solid">
        <fgColor rgb="FFC0C0C0"/>
        <bgColor rgb="FFC0C0C0"/>
      </patternFill>
    </fill>
    <fill>
      <patternFill patternType="solid">
        <fgColor rgb="FFC4BD97"/>
        <bgColor rgb="FFC4BD97"/>
      </patternFill>
    </fill>
  </fills>
  <borders count="96">
    <border>
      <left/>
      <right/>
      <top/>
      <bottom/>
      <diagonal/>
    </border>
    <border>
      <left style="thick">
        <color rgb="FF000000"/>
      </left>
      <right/>
      <top style="thick">
        <color rgb="FF000000"/>
      </top>
      <bottom style="medium">
        <color rgb="FF000000"/>
      </bottom>
      <diagonal/>
    </border>
    <border>
      <left/>
      <right/>
      <top style="thick">
        <color rgb="FF000000"/>
      </top>
      <bottom style="medium">
        <color rgb="FF000000"/>
      </bottom>
      <diagonal/>
    </border>
    <border>
      <left/>
      <right style="medium">
        <color rgb="FFCCCCCC"/>
      </right>
      <top style="thick">
        <color rgb="FF000000"/>
      </top>
      <bottom style="medium">
        <color rgb="FF000000"/>
      </bottom>
      <diagonal/>
    </border>
    <border>
      <left style="medium">
        <color rgb="FFCCCCCC"/>
      </left>
      <right style="medium">
        <color rgb="FFCCCCCC"/>
      </right>
      <top style="medium">
        <color rgb="FFCCCCCC"/>
      </top>
      <bottom style="medium">
        <color rgb="FFCCCCCC"/>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000000"/>
      </right>
      <top style="medium">
        <color rgb="FFCCCCCC"/>
      </top>
      <bottom style="medium">
        <color rgb="FFCCCCCC"/>
      </bottom>
      <diagonal/>
    </border>
    <border>
      <left style="medium">
        <color rgb="FFCCCCCC"/>
      </left>
      <right style="medium">
        <color rgb="FF000000"/>
      </right>
      <top style="medium">
        <color rgb="FFCCCCCC"/>
      </top>
      <bottom style="medium">
        <color rgb="FFCCCCCC"/>
      </bottom>
      <diagonal/>
    </border>
    <border>
      <left style="medium">
        <color rgb="FF000000"/>
      </left>
      <right/>
      <top style="medium">
        <color rgb="FFCCCCCC"/>
      </top>
      <bottom style="medium">
        <color rgb="FF000000"/>
      </bottom>
      <diagonal/>
    </border>
    <border>
      <left/>
      <right/>
      <top style="medium">
        <color rgb="FFCCCCCC"/>
      </top>
      <bottom style="medium">
        <color rgb="FF000000"/>
      </bottom>
      <diagonal/>
    </border>
    <border>
      <left/>
      <right style="medium">
        <color rgb="FFCCCCCC"/>
      </right>
      <top style="medium">
        <color rgb="FFCCCCCC"/>
      </top>
      <bottom style="medium">
        <color rgb="FF000000"/>
      </bottom>
      <diagonal/>
    </border>
    <border>
      <left style="medium">
        <color rgb="FFCCCCCC"/>
      </left>
      <right style="medium">
        <color rgb="FFCCCCCC"/>
      </right>
      <top style="medium">
        <color rgb="FFCCCCCC"/>
      </top>
      <bottom style="medium">
        <color rgb="FF000000"/>
      </bottom>
      <diagonal/>
    </border>
    <border>
      <left style="medium">
        <color rgb="FFCCCCCC"/>
      </left>
      <right style="medium">
        <color rgb="FFCCCCCC"/>
      </right>
      <top style="medium">
        <color rgb="FFCCCCCC"/>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bottom style="medium">
        <color rgb="FF000000"/>
      </bottom>
      <diagonal/>
    </border>
    <border>
      <left style="medium">
        <color rgb="FFCCCCCC"/>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CCCCCC"/>
      </left>
      <right/>
      <top style="medium">
        <color rgb="FFCCCCCC"/>
      </top>
      <bottom style="medium">
        <color rgb="FF000000"/>
      </bottom>
      <diagonal/>
    </border>
    <border>
      <left style="medium">
        <color indexed="64"/>
      </left>
      <right/>
      <top style="medium">
        <color indexed="64"/>
      </top>
      <bottom style="medium">
        <color rgb="FF000000"/>
      </bottom>
      <diagonal/>
    </border>
    <border>
      <left style="medium">
        <color indexed="64"/>
      </left>
      <right style="medium">
        <color indexed="64"/>
      </right>
      <top style="medium">
        <color indexed="64"/>
      </top>
      <bottom/>
      <diagonal/>
    </border>
    <border>
      <left style="medium">
        <color rgb="FF000000"/>
      </left>
      <right style="medium">
        <color rgb="FF000000"/>
      </right>
      <top/>
      <bottom/>
      <diagonal/>
    </border>
    <border>
      <left style="medium">
        <color indexed="64"/>
      </left>
      <right/>
      <top style="medium">
        <color rgb="FFCCCCCC"/>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rgb="FFCCCCCC"/>
      </top>
      <bottom style="medium">
        <color indexed="64"/>
      </bottom>
      <diagonal/>
    </border>
    <border>
      <left style="medium">
        <color indexed="64"/>
      </left>
      <right style="medium">
        <color indexed="64"/>
      </right>
      <top/>
      <bottom style="medium">
        <color indexed="64"/>
      </bottom>
      <diagonal/>
    </border>
    <border>
      <left style="medium">
        <color rgb="FFCCCCCC"/>
      </left>
      <right style="medium">
        <color rgb="FF000000"/>
      </right>
      <top style="medium">
        <color rgb="FFCCCCCC"/>
      </top>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rgb="FFCCCCCC"/>
      </top>
      <bottom style="medium">
        <color rgb="FF000000"/>
      </bottom>
      <diagonal/>
    </border>
    <border>
      <left/>
      <right style="medium">
        <color rgb="FFCCCCCC"/>
      </right>
      <top style="medium">
        <color rgb="FF000000"/>
      </top>
      <bottom style="medium">
        <color rgb="FF000000"/>
      </bottom>
      <diagonal/>
    </border>
    <border>
      <left style="medium">
        <color rgb="FFCCCCCC"/>
      </left>
      <right/>
      <top style="medium">
        <color rgb="FFCCCCCC"/>
      </top>
      <bottom/>
      <diagonal/>
    </border>
    <border>
      <left style="medium">
        <color rgb="FFCCCCCC"/>
      </left>
      <right style="medium">
        <color rgb="FF000000"/>
      </right>
      <top style="medium">
        <color indexed="64"/>
      </top>
      <bottom style="medium">
        <color indexed="64"/>
      </bottom>
      <diagonal/>
    </border>
    <border>
      <left/>
      <right/>
      <top style="medium">
        <color rgb="FFCCCCCC"/>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rgb="FFCCCCCC"/>
      </left>
      <right/>
      <top/>
      <bottom/>
      <diagonal/>
    </border>
    <border>
      <left style="medium">
        <color rgb="FFCCCCCC"/>
      </left>
      <right style="medium">
        <color rgb="FFCCCCCC"/>
      </right>
      <top style="medium">
        <color rgb="FFCCCCCC"/>
      </top>
      <bottom style="thick">
        <color rgb="FF000000"/>
      </bottom>
      <diagonal/>
    </border>
    <border>
      <left style="thick">
        <color rgb="FF000000"/>
      </left>
      <right/>
      <top style="thick">
        <color rgb="FF000000"/>
      </top>
      <bottom style="medium">
        <color rgb="FFCCCCCC"/>
      </bottom>
      <diagonal/>
    </border>
    <border>
      <left/>
      <right/>
      <top style="thick">
        <color rgb="FF000000"/>
      </top>
      <bottom style="medium">
        <color rgb="FFCCCCCC"/>
      </bottom>
      <diagonal/>
    </border>
    <border>
      <left/>
      <right style="medium">
        <color rgb="FFCCCCCC"/>
      </right>
      <top style="thick">
        <color rgb="FF000000"/>
      </top>
      <bottom style="medium">
        <color rgb="FFCCCCCC"/>
      </bottom>
      <diagonal/>
    </border>
    <border>
      <left style="medium">
        <color rgb="FF000000"/>
      </left>
      <right style="medium">
        <color rgb="FF000000"/>
      </right>
      <top style="medium">
        <color rgb="FFCCCCCC"/>
      </top>
      <bottom/>
      <diagonal/>
    </border>
    <border>
      <left style="medium">
        <color rgb="FFCCCCCC"/>
      </left>
      <right style="medium">
        <color indexed="64"/>
      </right>
      <top style="medium">
        <color indexed="64"/>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indexed="64"/>
      </left>
      <right/>
      <top/>
      <bottom style="medium">
        <color indexed="64"/>
      </bottom>
      <diagonal/>
    </border>
    <border>
      <left/>
      <right/>
      <top/>
      <bottom style="medium">
        <color indexed="64"/>
      </bottom>
      <diagonal/>
    </border>
    <border>
      <left style="medium">
        <color rgb="FFCCCCCC"/>
      </left>
      <right/>
      <top/>
      <bottom style="medium">
        <color rgb="FF000000"/>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bottom style="medium">
        <color rgb="FF000000"/>
      </bottom>
      <diagonal/>
    </border>
    <border>
      <left style="medium">
        <color indexed="64"/>
      </left>
      <right style="medium">
        <color rgb="FF000000"/>
      </right>
      <top style="medium">
        <color indexed="64"/>
      </top>
      <bottom/>
      <diagonal/>
    </border>
    <border>
      <left style="medium">
        <color rgb="FFCCCCCC"/>
      </left>
      <right style="medium">
        <color rgb="FF000000"/>
      </right>
      <top style="medium">
        <color indexed="64"/>
      </top>
      <bottom/>
      <diagonal/>
    </border>
    <border>
      <left style="medium">
        <color rgb="FFCCCCCC"/>
      </left>
      <right style="medium">
        <color indexed="64"/>
      </right>
      <top style="medium">
        <color indexed="64"/>
      </top>
      <bottom/>
      <diagonal/>
    </border>
    <border>
      <left style="thin">
        <color rgb="FF000000"/>
      </left>
      <right/>
      <top/>
      <bottom/>
      <diagonal/>
    </border>
    <border>
      <left/>
      <right style="medium">
        <color rgb="FF000000"/>
      </right>
      <top style="medium">
        <color rgb="FFCCCCCC"/>
      </top>
      <bottom/>
      <diagonal/>
    </border>
    <border>
      <left style="medium">
        <color rgb="FFCCCCCC"/>
      </left>
      <right style="medium">
        <color rgb="FFCCCCCC"/>
      </right>
      <top/>
      <bottom style="medium">
        <color rgb="FFCCCCCC"/>
      </bottom>
      <diagonal/>
    </border>
    <border>
      <left style="medium">
        <color rgb="FFCCCCCC"/>
      </left>
      <right/>
      <top style="medium">
        <color indexed="64"/>
      </top>
      <bottom style="medium">
        <color indexed="64"/>
      </bottom>
      <diagonal/>
    </border>
    <border>
      <left style="medium">
        <color rgb="FFCCCCCC"/>
      </left>
      <right style="medium">
        <color rgb="FFCCCCCC"/>
      </right>
      <top/>
      <bottom style="medium">
        <color rgb="FF000000"/>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right style="thin">
        <color rgb="FF000000"/>
      </right>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s>
  <cellStyleXfs count="8">
    <xf numFmtId="0" fontId="0" fillId="0" borderId="0"/>
    <xf numFmtId="44" fontId="5" fillId="0" borderId="0" applyFont="0" applyFill="0" applyBorder="0" applyAlignment="0" applyProtection="0"/>
    <xf numFmtId="44" fontId="4" fillId="0" borderId="0" applyFont="0" applyFill="0" applyBorder="0" applyAlignment="0" applyProtection="0"/>
    <xf numFmtId="0" fontId="3" fillId="0" borderId="0"/>
    <xf numFmtId="44" fontId="3" fillId="0" borderId="0" applyFont="0" applyFill="0" applyBorder="0" applyAlignment="0" applyProtection="0"/>
    <xf numFmtId="0" fontId="3" fillId="0" borderId="0"/>
    <xf numFmtId="43" fontId="3" fillId="0" borderId="0" applyFont="0" applyFill="0" applyBorder="0" applyAlignment="0" applyProtection="0"/>
    <xf numFmtId="0" fontId="1" fillId="0" borderId="0"/>
  </cellStyleXfs>
  <cellXfs count="356">
    <xf numFmtId="0" fontId="0" fillId="0" borderId="0" xfId="0"/>
    <xf numFmtId="0" fontId="8" fillId="0" borderId="4" xfId="0" applyFont="1" applyBorder="1" applyAlignment="1">
      <alignment wrapText="1"/>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9" fillId="0" borderId="8" xfId="0" applyFont="1" applyBorder="1" applyAlignment="1">
      <alignment horizontal="center" vertical="center" wrapText="1"/>
    </xf>
    <xf numFmtId="0" fontId="10" fillId="0" borderId="9" xfId="0" applyFont="1" applyBorder="1" applyAlignment="1">
      <alignment vertical="center" wrapText="1"/>
    </xf>
    <xf numFmtId="0" fontId="10"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10" fillId="0" borderId="11" xfId="0" applyFont="1" applyBorder="1" applyAlignment="1">
      <alignment vertical="center" wrapText="1"/>
    </xf>
    <xf numFmtId="0" fontId="10" fillId="0" borderId="11" xfId="0" applyFont="1" applyBorder="1" applyAlignment="1">
      <alignment horizontal="center" vertical="center" wrapText="1"/>
    </xf>
    <xf numFmtId="0" fontId="8" fillId="0" borderId="15" xfId="0" applyFont="1" applyBorder="1" applyAlignment="1">
      <alignment vertical="center" wrapText="1"/>
    </xf>
    <xf numFmtId="0" fontId="8" fillId="0" borderId="15" xfId="0" applyFont="1" applyBorder="1" applyAlignment="1">
      <alignment wrapText="1"/>
    </xf>
    <xf numFmtId="0" fontId="10" fillId="0" borderId="9" xfId="0" applyFont="1" applyBorder="1" applyAlignment="1">
      <alignment wrapText="1"/>
    </xf>
    <xf numFmtId="0" fontId="12" fillId="0" borderId="9" xfId="0" applyFont="1" applyBorder="1" applyAlignment="1">
      <alignment horizontal="center" vertical="center" wrapText="1"/>
    </xf>
    <xf numFmtId="0" fontId="8" fillId="0" borderId="16" xfId="0" applyFont="1" applyBorder="1" applyAlignment="1">
      <alignment vertical="center" wrapText="1"/>
    </xf>
    <xf numFmtId="0" fontId="8" fillId="0" borderId="16" xfId="0" applyFont="1" applyBorder="1" applyAlignment="1">
      <alignment wrapText="1"/>
    </xf>
    <xf numFmtId="0" fontId="12" fillId="0" borderId="9" xfId="0" applyFont="1" applyBorder="1" applyAlignment="1">
      <alignment wrapText="1"/>
    </xf>
    <xf numFmtId="0" fontId="7" fillId="0" borderId="26" xfId="0" applyFont="1" applyBorder="1"/>
    <xf numFmtId="0" fontId="7" fillId="0" borderId="20" xfId="0" applyFont="1" applyBorder="1"/>
    <xf numFmtId="0" fontId="10" fillId="0" borderId="9" xfId="0" applyFont="1" applyBorder="1" applyAlignment="1">
      <alignment vertical="top" wrapText="1"/>
    </xf>
    <xf numFmtId="0" fontId="10" fillId="0" borderId="9" xfId="0" applyFont="1" applyBorder="1" applyAlignment="1">
      <alignment horizontal="center" vertical="top" wrapText="1"/>
    </xf>
    <xf numFmtId="0" fontId="11" fillId="0" borderId="8" xfId="0" applyFont="1" applyBorder="1" applyAlignment="1">
      <alignment horizontal="center" vertical="center" wrapText="1"/>
    </xf>
    <xf numFmtId="0" fontId="8" fillId="0" borderId="9" xfId="0" applyFont="1" applyBorder="1" applyAlignment="1">
      <alignment vertical="center" wrapText="1"/>
    </xf>
    <xf numFmtId="0" fontId="8" fillId="0" borderId="9" xfId="0" applyFont="1" applyBorder="1" applyAlignment="1">
      <alignment wrapText="1"/>
    </xf>
    <xf numFmtId="0" fontId="9" fillId="0" borderId="8" xfId="0" applyFont="1" applyBorder="1" applyAlignment="1">
      <alignment vertical="center" wrapText="1"/>
    </xf>
    <xf numFmtId="0" fontId="14" fillId="0" borderId="9" xfId="0" applyFont="1" applyBorder="1" applyAlignment="1">
      <alignment vertical="center" wrapText="1"/>
    </xf>
    <xf numFmtId="0" fontId="9" fillId="0" borderId="22" xfId="0" applyFont="1" applyBorder="1" applyAlignment="1">
      <alignment vertical="center" wrapText="1"/>
    </xf>
    <xf numFmtId="0" fontId="8" fillId="0" borderId="31" xfId="0" applyFont="1" applyBorder="1" applyAlignment="1">
      <alignment vertical="center" wrapText="1"/>
    </xf>
    <xf numFmtId="0" fontId="8" fillId="0" borderId="31" xfId="0" applyFont="1" applyBorder="1" applyAlignment="1">
      <alignment wrapText="1"/>
    </xf>
    <xf numFmtId="0" fontId="9" fillId="3" borderId="32" xfId="0" applyFont="1" applyFill="1" applyBorder="1" applyAlignment="1">
      <alignment horizontal="center" vertical="center" wrapText="1"/>
    </xf>
    <xf numFmtId="0" fontId="14" fillId="0" borderId="9" xfId="0" applyFont="1" applyBorder="1" applyAlignment="1">
      <alignment wrapText="1"/>
    </xf>
    <xf numFmtId="0" fontId="9" fillId="0" borderId="0" xfId="0" applyFont="1" applyAlignment="1">
      <alignment horizontal="center" vertical="center" wrapText="1"/>
    </xf>
    <xf numFmtId="0" fontId="10" fillId="0" borderId="35" xfId="0" applyFont="1" applyBorder="1" applyAlignment="1">
      <alignment wrapText="1"/>
    </xf>
    <xf numFmtId="0" fontId="10" fillId="0" borderId="35" xfId="0" applyFont="1" applyBorder="1" applyAlignment="1">
      <alignment horizontal="center" vertical="center" wrapText="1"/>
    </xf>
    <xf numFmtId="0" fontId="9" fillId="3" borderId="36" xfId="0" applyFont="1" applyFill="1" applyBorder="1" applyAlignment="1">
      <alignment horizontal="center" vertical="center" wrapText="1"/>
    </xf>
    <xf numFmtId="0" fontId="10" fillId="0" borderId="21" xfId="0" applyFont="1" applyBorder="1" applyAlignment="1">
      <alignment vertical="center" wrapText="1"/>
    </xf>
    <xf numFmtId="0" fontId="15" fillId="0" borderId="37" xfId="0" applyFont="1" applyBorder="1" applyAlignment="1">
      <alignment vertical="center"/>
    </xf>
    <xf numFmtId="0" fontId="8" fillId="0" borderId="35" xfId="0" applyFont="1" applyBorder="1" applyAlignment="1">
      <alignment wrapText="1"/>
    </xf>
    <xf numFmtId="0" fontId="15" fillId="0" borderId="4" xfId="0" applyFont="1" applyBorder="1" applyAlignment="1">
      <alignment vertical="center"/>
    </xf>
    <xf numFmtId="0" fontId="10" fillId="0" borderId="38" xfId="0" applyFont="1" applyBorder="1" applyAlignment="1">
      <alignment vertical="center" wrapText="1"/>
    </xf>
    <xf numFmtId="0" fontId="10" fillId="0" borderId="38" xfId="0" applyFont="1" applyBorder="1" applyAlignment="1">
      <alignment horizontal="center" vertical="center" wrapText="1"/>
    </xf>
    <xf numFmtId="0" fontId="8" fillId="0" borderId="0" xfId="0" applyFont="1" applyAlignment="1">
      <alignment vertical="center" wrapText="1"/>
    </xf>
    <xf numFmtId="0" fontId="10" fillId="0" borderId="41" xfId="0" applyFont="1" applyBorder="1" applyAlignment="1">
      <alignment horizontal="center" vertical="center" wrapText="1"/>
    </xf>
    <xf numFmtId="164" fontId="8" fillId="0" borderId="41" xfId="1" applyNumberFormat="1" applyFont="1" applyBorder="1" applyAlignment="1">
      <alignment vertical="center" wrapText="1"/>
    </xf>
    <xf numFmtId="0" fontId="8" fillId="0" borderId="35" xfId="0" applyFont="1" applyBorder="1" applyAlignment="1">
      <alignment vertical="center" wrapText="1"/>
    </xf>
    <xf numFmtId="0" fontId="0" fillId="0" borderId="0" xfId="0" applyAlignment="1">
      <alignment wrapText="1"/>
    </xf>
    <xf numFmtId="0" fontId="8" fillId="0" borderId="42" xfId="0" applyFont="1" applyBorder="1" applyAlignment="1">
      <alignment vertical="center" wrapText="1"/>
    </xf>
    <xf numFmtId="0" fontId="8" fillId="0" borderId="42" xfId="0" applyFont="1" applyBorder="1" applyAlignment="1">
      <alignment wrapText="1"/>
    </xf>
    <xf numFmtId="0" fontId="9" fillId="3" borderId="10"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8" fillId="0" borderId="0" xfId="0" applyFont="1" applyAlignment="1">
      <alignment wrapText="1"/>
    </xf>
    <xf numFmtId="0" fontId="8" fillId="0" borderId="13" xfId="0" applyFont="1" applyBorder="1" applyAlignment="1">
      <alignment vertical="center" wrapText="1"/>
    </xf>
    <xf numFmtId="0" fontId="8" fillId="0" borderId="23" xfId="0" applyFont="1" applyBorder="1" applyAlignment="1">
      <alignment wrapText="1"/>
    </xf>
    <xf numFmtId="0" fontId="8" fillId="0" borderId="52" xfId="0" applyFont="1" applyBorder="1" applyAlignment="1">
      <alignment wrapText="1"/>
    </xf>
    <xf numFmtId="164" fontId="11" fillId="3" borderId="19" xfId="0" applyNumberFormat="1" applyFont="1" applyFill="1" applyBorder="1" applyAlignment="1">
      <alignment vertical="center" wrapText="1"/>
    </xf>
    <xf numFmtId="164" fontId="8" fillId="0" borderId="0" xfId="1" applyNumberFormat="1" applyFont="1" applyBorder="1" applyAlignment="1">
      <alignment wrapText="1"/>
    </xf>
    <xf numFmtId="0" fontId="9" fillId="0" borderId="20" xfId="0" applyFont="1" applyBorder="1" applyAlignment="1">
      <alignment vertical="center" wrapText="1"/>
    </xf>
    <xf numFmtId="0" fontId="14" fillId="0" borderId="21" xfId="0" applyFont="1" applyBorder="1" applyAlignment="1">
      <alignment vertical="center" wrapText="1"/>
    </xf>
    <xf numFmtId="0" fontId="11" fillId="0" borderId="46" xfId="0" applyFont="1" applyBorder="1" applyAlignment="1">
      <alignment horizontal="center" vertical="center" wrapText="1"/>
    </xf>
    <xf numFmtId="0" fontId="10" fillId="0" borderId="31" xfId="0" applyFont="1" applyBorder="1" applyAlignment="1">
      <alignment wrapText="1"/>
    </xf>
    <xf numFmtId="0" fontId="10" fillId="0" borderId="31" xfId="0" applyFont="1" applyBorder="1" applyAlignment="1">
      <alignment horizontal="center" vertical="center" wrapText="1"/>
    </xf>
    <xf numFmtId="0" fontId="8" fillId="0" borderId="13" xfId="0" applyFont="1" applyBorder="1" applyAlignment="1">
      <alignment wrapText="1"/>
    </xf>
    <xf numFmtId="164" fontId="8" fillId="0" borderId="23" xfId="1" applyNumberFormat="1" applyFont="1" applyBorder="1" applyAlignment="1">
      <alignment wrapText="1"/>
    </xf>
    <xf numFmtId="164" fontId="8" fillId="0" borderId="52" xfId="1" applyNumberFormat="1" applyFont="1" applyBorder="1" applyAlignment="1">
      <alignment wrapText="1"/>
    </xf>
    <xf numFmtId="0" fontId="10" fillId="0" borderId="41" xfId="0" applyFont="1" applyBorder="1" applyAlignment="1">
      <alignment wrapText="1"/>
    </xf>
    <xf numFmtId="164" fontId="8" fillId="0" borderId="0" xfId="1" applyNumberFormat="1" applyFont="1" applyBorder="1" applyAlignment="1">
      <alignment vertical="center" wrapText="1"/>
    </xf>
    <xf numFmtId="0" fontId="3" fillId="0" borderId="0" xfId="3"/>
    <xf numFmtId="0" fontId="20" fillId="0" borderId="55" xfId="3" applyFont="1" applyBorder="1" applyAlignment="1">
      <alignment horizontal="center" vertical="center"/>
    </xf>
    <xf numFmtId="0" fontId="20" fillId="7" borderId="55" xfId="3" applyFont="1" applyFill="1" applyBorder="1" applyAlignment="1">
      <alignment horizontal="center" vertical="center"/>
    </xf>
    <xf numFmtId="0" fontId="20" fillId="4" borderId="56" xfId="3" applyFont="1" applyFill="1" applyBorder="1" applyAlignment="1">
      <alignment vertical="center" wrapText="1"/>
    </xf>
    <xf numFmtId="0" fontId="20" fillId="4" borderId="56" xfId="3" applyFont="1" applyFill="1" applyBorder="1" applyAlignment="1">
      <alignment horizontal="center" vertical="center" wrapText="1"/>
    </xf>
    <xf numFmtId="0" fontId="20" fillId="8" borderId="55" xfId="3" applyFont="1" applyFill="1" applyBorder="1" applyAlignment="1">
      <alignment vertical="center" wrapText="1"/>
    </xf>
    <xf numFmtId="0" fontId="20" fillId="8" borderId="55" xfId="3" applyFont="1" applyFill="1" applyBorder="1" applyAlignment="1">
      <alignment horizontal="center" vertical="center" wrapText="1"/>
    </xf>
    <xf numFmtId="0" fontId="20" fillId="2" borderId="55" xfId="3" applyFont="1" applyFill="1" applyBorder="1" applyAlignment="1">
      <alignment vertical="center" wrapText="1"/>
    </xf>
    <xf numFmtId="0" fontId="20" fillId="2" borderId="55" xfId="3" applyFont="1" applyFill="1" applyBorder="1" applyAlignment="1">
      <alignment horizontal="center" vertical="center" wrapText="1"/>
    </xf>
    <xf numFmtId="0" fontId="20" fillId="9" borderId="55" xfId="3" applyFont="1" applyFill="1" applyBorder="1" applyAlignment="1">
      <alignment vertical="center" wrapText="1"/>
    </xf>
    <xf numFmtId="0" fontId="20" fillId="9" borderId="57" xfId="3" applyFont="1" applyFill="1" applyBorder="1" applyAlignment="1">
      <alignment horizontal="center" vertical="center" wrapText="1"/>
    </xf>
    <xf numFmtId="0" fontId="20" fillId="10" borderId="58" xfId="3" applyFont="1" applyFill="1" applyBorder="1" applyAlignment="1">
      <alignment horizontal="center" vertical="center" wrapText="1"/>
    </xf>
    <xf numFmtId="0" fontId="20" fillId="10" borderId="59" xfId="3" applyFont="1" applyFill="1" applyBorder="1" applyAlignment="1">
      <alignment horizontal="center" vertical="center" wrapText="1"/>
    </xf>
    <xf numFmtId="0" fontId="20" fillId="10" borderId="60" xfId="3" applyFont="1" applyFill="1" applyBorder="1" applyAlignment="1">
      <alignment horizontal="center" vertical="center" wrapText="1"/>
    </xf>
    <xf numFmtId="0" fontId="20" fillId="0" borderId="61" xfId="3" applyFont="1" applyBorder="1"/>
    <xf numFmtId="44" fontId="13" fillId="0" borderId="40" xfId="4" applyFont="1" applyBorder="1"/>
    <xf numFmtId="166" fontId="21" fillId="0" borderId="38" xfId="3" applyNumberFormat="1" applyFont="1" applyBorder="1"/>
    <xf numFmtId="0" fontId="21" fillId="8" borderId="62" xfId="3" applyFont="1" applyFill="1" applyBorder="1" applyAlignment="1">
      <alignment horizontal="center"/>
    </xf>
    <xf numFmtId="166" fontId="21" fillId="11" borderId="55" xfId="3" applyNumberFormat="1" applyFont="1" applyFill="1" applyBorder="1"/>
    <xf numFmtId="0" fontId="21" fillId="0" borderId="55" xfId="3" applyFont="1" applyBorder="1" applyAlignment="1">
      <alignment vertical="center"/>
    </xf>
    <xf numFmtId="166" fontId="21" fillId="0" borderId="55" xfId="3" applyNumberFormat="1" applyFont="1" applyBorder="1"/>
    <xf numFmtId="0" fontId="21" fillId="0" borderId="55" xfId="3" applyFont="1" applyBorder="1" applyAlignment="1">
      <alignment horizontal="center"/>
    </xf>
    <xf numFmtId="166" fontId="21" fillId="0" borderId="57" xfId="3" applyNumberFormat="1" applyFont="1" applyBorder="1"/>
    <xf numFmtId="0" fontId="21" fillId="0" borderId="38" xfId="3" applyFont="1" applyBorder="1"/>
    <xf numFmtId="0" fontId="20" fillId="0" borderId="55" xfId="3" applyFont="1" applyBorder="1"/>
    <xf numFmtId="44" fontId="13" fillId="0" borderId="38" xfId="4" applyFont="1" applyBorder="1"/>
    <xf numFmtId="0" fontId="21" fillId="0" borderId="55" xfId="3" applyFont="1" applyBorder="1"/>
    <xf numFmtId="0" fontId="20" fillId="0" borderId="56" xfId="3" applyFont="1" applyBorder="1"/>
    <xf numFmtId="44" fontId="13" fillId="0" borderId="39" xfId="4" applyFont="1" applyBorder="1"/>
    <xf numFmtId="0" fontId="21" fillId="0" borderId="61" xfId="3" applyFont="1" applyBorder="1"/>
    <xf numFmtId="0" fontId="21" fillId="0" borderId="57" xfId="3" applyFont="1" applyBorder="1"/>
    <xf numFmtId="166" fontId="21" fillId="0" borderId="63" xfId="3" applyNumberFormat="1" applyFont="1" applyBorder="1"/>
    <xf numFmtId="166" fontId="21" fillId="0" borderId="64" xfId="3" applyNumberFormat="1" applyFont="1" applyBorder="1"/>
    <xf numFmtId="166" fontId="21" fillId="0" borderId="65" xfId="3" applyNumberFormat="1" applyFont="1" applyBorder="1"/>
    <xf numFmtId="0" fontId="20" fillId="0" borderId="0" xfId="3" applyFont="1"/>
    <xf numFmtId="0" fontId="21" fillId="0" borderId="0" xfId="3" applyFont="1"/>
    <xf numFmtId="166" fontId="21" fillId="0" borderId="0" xfId="3" applyNumberFormat="1" applyFont="1"/>
    <xf numFmtId="0" fontId="13" fillId="0" borderId="0" xfId="5" applyFont="1"/>
    <xf numFmtId="0" fontId="24" fillId="0" borderId="0" xfId="3" applyFont="1"/>
    <xf numFmtId="0" fontId="25" fillId="0" borderId="0" xfId="3" applyFont="1" applyAlignment="1">
      <alignment vertical="center"/>
    </xf>
    <xf numFmtId="0" fontId="21" fillId="0" borderId="0" xfId="3" applyFont="1" applyAlignment="1">
      <alignment vertical="center" wrapText="1"/>
    </xf>
    <xf numFmtId="0" fontId="24" fillId="0" borderId="0" xfId="3" applyFont="1" applyAlignment="1">
      <alignment wrapText="1"/>
    </xf>
    <xf numFmtId="166" fontId="24" fillId="0" borderId="0" xfId="3" applyNumberFormat="1" applyFont="1"/>
    <xf numFmtId="0" fontId="26" fillId="0" borderId="0" xfId="3" applyFont="1" applyAlignment="1">
      <alignment vertical="center"/>
    </xf>
    <xf numFmtId="0" fontId="23" fillId="0" borderId="0" xfId="3" applyFont="1" applyAlignment="1">
      <alignment vertical="center" wrapText="1"/>
    </xf>
    <xf numFmtId="167" fontId="23" fillId="0" borderId="0" xfId="3" applyNumberFormat="1" applyFont="1"/>
    <xf numFmtId="0" fontId="27" fillId="0" borderId="0" xfId="3" applyFont="1"/>
    <xf numFmtId="0" fontId="22" fillId="0" borderId="38" xfId="3" applyFont="1" applyBorder="1" applyAlignment="1">
      <alignment horizontal="center" vertical="center"/>
    </xf>
    <xf numFmtId="0" fontId="28" fillId="0" borderId="38" xfId="3" applyFont="1" applyBorder="1" applyAlignment="1">
      <alignment horizontal="center" vertical="center"/>
    </xf>
    <xf numFmtId="0" fontId="29" fillId="0" borderId="38" xfId="3" applyFont="1" applyBorder="1" applyAlignment="1">
      <alignment horizontal="center" vertical="center" wrapText="1"/>
    </xf>
    <xf numFmtId="0" fontId="3" fillId="0" borderId="38" xfId="3" applyBorder="1" applyAlignment="1">
      <alignment horizontal="center"/>
    </xf>
    <xf numFmtId="0" fontId="30" fillId="0" borderId="38" xfId="3" applyFont="1" applyBorder="1" applyAlignment="1">
      <alignment vertical="center"/>
    </xf>
    <xf numFmtId="0" fontId="30" fillId="0" borderId="66" xfId="3" applyFont="1" applyBorder="1" applyAlignment="1">
      <alignment horizontal="center" vertical="center"/>
    </xf>
    <xf numFmtId="168" fontId="30" fillId="0" borderId="38" xfId="6" applyNumberFormat="1" applyFont="1" applyFill="1" applyBorder="1" applyAlignment="1">
      <alignment horizontal="right" vertical="center" wrapText="1"/>
    </xf>
    <xf numFmtId="168" fontId="30" fillId="0" borderId="67" xfId="6" applyNumberFormat="1" applyFont="1" applyFill="1" applyBorder="1" applyAlignment="1">
      <alignment horizontal="right" vertical="center" wrapText="1"/>
    </xf>
    <xf numFmtId="0" fontId="3" fillId="0" borderId="38" xfId="3" applyBorder="1"/>
    <xf numFmtId="168" fontId="3" fillId="0" borderId="38" xfId="3" applyNumberFormat="1" applyBorder="1"/>
    <xf numFmtId="168" fontId="30" fillId="0" borderId="38" xfId="6" applyNumberFormat="1" applyFont="1" applyFill="1" applyBorder="1" applyAlignment="1">
      <alignment horizontal="right" vertical="center"/>
    </xf>
    <xf numFmtId="168" fontId="30" fillId="12" borderId="38" xfId="6" applyNumberFormat="1" applyFont="1" applyFill="1" applyBorder="1" applyAlignment="1">
      <alignment horizontal="center" vertical="center"/>
    </xf>
    <xf numFmtId="168" fontId="3" fillId="0" borderId="0" xfId="3" applyNumberFormat="1"/>
    <xf numFmtId="0" fontId="30" fillId="0" borderId="38" xfId="3" applyFont="1" applyBorder="1" applyAlignment="1">
      <alignment vertical="center" wrapText="1"/>
    </xf>
    <xf numFmtId="0" fontId="30" fillId="0" borderId="38" xfId="3" applyFont="1" applyBorder="1" applyAlignment="1">
      <alignment horizontal="center" vertical="center"/>
    </xf>
    <xf numFmtId="168" fontId="30" fillId="0" borderId="40" xfId="6" applyNumberFormat="1" applyFont="1" applyFill="1" applyBorder="1" applyAlignment="1">
      <alignment horizontal="right" vertical="center" wrapText="1"/>
    </xf>
    <xf numFmtId="168" fontId="30" fillId="0" borderId="68" xfId="6" applyNumberFormat="1" applyFont="1" applyFill="1" applyBorder="1" applyAlignment="1">
      <alignment horizontal="right" vertical="center" wrapText="1"/>
    </xf>
    <xf numFmtId="168" fontId="30" fillId="0" borderId="69" xfId="6" applyNumberFormat="1" applyFont="1" applyFill="1" applyBorder="1" applyAlignment="1">
      <alignment horizontal="right" vertical="center" wrapText="1"/>
    </xf>
    <xf numFmtId="168" fontId="30" fillId="0" borderId="40" xfId="6" applyNumberFormat="1" applyFont="1" applyFill="1" applyBorder="1" applyAlignment="1">
      <alignment horizontal="right" vertical="center"/>
    </xf>
    <xf numFmtId="168" fontId="30" fillId="0" borderId="70" xfId="6" applyNumberFormat="1" applyFont="1" applyFill="1" applyBorder="1" applyAlignment="1">
      <alignment horizontal="right" vertical="center" wrapText="1"/>
    </xf>
    <xf numFmtId="0" fontId="26" fillId="0" borderId="61" xfId="3" applyFont="1" applyBorder="1" applyAlignment="1">
      <alignment horizontal="center"/>
    </xf>
    <xf numFmtId="0" fontId="26" fillId="0" borderId="71" xfId="3" applyFont="1" applyBorder="1"/>
    <xf numFmtId="0" fontId="26" fillId="0" borderId="71" xfId="3" applyFont="1" applyBorder="1" applyAlignment="1">
      <alignment horizontal="center"/>
    </xf>
    <xf numFmtId="169" fontId="26" fillId="0" borderId="72" xfId="3" applyNumberFormat="1" applyFont="1" applyBorder="1" applyAlignment="1">
      <alignment horizontal="right"/>
    </xf>
    <xf numFmtId="169" fontId="26" fillId="0" borderId="38" xfId="3" applyNumberFormat="1" applyFont="1" applyBorder="1" applyAlignment="1">
      <alignment horizontal="right"/>
    </xf>
    <xf numFmtId="169" fontId="3" fillId="0" borderId="38" xfId="3" applyNumberFormat="1" applyBorder="1"/>
    <xf numFmtId="169" fontId="26" fillId="0" borderId="71" xfId="3" applyNumberFormat="1" applyFont="1" applyBorder="1" applyAlignment="1">
      <alignment horizontal="right"/>
    </xf>
    <xf numFmtId="169" fontId="26" fillId="13" borderId="61" xfId="3" applyNumberFormat="1" applyFont="1" applyFill="1" applyBorder="1" applyAlignment="1">
      <alignment horizontal="center" vertical="center"/>
    </xf>
    <xf numFmtId="169" fontId="26" fillId="0" borderId="61" xfId="3" applyNumberFormat="1" applyFont="1" applyBorder="1" applyAlignment="1">
      <alignment horizontal="right" vertical="center"/>
    </xf>
    <xf numFmtId="169" fontId="23" fillId="0" borderId="0" xfId="3" applyNumberFormat="1" applyFont="1"/>
    <xf numFmtId="168" fontId="30" fillId="0" borderId="0" xfId="6" applyNumberFormat="1" applyFont="1" applyFill="1" applyBorder="1" applyAlignment="1">
      <alignment horizontal="right" vertical="center" wrapText="1"/>
    </xf>
    <xf numFmtId="168" fontId="30" fillId="0" borderId="38" xfId="3" applyNumberFormat="1" applyFont="1" applyBorder="1" applyAlignment="1">
      <alignment horizontal="right" vertical="center" wrapText="1"/>
    </xf>
    <xf numFmtId="169" fontId="3" fillId="0" borderId="0" xfId="3" applyNumberFormat="1"/>
    <xf numFmtId="0" fontId="22" fillId="0" borderId="70" xfId="3" applyFont="1" applyBorder="1" applyAlignment="1">
      <alignment horizontal="center" wrapText="1"/>
    </xf>
    <xf numFmtId="168" fontId="22" fillId="0" borderId="70" xfId="3" applyNumberFormat="1" applyFont="1" applyBorder="1" applyAlignment="1">
      <alignment horizontal="center" wrapText="1"/>
    </xf>
    <xf numFmtId="168" fontId="22" fillId="0" borderId="38" xfId="3" applyNumberFormat="1" applyFont="1" applyBorder="1"/>
    <xf numFmtId="0" fontId="30" fillId="0" borderId="0" xfId="3" applyFont="1" applyAlignment="1">
      <alignment vertical="center" wrapText="1"/>
    </xf>
    <xf numFmtId="0" fontId="3" fillId="0" borderId="0" xfId="3" applyAlignment="1">
      <alignment wrapText="1"/>
    </xf>
    <xf numFmtId="168" fontId="22" fillId="0" borderId="0" xfId="3" applyNumberFormat="1" applyFont="1"/>
    <xf numFmtId="165" fontId="3" fillId="0" borderId="0" xfId="3" applyNumberFormat="1"/>
    <xf numFmtId="165" fontId="20" fillId="3" borderId="38" xfId="3" applyNumberFormat="1" applyFont="1" applyFill="1" applyBorder="1" applyAlignment="1">
      <alignment horizontal="center" wrapText="1"/>
    </xf>
    <xf numFmtId="165" fontId="20" fillId="0" borderId="0" xfId="3" applyNumberFormat="1" applyFont="1" applyAlignment="1">
      <alignment horizontal="center" wrapText="1"/>
    </xf>
    <xf numFmtId="0" fontId="33" fillId="3" borderId="56" xfId="3" applyFont="1" applyFill="1" applyBorder="1" applyAlignment="1">
      <alignment horizontal="center" wrapText="1"/>
    </xf>
    <xf numFmtId="165" fontId="34" fillId="0" borderId="38" xfId="3" applyNumberFormat="1" applyFont="1" applyBorder="1" applyAlignment="1">
      <alignment horizontal="center" wrapText="1"/>
    </xf>
    <xf numFmtId="3" fontId="34" fillId="0" borderId="38" xfId="3" applyNumberFormat="1" applyFont="1" applyBorder="1" applyAlignment="1">
      <alignment horizontal="center" wrapText="1"/>
    </xf>
    <xf numFmtId="0" fontId="13" fillId="0" borderId="0" xfId="3" applyFont="1"/>
    <xf numFmtId="0" fontId="35" fillId="0" borderId="0" xfId="3" applyFont="1" applyAlignment="1">
      <alignment horizontal="center" wrapText="1"/>
    </xf>
    <xf numFmtId="0" fontId="18" fillId="3" borderId="38" xfId="3" applyFont="1" applyFill="1" applyBorder="1" applyAlignment="1">
      <alignment horizontal="center" wrapText="1"/>
    </xf>
    <xf numFmtId="165" fontId="18" fillId="0" borderId="61" xfId="3" applyNumberFormat="1" applyFont="1" applyBorder="1" applyAlignment="1">
      <alignment horizontal="center" wrapText="1"/>
    </xf>
    <xf numFmtId="165" fontId="19" fillId="0" borderId="61" xfId="3" applyNumberFormat="1" applyFont="1" applyBorder="1" applyAlignment="1">
      <alignment horizontal="center" vertical="center" wrapText="1"/>
    </xf>
    <xf numFmtId="3" fontId="19" fillId="0" borderId="61" xfId="3" applyNumberFormat="1" applyFont="1" applyBorder="1" applyAlignment="1">
      <alignment horizontal="center" vertical="center" wrapText="1"/>
    </xf>
    <xf numFmtId="168" fontId="22" fillId="0" borderId="0" xfId="3" applyNumberFormat="1" applyFont="1" applyAlignment="1">
      <alignment horizontal="center" wrapText="1"/>
    </xf>
    <xf numFmtId="165" fontId="0" fillId="0" borderId="0" xfId="0" applyNumberFormat="1"/>
    <xf numFmtId="0" fontId="3" fillId="0" borderId="0" xfId="0" applyFont="1"/>
    <xf numFmtId="165" fontId="18" fillId="0" borderId="38" xfId="0" applyNumberFormat="1" applyFont="1" applyBorder="1" applyAlignment="1">
      <alignment horizontal="center" vertical="center" wrapText="1"/>
    </xf>
    <xf numFmtId="164" fontId="22" fillId="14" borderId="28" xfId="1" applyNumberFormat="1" applyFont="1" applyFill="1" applyBorder="1"/>
    <xf numFmtId="164" fontId="16" fillId="14" borderId="75" xfId="0" applyNumberFormat="1" applyFont="1" applyFill="1" applyBorder="1" applyAlignment="1">
      <alignment wrapText="1"/>
    </xf>
    <xf numFmtId="164" fontId="16" fillId="14" borderId="76" xfId="0" applyNumberFormat="1" applyFont="1" applyFill="1" applyBorder="1" applyAlignment="1">
      <alignment wrapText="1"/>
    </xf>
    <xf numFmtId="164" fontId="16" fillId="14" borderId="30" xfId="0" applyNumberFormat="1" applyFont="1" applyFill="1" applyBorder="1" applyAlignment="1">
      <alignment wrapText="1"/>
    </xf>
    <xf numFmtId="164" fontId="16" fillId="14" borderId="28" xfId="1" applyNumberFormat="1" applyFont="1" applyFill="1" applyBorder="1" applyAlignment="1">
      <alignment wrapText="1"/>
    </xf>
    <xf numFmtId="164" fontId="16" fillId="14" borderId="75" xfId="1" applyNumberFormat="1" applyFont="1" applyFill="1" applyBorder="1" applyAlignment="1">
      <alignment wrapText="1"/>
    </xf>
    <xf numFmtId="164" fontId="16" fillId="14" borderId="76" xfId="1" applyNumberFormat="1" applyFont="1" applyFill="1" applyBorder="1" applyAlignment="1">
      <alignment wrapText="1"/>
    </xf>
    <xf numFmtId="164" fontId="16" fillId="14" borderId="30" xfId="1" applyNumberFormat="1" applyFont="1" applyFill="1" applyBorder="1" applyAlignment="1">
      <alignment wrapText="1"/>
    </xf>
    <xf numFmtId="164" fontId="16" fillId="14" borderId="28" xfId="1" applyNumberFormat="1" applyFont="1" applyFill="1" applyBorder="1" applyAlignment="1">
      <alignment vertical="center" wrapText="1"/>
    </xf>
    <xf numFmtId="0" fontId="9" fillId="3" borderId="77" xfId="0" applyFont="1" applyFill="1" applyBorder="1" applyAlignment="1">
      <alignment horizontal="center" vertical="center" wrapText="1"/>
    </xf>
    <xf numFmtId="0" fontId="9" fillId="3" borderId="78" xfId="0" applyFont="1" applyFill="1" applyBorder="1" applyAlignment="1">
      <alignment horizontal="center" vertical="center" wrapText="1"/>
    </xf>
    <xf numFmtId="0" fontId="9" fillId="3" borderId="79" xfId="0" applyFont="1" applyFill="1" applyBorder="1" applyAlignment="1">
      <alignment horizontal="center" vertical="center" wrapText="1"/>
    </xf>
    <xf numFmtId="0" fontId="9" fillId="0" borderId="32" xfId="0" applyFont="1" applyBorder="1" applyAlignment="1">
      <alignment horizontal="center" vertical="center" wrapText="1"/>
    </xf>
    <xf numFmtId="0" fontId="10" fillId="0" borderId="36" xfId="0" applyFont="1" applyBorder="1" applyAlignment="1">
      <alignment vertical="center" wrapText="1"/>
    </xf>
    <xf numFmtId="0" fontId="10" fillId="0" borderId="36" xfId="0" applyFont="1" applyBorder="1" applyAlignment="1">
      <alignment horizontal="center" vertical="center" wrapText="1"/>
    </xf>
    <xf numFmtId="165" fontId="18" fillId="0" borderId="38" xfId="0" applyNumberFormat="1" applyFont="1" applyBorder="1" applyAlignment="1">
      <alignment horizontal="center" wrapText="1"/>
    </xf>
    <xf numFmtId="0" fontId="33" fillId="0" borderId="38" xfId="3" applyFont="1" applyBorder="1" applyAlignment="1">
      <alignment horizontal="center" wrapText="1"/>
    </xf>
    <xf numFmtId="0" fontId="2" fillId="0" borderId="0" xfId="3" applyFont="1"/>
    <xf numFmtId="165" fontId="10" fillId="0" borderId="38"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9" fillId="3" borderId="81" xfId="0" applyFont="1" applyFill="1" applyBorder="1" applyAlignment="1">
      <alignment horizontal="center" vertical="center" wrapText="1"/>
    </xf>
    <xf numFmtId="0" fontId="3" fillId="12" borderId="0" xfId="3" applyFill="1"/>
    <xf numFmtId="165" fontId="31" fillId="12" borderId="0" xfId="3" applyNumberFormat="1" applyFont="1" applyFill="1" applyAlignment="1">
      <alignment horizontal="center" wrapText="1"/>
    </xf>
    <xf numFmtId="165" fontId="31" fillId="12" borderId="56" xfId="3" applyNumberFormat="1" applyFont="1" applyFill="1" applyBorder="1" applyAlignment="1">
      <alignment horizontal="center" vertical="center" wrapText="1"/>
    </xf>
    <xf numFmtId="165" fontId="32" fillId="12" borderId="56" xfId="3" applyNumberFormat="1" applyFont="1" applyFill="1" applyBorder="1" applyAlignment="1">
      <alignment horizontal="center" wrapText="1"/>
    </xf>
    <xf numFmtId="165" fontId="32" fillId="12" borderId="56" xfId="3" applyNumberFormat="1" applyFont="1" applyFill="1" applyBorder="1" applyAlignment="1">
      <alignment horizontal="center" vertical="center" wrapText="1"/>
    </xf>
    <xf numFmtId="3" fontId="32" fillId="12" borderId="74" xfId="3" applyNumberFormat="1" applyFont="1" applyFill="1" applyBorder="1" applyAlignment="1">
      <alignment horizontal="center" vertical="center" wrapText="1"/>
    </xf>
    <xf numFmtId="165" fontId="32" fillId="12" borderId="38" xfId="3" applyNumberFormat="1" applyFont="1" applyFill="1" applyBorder="1" applyAlignment="1">
      <alignment horizontal="center" vertical="center" wrapText="1"/>
    </xf>
    <xf numFmtId="165" fontId="32" fillId="12" borderId="38" xfId="3" applyNumberFormat="1" applyFont="1" applyFill="1" applyBorder="1" applyAlignment="1">
      <alignment vertical="center"/>
    </xf>
    <xf numFmtId="165" fontId="32" fillId="12" borderId="0" xfId="3" applyNumberFormat="1" applyFont="1" applyFill="1" applyAlignment="1">
      <alignment vertical="center"/>
    </xf>
    <xf numFmtId="0" fontId="9" fillId="15" borderId="47" xfId="0" applyFont="1" applyFill="1" applyBorder="1" applyAlignment="1">
      <alignment horizontal="center" vertical="center" wrapText="1"/>
    </xf>
    <xf numFmtId="0" fontId="0" fillId="12" borderId="0" xfId="0" applyFill="1"/>
    <xf numFmtId="0" fontId="12" fillId="12" borderId="9" xfId="0" applyFont="1" applyFill="1" applyBorder="1" applyAlignment="1">
      <alignment wrapText="1"/>
    </xf>
    <xf numFmtId="0" fontId="12" fillId="12" borderId="23" xfId="0" applyFont="1" applyFill="1" applyBorder="1" applyAlignment="1">
      <alignment wrapText="1"/>
    </xf>
    <xf numFmtId="0" fontId="12" fillId="12" borderId="24" xfId="0" applyFont="1" applyFill="1" applyBorder="1" applyAlignment="1">
      <alignment horizontal="center" vertical="center" wrapText="1"/>
    </xf>
    <xf numFmtId="165" fontId="13" fillId="12" borderId="25" xfId="0" applyNumberFormat="1" applyFont="1" applyFill="1" applyBorder="1"/>
    <xf numFmtId="0" fontId="12" fillId="12" borderId="27" xfId="0" applyFont="1" applyFill="1" applyBorder="1" applyAlignment="1">
      <alignment horizontal="center" vertical="center" wrapText="1"/>
    </xf>
    <xf numFmtId="0" fontId="10" fillId="12" borderId="9" xfId="0" applyFont="1" applyFill="1" applyBorder="1" applyAlignment="1">
      <alignment wrapText="1"/>
    </xf>
    <xf numFmtId="0" fontId="10" fillId="12" borderId="23" xfId="0" applyFont="1" applyFill="1" applyBorder="1" applyAlignment="1">
      <alignment wrapText="1"/>
    </xf>
    <xf numFmtId="0" fontId="12" fillId="12" borderId="29" xfId="0" applyFont="1" applyFill="1" applyBorder="1" applyAlignment="1">
      <alignment horizontal="center" vertical="center" wrapText="1"/>
    </xf>
    <xf numFmtId="165" fontId="13" fillId="12" borderId="28" xfId="0" applyNumberFormat="1" applyFont="1" applyFill="1" applyBorder="1"/>
    <xf numFmtId="0" fontId="15" fillId="0" borderId="82" xfId="0" applyFont="1" applyBorder="1" applyAlignment="1">
      <alignment vertical="center"/>
    </xf>
    <xf numFmtId="0" fontId="8" fillId="0" borderId="82" xfId="0" applyFont="1" applyBorder="1" applyAlignment="1">
      <alignment wrapText="1"/>
    </xf>
    <xf numFmtId="0" fontId="10" fillId="0" borderId="83" xfId="0" applyFont="1" applyBorder="1" applyAlignment="1">
      <alignment horizontal="center" vertical="center" wrapText="1"/>
    </xf>
    <xf numFmtId="0" fontId="10" fillId="0" borderId="23" xfId="0" applyFont="1" applyBorder="1" applyAlignment="1">
      <alignment horizontal="center" vertical="center" wrapText="1"/>
    </xf>
    <xf numFmtId="164" fontId="8" fillId="0" borderId="84" xfId="1" applyNumberFormat="1" applyFont="1" applyBorder="1" applyAlignment="1">
      <alignment wrapText="1"/>
    </xf>
    <xf numFmtId="0" fontId="10" fillId="0" borderId="52" xfId="0" applyFont="1" applyBorder="1" applyAlignment="1">
      <alignment horizontal="center" vertical="center" wrapText="1"/>
    </xf>
    <xf numFmtId="0" fontId="1" fillId="0" borderId="0" xfId="7"/>
    <xf numFmtId="0" fontId="0" fillId="0" borderId="0" xfId="7" applyFont="1"/>
    <xf numFmtId="0" fontId="8" fillId="0" borderId="0" xfId="7" applyFont="1"/>
    <xf numFmtId="0" fontId="27" fillId="0" borderId="0" xfId="7" applyFont="1"/>
    <xf numFmtId="6" fontId="23" fillId="0" borderId="0" xfId="7" applyNumberFormat="1" applyFont="1"/>
    <xf numFmtId="3" fontId="23" fillId="0" borderId="0" xfId="7" applyNumberFormat="1" applyFont="1"/>
    <xf numFmtId="0" fontId="26" fillId="0" borderId="0" xfId="7" applyFont="1"/>
    <xf numFmtId="0" fontId="36" fillId="0" borderId="0" xfId="7" applyFont="1"/>
    <xf numFmtId="0" fontId="37" fillId="16" borderId="85" xfId="7" applyFont="1" applyFill="1" applyBorder="1" applyAlignment="1">
      <alignment horizontal="center"/>
    </xf>
    <xf numFmtId="0" fontId="38" fillId="0" borderId="0" xfId="7" applyFont="1"/>
    <xf numFmtId="0" fontId="37" fillId="16" borderId="91" xfId="7" applyFont="1" applyFill="1" applyBorder="1" applyAlignment="1">
      <alignment horizontal="center"/>
    </xf>
    <xf numFmtId="170" fontId="26" fillId="0" borderId="0" xfId="7" applyNumberFormat="1" applyFont="1"/>
    <xf numFmtId="170" fontId="38" fillId="0" borderId="0" xfId="7" applyNumberFormat="1" applyFont="1"/>
    <xf numFmtId="0" fontId="37" fillId="0" borderId="80" xfId="7" applyFont="1" applyBorder="1"/>
    <xf numFmtId="0" fontId="39" fillId="0" borderId="0" xfId="7" applyFont="1"/>
    <xf numFmtId="0" fontId="37" fillId="0" borderId="0" xfId="7" applyFont="1"/>
    <xf numFmtId="0" fontId="39" fillId="0" borderId="0" xfId="7" applyFont="1" applyAlignment="1">
      <alignment horizontal="center"/>
    </xf>
    <xf numFmtId="0" fontId="39" fillId="0" borderId="55" xfId="7" applyFont="1" applyBorder="1"/>
    <xf numFmtId="0" fontId="39" fillId="0" borderId="55" xfId="7" applyFont="1" applyBorder="1" applyAlignment="1">
      <alignment horizontal="right"/>
    </xf>
    <xf numFmtId="170" fontId="23" fillId="0" borderId="0" xfId="7" applyNumberFormat="1" applyFont="1"/>
    <xf numFmtId="0" fontId="26" fillId="0" borderId="55" xfId="7" applyFont="1" applyBorder="1"/>
    <xf numFmtId="1" fontId="37" fillId="0" borderId="55" xfId="7" applyNumberFormat="1" applyFont="1" applyBorder="1" applyAlignment="1">
      <alignment horizontal="right"/>
    </xf>
    <xf numFmtId="0" fontId="39" fillId="0" borderId="0" xfId="7" applyFont="1" applyAlignment="1">
      <alignment horizontal="right"/>
    </xf>
    <xf numFmtId="0" fontId="39" fillId="0" borderId="55" xfId="7" applyFont="1" applyBorder="1" applyAlignment="1">
      <alignment horizontal="center"/>
    </xf>
    <xf numFmtId="170" fontId="6" fillId="0" borderId="0" xfId="7" applyNumberFormat="1" applyFont="1"/>
    <xf numFmtId="2" fontId="39" fillId="0" borderId="55" xfId="7" applyNumberFormat="1" applyFont="1" applyBorder="1" applyAlignment="1">
      <alignment horizontal="right"/>
    </xf>
    <xf numFmtId="0" fontId="6" fillId="0" borderId="0" xfId="7" applyFont="1"/>
    <xf numFmtId="6" fontId="23" fillId="0" borderId="55" xfId="7" applyNumberFormat="1" applyFont="1" applyBorder="1"/>
    <xf numFmtId="0" fontId="37" fillId="17" borderId="73" xfId="7" applyFont="1" applyFill="1" applyBorder="1"/>
    <xf numFmtId="0" fontId="39" fillId="17" borderId="72" xfId="7" applyFont="1" applyFill="1" applyBorder="1"/>
    <xf numFmtId="0" fontId="37" fillId="17" borderId="72" xfId="7" applyFont="1" applyFill="1" applyBorder="1"/>
    <xf numFmtId="0" fontId="39" fillId="17" borderId="71" xfId="7" applyFont="1" applyFill="1" applyBorder="1" applyAlignment="1">
      <alignment horizontal="center"/>
    </xf>
    <xf numFmtId="0" fontId="37" fillId="17" borderId="71" xfId="7" applyFont="1" applyFill="1" applyBorder="1" applyAlignment="1">
      <alignment horizontal="center"/>
    </xf>
    <xf numFmtId="2" fontId="37" fillId="17" borderId="71" xfId="7" applyNumberFormat="1" applyFont="1" applyFill="1" applyBorder="1"/>
    <xf numFmtId="169" fontId="26" fillId="0" borderId="0" xfId="7" applyNumberFormat="1" applyFont="1"/>
    <xf numFmtId="0" fontId="40" fillId="0" borderId="0" xfId="7" applyFont="1"/>
    <xf numFmtId="0" fontId="24" fillId="0" borderId="0" xfId="7" applyFont="1"/>
    <xf numFmtId="165" fontId="20" fillId="3" borderId="66" xfId="3" applyNumberFormat="1" applyFont="1" applyFill="1" applyBorder="1" applyAlignment="1">
      <alignment horizontal="center" wrapText="1"/>
    </xf>
    <xf numFmtId="0" fontId="33" fillId="3" borderId="74" xfId="3" applyFont="1" applyFill="1" applyBorder="1" applyAlignment="1">
      <alignment horizontal="center" wrapText="1"/>
    </xf>
    <xf numFmtId="165" fontId="32" fillId="12" borderId="66" xfId="3" applyNumberFormat="1" applyFont="1" applyFill="1" applyBorder="1" applyAlignment="1">
      <alignment horizontal="center" vertical="center" wrapText="1"/>
    </xf>
    <xf numFmtId="0" fontId="33" fillId="3" borderId="38" xfId="3" applyFont="1" applyFill="1" applyBorder="1" applyAlignment="1">
      <alignment horizontal="center" wrapText="1"/>
    </xf>
    <xf numFmtId="165" fontId="31" fillId="3" borderId="38" xfId="3" applyNumberFormat="1" applyFont="1" applyFill="1" applyBorder="1" applyAlignment="1">
      <alignment horizontal="center" wrapText="1"/>
    </xf>
    <xf numFmtId="165" fontId="31" fillId="0" borderId="0" xfId="3" applyNumberFormat="1" applyFont="1" applyAlignment="1">
      <alignment horizontal="center" wrapText="1"/>
    </xf>
    <xf numFmtId="0" fontId="31" fillId="0" borderId="0" xfId="3" applyFont="1" applyAlignment="1">
      <alignment horizontal="center" wrapText="1"/>
    </xf>
    <xf numFmtId="165" fontId="32" fillId="0" borderId="0" xfId="3" applyNumberFormat="1" applyFont="1" applyAlignment="1">
      <alignment vertical="center"/>
    </xf>
    <xf numFmtId="165" fontId="31" fillId="0" borderId="0" xfId="3" applyNumberFormat="1" applyFont="1" applyAlignment="1">
      <alignment vertical="center"/>
    </xf>
    <xf numFmtId="165" fontId="22" fillId="0" borderId="0" xfId="3" applyNumberFormat="1" applyFont="1"/>
    <xf numFmtId="0" fontId="4" fillId="0" borderId="0" xfId="0" applyFont="1" applyAlignment="1">
      <alignment horizontal="center" wrapText="1"/>
    </xf>
    <xf numFmtId="0" fontId="22" fillId="0" borderId="0" xfId="0" applyFont="1" applyAlignment="1">
      <alignment horizontal="center" wrapText="1"/>
    </xf>
    <xf numFmtId="165" fontId="18" fillId="0" borderId="0" xfId="0" applyNumberFormat="1" applyFont="1" applyAlignment="1">
      <alignment horizontal="center" wrapText="1"/>
    </xf>
    <xf numFmtId="165" fontId="22" fillId="0" borderId="0" xfId="0" applyNumberFormat="1" applyFont="1"/>
    <xf numFmtId="165" fontId="18" fillId="0" borderId="0" xfId="0" applyNumberFormat="1" applyFont="1" applyAlignment="1">
      <alignment horizontal="center" vertical="center" wrapText="1"/>
    </xf>
    <xf numFmtId="165" fontId="22" fillId="0" borderId="0" xfId="0" applyNumberFormat="1" applyFont="1" applyAlignment="1">
      <alignment vertical="center"/>
    </xf>
    <xf numFmtId="165" fontId="10" fillId="0" borderId="0" xfId="0" applyNumberFormat="1" applyFont="1" applyAlignment="1">
      <alignment horizontal="center" vertical="center" wrapText="1"/>
    </xf>
    <xf numFmtId="165" fontId="0" fillId="0" borderId="0" xfId="0" applyNumberFormat="1" applyAlignment="1">
      <alignment vertical="center"/>
    </xf>
    <xf numFmtId="0" fontId="0" fillId="0" borderId="38" xfId="0" applyBorder="1"/>
    <xf numFmtId="0" fontId="22" fillId="0" borderId="38" xfId="0" applyFont="1" applyBorder="1" applyAlignment="1">
      <alignment horizontal="center" wrapText="1"/>
    </xf>
    <xf numFmtId="0" fontId="10" fillId="0" borderId="41" xfId="0" applyFont="1" applyBorder="1" applyAlignment="1">
      <alignment vertical="center" wrapText="1"/>
    </xf>
    <xf numFmtId="165" fontId="13" fillId="12" borderId="0" xfId="0" applyNumberFormat="1" applyFont="1" applyFill="1"/>
    <xf numFmtId="164" fontId="8" fillId="0" borderId="38" xfId="0" applyNumberFormat="1" applyFont="1" applyBorder="1" applyAlignment="1">
      <alignment wrapText="1"/>
    </xf>
    <xf numFmtId="0" fontId="44" fillId="0" borderId="0" xfId="0" applyFont="1" applyAlignment="1">
      <alignment vertical="center" wrapText="1"/>
    </xf>
    <xf numFmtId="0" fontId="45" fillId="0" borderId="0" xfId="0" applyFont="1" applyAlignment="1">
      <alignment wrapText="1"/>
    </xf>
    <xf numFmtId="164" fontId="8" fillId="0" borderId="0" xfId="0" applyNumberFormat="1" applyFont="1" applyAlignment="1">
      <alignment wrapText="1"/>
    </xf>
    <xf numFmtId="0" fontId="11" fillId="3" borderId="17"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9" fillId="0" borderId="22"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0" xfId="0" applyFont="1" applyBorder="1" applyAlignment="1">
      <alignment horizontal="center" vertical="center" wrapText="1"/>
    </xf>
    <xf numFmtId="0" fontId="19" fillId="0" borderId="66" xfId="0" applyFont="1" applyBorder="1" applyAlignment="1">
      <alignment horizontal="center" wrapText="1"/>
    </xf>
    <xf numFmtId="0" fontId="19" fillId="0" borderId="70" xfId="0" applyFont="1" applyBorder="1" applyAlignment="1">
      <alignment horizontal="center" wrapText="1"/>
    </xf>
    <xf numFmtId="0" fontId="16" fillId="0" borderId="38" xfId="0" applyFont="1" applyBorder="1" applyAlignment="1">
      <alignment horizontal="center" vertical="center" wrapText="1"/>
    </xf>
    <xf numFmtId="0" fontId="22" fillId="0" borderId="38" xfId="0" applyFont="1" applyBorder="1" applyAlignment="1">
      <alignment vertical="center" wrapText="1"/>
    </xf>
    <xf numFmtId="0" fontId="44" fillId="0" borderId="38" xfId="0" applyFont="1" applyBorder="1" applyAlignment="1">
      <alignment vertical="center" wrapText="1"/>
    </xf>
    <xf numFmtId="0" fontId="45" fillId="0" borderId="38" xfId="0" applyFont="1" applyBorder="1" applyAlignment="1">
      <alignment wrapText="1"/>
    </xf>
    <xf numFmtId="0" fontId="0" fillId="0" borderId="38" xfId="0" applyBorder="1" applyAlignment="1">
      <alignment wrapText="1"/>
    </xf>
    <xf numFmtId="0" fontId="9" fillId="5" borderId="50" xfId="0" applyFont="1" applyFill="1" applyBorder="1" applyAlignment="1">
      <alignment horizontal="center" vertical="center" wrapText="1"/>
    </xf>
    <xf numFmtId="0" fontId="9" fillId="5" borderId="51" xfId="0" applyFont="1" applyFill="1" applyBorder="1" applyAlignment="1">
      <alignment horizontal="center" vertical="center" wrapText="1"/>
    </xf>
    <xf numFmtId="0" fontId="11" fillId="3" borderId="19" xfId="0" applyFont="1" applyFill="1" applyBorder="1" applyAlignment="1">
      <alignment horizontal="center" vertical="center" wrapText="1"/>
    </xf>
    <xf numFmtId="0" fontId="11" fillId="3" borderId="53" xfId="0" applyFont="1" applyFill="1" applyBorder="1" applyAlignment="1">
      <alignment horizontal="center" vertical="center" wrapText="1"/>
    </xf>
    <xf numFmtId="0" fontId="11" fillId="3" borderId="54" xfId="0" applyFont="1" applyFill="1" applyBorder="1" applyAlignment="1">
      <alignment horizontal="center" vertical="center" wrapText="1"/>
    </xf>
    <xf numFmtId="0" fontId="11" fillId="0" borderId="22" xfId="0" applyFont="1" applyBorder="1" applyAlignment="1">
      <alignment horizontal="center" vertical="center" wrapText="1"/>
    </xf>
    <xf numFmtId="0" fontId="7" fillId="0" borderId="26" xfId="0" applyFont="1" applyBorder="1"/>
    <xf numFmtId="0" fontId="7" fillId="0" borderId="20" xfId="0" applyFont="1" applyBorder="1"/>
    <xf numFmtId="0" fontId="9" fillId="12" borderId="22" xfId="0" applyFont="1" applyFill="1" applyBorder="1" applyAlignment="1">
      <alignment horizontal="center" vertical="center" wrapText="1"/>
    </xf>
    <xf numFmtId="0" fontId="7" fillId="12" borderId="26" xfId="0" applyFont="1" applyFill="1" applyBorder="1"/>
    <xf numFmtId="0" fontId="7" fillId="12" borderId="20" xfId="0" applyFont="1" applyFill="1" applyBorder="1"/>
    <xf numFmtId="0" fontId="11" fillId="3" borderId="50"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9" fillId="6" borderId="48" xfId="0" applyFont="1" applyFill="1" applyBorder="1" applyAlignment="1">
      <alignment horizontal="center" wrapText="1"/>
    </xf>
    <xf numFmtId="0" fontId="9" fillId="6" borderId="49" xfId="0" applyFont="1" applyFill="1" applyBorder="1" applyAlignment="1">
      <alignment horizontal="center" wrapText="1"/>
    </xf>
    <xf numFmtId="0" fontId="15" fillId="0" borderId="38" xfId="0" applyFont="1" applyBorder="1" applyAlignment="1">
      <alignment horizontal="center" vertical="center" wrapText="1"/>
    </xf>
    <xf numFmtId="0" fontId="43" fillId="0" borderId="94" xfId="0" applyFont="1" applyBorder="1" applyAlignment="1">
      <alignment horizontal="center" wrapText="1"/>
    </xf>
    <xf numFmtId="0" fontId="42" fillId="0" borderId="95" xfId="0" applyFont="1" applyBorder="1"/>
    <xf numFmtId="0" fontId="41" fillId="0" borderId="92" xfId="0" applyFont="1" applyBorder="1" applyAlignment="1">
      <alignment horizontal="center" wrapText="1"/>
    </xf>
    <xf numFmtId="0" fontId="42" fillId="0" borderId="93" xfId="0" applyFont="1" applyBorder="1"/>
    <xf numFmtId="0" fontId="15" fillId="0" borderId="0" xfId="0" applyFont="1" applyAlignment="1">
      <alignment horizontal="center" vertical="center" wrapText="1"/>
    </xf>
    <xf numFmtId="164" fontId="0" fillId="0" borderId="0" xfId="0" applyNumberFormat="1" applyAlignment="1">
      <alignment horizontal="center" vertical="center"/>
    </xf>
    <xf numFmtId="0" fontId="41" fillId="0" borderId="92" xfId="0" applyFont="1" applyBorder="1" applyAlignment="1">
      <alignment horizontal="center" vertical="top" wrapText="1"/>
    </xf>
    <xf numFmtId="0" fontId="42" fillId="0" borderId="93" xfId="0" applyFont="1" applyBorder="1" applyAlignment="1">
      <alignment vertical="top"/>
    </xf>
    <xf numFmtId="0" fontId="9" fillId="6" borderId="5" xfId="0" applyFont="1" applyFill="1" applyBorder="1" applyAlignment="1">
      <alignment horizontal="center" wrapText="1"/>
    </xf>
    <xf numFmtId="0" fontId="7" fillId="0" borderId="6" xfId="0" applyFont="1" applyBorder="1"/>
    <xf numFmtId="0" fontId="7" fillId="0" borderId="34" xfId="0" applyFont="1" applyBorder="1"/>
    <xf numFmtId="0" fontId="9" fillId="0" borderId="22" xfId="0" applyFont="1" applyBorder="1" applyAlignment="1">
      <alignment vertical="center" wrapText="1"/>
    </xf>
    <xf numFmtId="0" fontId="15" fillId="0" borderId="37" xfId="0" applyFont="1" applyBorder="1" applyAlignment="1">
      <alignment horizontal="center" vertical="center" wrapText="1"/>
    </xf>
    <xf numFmtId="0" fontId="7" fillId="0" borderId="37" xfId="0" applyFont="1" applyBorder="1"/>
    <xf numFmtId="0" fontId="9" fillId="0" borderId="46" xfId="0" applyFont="1" applyBorder="1" applyAlignment="1">
      <alignment horizontal="center" vertical="center" wrapText="1"/>
    </xf>
    <xf numFmtId="0" fontId="6" fillId="2" borderId="1" xfId="0" applyFont="1" applyFill="1" applyBorder="1" applyAlignment="1">
      <alignment horizontal="center" vertical="center" wrapText="1"/>
    </xf>
    <xf numFmtId="0" fontId="7" fillId="0" borderId="2" xfId="0" applyFont="1" applyBorder="1"/>
    <xf numFmtId="0" fontId="7" fillId="0" borderId="3" xfId="0" applyFont="1" applyBorder="1"/>
    <xf numFmtId="0" fontId="6" fillId="2" borderId="5" xfId="0" applyFont="1" applyFill="1" applyBorder="1" applyAlignment="1">
      <alignment horizontal="center" vertical="center" wrapText="1"/>
    </xf>
    <xf numFmtId="0" fontId="7" fillId="0" borderId="7" xfId="0" applyFont="1" applyBorder="1"/>
    <xf numFmtId="0" fontId="6" fillId="4" borderId="12" xfId="0" applyFont="1" applyFill="1" applyBorder="1" applyAlignment="1">
      <alignment horizontal="center" wrapText="1"/>
    </xf>
    <xf numFmtId="0" fontId="7" fillId="0" borderId="13" xfId="0" applyFont="1" applyBorder="1"/>
    <xf numFmtId="0" fontId="7" fillId="0" borderId="14" xfId="0" applyFont="1" applyBorder="1"/>
    <xf numFmtId="0" fontId="11" fillId="3" borderId="5"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7" fillId="0" borderId="44" xfId="0" applyFont="1" applyBorder="1"/>
    <xf numFmtId="0" fontId="7" fillId="0" borderId="45" xfId="0" applyFont="1" applyBorder="1"/>
    <xf numFmtId="0" fontId="37" fillId="16" borderId="48" xfId="7" applyFont="1" applyFill="1" applyBorder="1" applyAlignment="1">
      <alignment horizontal="center" vertical="center" wrapText="1"/>
    </xf>
    <xf numFmtId="0" fontId="7" fillId="0" borderId="49" xfId="7" applyFont="1" applyBorder="1"/>
    <xf numFmtId="0" fontId="7" fillId="0" borderId="85" xfId="7" applyFont="1" applyBorder="1"/>
    <xf numFmtId="0" fontId="7" fillId="0" borderId="88" xfId="7" applyFont="1" applyBorder="1"/>
    <xf numFmtId="0" fontId="7" fillId="0" borderId="89" xfId="7" applyFont="1" applyBorder="1"/>
    <xf numFmtId="0" fontId="7" fillId="0" borderId="90" xfId="7" applyFont="1" applyBorder="1"/>
    <xf numFmtId="0" fontId="37" fillId="16" borderId="86" xfId="7" applyFont="1" applyFill="1" applyBorder="1" applyAlignment="1">
      <alignment horizontal="center" wrapText="1"/>
    </xf>
    <xf numFmtId="0" fontId="7" fillId="0" borderId="80" xfId="7" applyFont="1" applyBorder="1"/>
    <xf numFmtId="0" fontId="37" fillId="16" borderId="87" xfId="7" applyFont="1" applyFill="1" applyBorder="1" applyAlignment="1">
      <alignment horizontal="center" wrapText="1"/>
    </xf>
    <xf numFmtId="0" fontId="7" fillId="0" borderId="60" xfId="7" applyFont="1" applyBorder="1"/>
    <xf numFmtId="0" fontId="25" fillId="0" borderId="0" xfId="3" applyFont="1" applyAlignment="1">
      <alignment vertical="center"/>
    </xf>
    <xf numFmtId="0" fontId="3" fillId="0" borderId="0" xfId="3"/>
    <xf numFmtId="0" fontId="22" fillId="0" borderId="38" xfId="3" applyFont="1" applyBorder="1" applyAlignment="1">
      <alignment horizontal="center" wrapText="1"/>
    </xf>
    <xf numFmtId="168" fontId="22" fillId="0" borderId="66" xfId="3" applyNumberFormat="1" applyFont="1" applyBorder="1" applyAlignment="1">
      <alignment horizontal="center" wrapText="1"/>
    </xf>
    <xf numFmtId="0" fontId="22" fillId="0" borderId="67" xfId="3" applyFont="1" applyBorder="1" applyAlignment="1">
      <alignment horizontal="center" wrapText="1"/>
    </xf>
    <xf numFmtId="0" fontId="22" fillId="0" borderId="70" xfId="3" applyFont="1" applyBorder="1" applyAlignment="1">
      <alignment horizontal="center" wrapText="1"/>
    </xf>
    <xf numFmtId="0" fontId="30" fillId="0" borderId="0" xfId="3" applyFont="1" applyAlignment="1">
      <alignment vertical="center" wrapText="1"/>
    </xf>
    <xf numFmtId="0" fontId="3" fillId="0" borderId="0" xfId="3" applyAlignment="1">
      <alignment wrapText="1"/>
    </xf>
    <xf numFmtId="165" fontId="20" fillId="3" borderId="38" xfId="3" applyNumberFormat="1" applyFont="1" applyFill="1" applyBorder="1" applyAlignment="1">
      <alignment horizontal="center" wrapText="1"/>
    </xf>
    <xf numFmtId="0" fontId="17" fillId="0" borderId="38" xfId="3" applyFont="1" applyBorder="1"/>
    <xf numFmtId="0" fontId="17" fillId="0" borderId="66" xfId="3" applyFont="1" applyBorder="1"/>
    <xf numFmtId="0" fontId="31" fillId="4" borderId="80" xfId="3" applyFont="1" applyFill="1" applyBorder="1" applyAlignment="1">
      <alignment horizontal="center" wrapText="1"/>
    </xf>
    <xf numFmtId="0" fontId="31" fillId="4" borderId="0" xfId="3" applyFont="1" applyFill="1" applyAlignment="1">
      <alignment horizontal="center" wrapText="1"/>
    </xf>
  </cellXfs>
  <cellStyles count="8">
    <cellStyle name="Millares 2" xfId="6" xr:uid="{7822AAFD-DC84-4BF2-82B9-2DB36246B58B}"/>
    <cellStyle name="Moneda" xfId="1" builtinId="4"/>
    <cellStyle name="Moneda 2" xfId="2" xr:uid="{956F7CAF-221D-492F-AA49-19DBEE9F5DAD}"/>
    <cellStyle name="Moneda 2 2" xfId="4" xr:uid="{A5DD9DBE-4B80-42E6-91D1-651F5B0A0E42}"/>
    <cellStyle name="Normal" xfId="0" builtinId="0"/>
    <cellStyle name="Normal 2" xfId="7" xr:uid="{AC852989-616D-4185-AB39-F3DD6F9935D6}"/>
    <cellStyle name="Normal 2 2" xfId="3" xr:uid="{E5CD5CB1-ACD6-4D6F-9DDD-AD71B34F5152}"/>
    <cellStyle name="Normal 2 2 2" xfId="5" xr:uid="{A691A1C9-8635-4461-B9FE-67BAD762BC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ustomXml" Target="../ink/ink1.xml"/></Relationships>
</file>

<file path=xl/drawings/drawing1.xml><?xml version="1.0" encoding="utf-8"?>
<xdr:wsDr xmlns:xdr="http://schemas.openxmlformats.org/drawingml/2006/spreadsheetDrawing" xmlns:a="http://schemas.openxmlformats.org/drawingml/2006/main">
  <xdr:twoCellAnchor editAs="oneCell">
    <xdr:from>
      <xdr:col>9</xdr:col>
      <xdr:colOff>781520</xdr:colOff>
      <xdr:row>104</xdr:row>
      <xdr:rowOff>245490</xdr:rowOff>
    </xdr:from>
    <xdr:to>
      <xdr:col>9</xdr:col>
      <xdr:colOff>781880</xdr:colOff>
      <xdr:row>104</xdr:row>
      <xdr:rowOff>245850</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2" name="Entrada de lápiz 1">
              <a:extLst>
                <a:ext uri="{FF2B5EF4-FFF2-40B4-BE49-F238E27FC236}">
                  <a16:creationId xmlns:a16="http://schemas.microsoft.com/office/drawing/2014/main" id="{56FC07FE-FDA5-5F02-AA42-FAC276938415}"/>
                </a:ext>
              </a:extLst>
            </xdr14:cNvPr>
            <xdr14:cNvContentPartPr/>
          </xdr14:nvContentPartPr>
          <xdr14:nvPr macro=""/>
          <xdr14:xfrm>
            <a:off x="10611320" y="31468440"/>
            <a:ext cx="360" cy="360"/>
          </xdr14:xfrm>
        </xdr:contentPart>
      </mc:Choice>
      <mc:Fallback xmlns="">
        <xdr:pic>
          <xdr:nvPicPr>
            <xdr:cNvPr id="2" name="Entrada de lápiz 1">
              <a:extLst>
                <a:ext uri="{FF2B5EF4-FFF2-40B4-BE49-F238E27FC236}">
                  <a16:creationId xmlns:a16="http://schemas.microsoft.com/office/drawing/2014/main" id="{56FC07FE-FDA5-5F02-AA42-FAC276938415}"/>
                </a:ext>
              </a:extLst>
            </xdr:cNvPr>
            <xdr:cNvPicPr/>
          </xdr:nvPicPr>
          <xdr:blipFill>
            <a:blip xmlns:r="http://schemas.openxmlformats.org/officeDocument/2006/relationships" r:embed="rId2"/>
            <a:stretch>
              <a:fillRect/>
            </a:stretch>
          </xdr:blipFill>
          <xdr:spPr>
            <a:xfrm>
              <a:off x="10607000" y="31464120"/>
              <a:ext cx="9000" cy="900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1-21T21:54:19.445"/>
    </inkml:context>
    <inkml:brush xml:id="br0">
      <inkml:brushProperty name="width" value="0.025" units="cm"/>
      <inkml:brushProperty name="height" value="0.025" units="cm"/>
    </inkml:brush>
  </inkml:definitions>
  <inkml:trace contextRef="#ctx0" brushRef="#br0">0 0 1176,'0'0'0</inkml:trace>
</inkm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CDA61-29FF-4E40-BB30-1E151CF51B5C}">
  <dimension ref="B1:G119"/>
  <sheetViews>
    <sheetView topLeftCell="A113" workbookViewId="0">
      <selection activeCell="D124" sqref="D124"/>
    </sheetView>
  </sheetViews>
  <sheetFormatPr baseColWidth="10" defaultColWidth="14.453125" defaultRowHeight="15" customHeight="1" x14ac:dyDescent="0.35"/>
  <cols>
    <col min="1" max="2" width="10.7265625" customWidth="1"/>
    <col min="3" max="3" width="19.453125" customWidth="1"/>
    <col min="4" max="26" width="10.7265625" customWidth="1"/>
  </cols>
  <sheetData>
    <row r="1" spans="2:7" ht="15" customHeight="1" thickBot="1" x14ac:dyDescent="0.4"/>
    <row r="2" spans="2:7" ht="15.5" thickTop="1" thickBot="1" x14ac:dyDescent="0.4">
      <c r="B2" s="321" t="s">
        <v>0</v>
      </c>
      <c r="C2" s="322"/>
      <c r="D2" s="322"/>
      <c r="E2" s="323"/>
      <c r="F2" s="1"/>
      <c r="G2" s="1"/>
    </row>
    <row r="3" spans="2:7" thickBot="1" x14ac:dyDescent="0.4">
      <c r="B3" s="324" t="s">
        <v>1</v>
      </c>
      <c r="C3" s="315"/>
      <c r="D3" s="315"/>
      <c r="E3" s="325"/>
      <c r="F3" s="1"/>
      <c r="G3" s="1"/>
    </row>
    <row r="4" spans="2:7" ht="21.5" thickBot="1" x14ac:dyDescent="0.4">
      <c r="B4" s="2" t="s">
        <v>2</v>
      </c>
      <c r="C4" s="3" t="s">
        <v>3</v>
      </c>
      <c r="D4" s="3" t="s">
        <v>4</v>
      </c>
      <c r="E4" s="3" t="s">
        <v>5</v>
      </c>
      <c r="F4" s="1"/>
      <c r="G4" s="1"/>
    </row>
    <row r="5" spans="2:7" ht="200.5" thickBot="1" x14ac:dyDescent="0.4">
      <c r="B5" s="4" t="s">
        <v>6</v>
      </c>
      <c r="C5" s="5" t="s">
        <v>7</v>
      </c>
      <c r="D5" s="5" t="s">
        <v>8</v>
      </c>
      <c r="E5" s="6">
        <v>1</v>
      </c>
      <c r="F5" s="1"/>
      <c r="G5" s="1"/>
    </row>
    <row r="6" spans="2:7" ht="180.5" thickBot="1" x14ac:dyDescent="0.4">
      <c r="B6" s="4" t="s">
        <v>9</v>
      </c>
      <c r="C6" s="5" t="s">
        <v>10</v>
      </c>
      <c r="D6" s="5" t="s">
        <v>8</v>
      </c>
      <c r="E6" s="6">
        <v>1</v>
      </c>
      <c r="F6" s="1"/>
      <c r="G6" s="1"/>
    </row>
    <row r="7" spans="2:7" ht="60.5" thickBot="1" x14ac:dyDescent="0.4">
      <c r="B7" s="4" t="s">
        <v>11</v>
      </c>
      <c r="C7" s="5" t="s">
        <v>12</v>
      </c>
      <c r="D7" s="5" t="s">
        <v>8</v>
      </c>
      <c r="E7" s="6">
        <v>3</v>
      </c>
      <c r="F7" s="1"/>
      <c r="G7" s="1"/>
    </row>
    <row r="8" spans="2:7" ht="70.5" thickBot="1" x14ac:dyDescent="0.4">
      <c r="B8" s="4" t="s">
        <v>13</v>
      </c>
      <c r="C8" s="5" t="s">
        <v>14</v>
      </c>
      <c r="D8" s="5" t="s">
        <v>8</v>
      </c>
      <c r="E8" s="6">
        <v>2</v>
      </c>
      <c r="F8" s="1"/>
      <c r="G8" s="1"/>
    </row>
    <row r="9" spans="2:7" ht="80.5" thickBot="1" x14ac:dyDescent="0.4">
      <c r="B9" s="4" t="s">
        <v>15</v>
      </c>
      <c r="C9" s="5" t="s">
        <v>16</v>
      </c>
      <c r="D9" s="5" t="s">
        <v>8</v>
      </c>
      <c r="E9" s="6">
        <v>1</v>
      </c>
      <c r="F9" s="1"/>
      <c r="G9" s="1"/>
    </row>
    <row r="10" spans="2:7" ht="60.5" thickBot="1" x14ac:dyDescent="0.4">
      <c r="B10" s="4" t="s">
        <v>17</v>
      </c>
      <c r="C10" s="5" t="s">
        <v>18</v>
      </c>
      <c r="D10" s="5" t="s">
        <v>8</v>
      </c>
      <c r="E10" s="6">
        <v>2</v>
      </c>
      <c r="F10" s="1"/>
      <c r="G10" s="1"/>
    </row>
    <row r="11" spans="2:7" ht="50.5" thickBot="1" x14ac:dyDescent="0.4">
      <c r="B11" s="4" t="s">
        <v>19</v>
      </c>
      <c r="C11" s="5" t="s">
        <v>20</v>
      </c>
      <c r="D11" s="5" t="s">
        <v>8</v>
      </c>
      <c r="E11" s="6">
        <v>4</v>
      </c>
      <c r="F11" s="1"/>
      <c r="G11" s="1"/>
    </row>
    <row r="12" spans="2:7" ht="70.5" thickBot="1" x14ac:dyDescent="0.4">
      <c r="B12" s="7" t="s">
        <v>21</v>
      </c>
      <c r="C12" s="8" t="s">
        <v>22</v>
      </c>
      <c r="D12" s="8" t="s">
        <v>8</v>
      </c>
      <c r="E12" s="9">
        <v>1</v>
      </c>
      <c r="F12" s="1"/>
      <c r="G12" s="1"/>
    </row>
    <row r="13" spans="2:7" thickBot="1" x14ac:dyDescent="0.4">
      <c r="B13" s="326" t="s">
        <v>23</v>
      </c>
      <c r="C13" s="327"/>
      <c r="D13" s="327"/>
      <c r="E13" s="327"/>
      <c r="F13" s="327"/>
      <c r="G13" s="328"/>
    </row>
    <row r="14" spans="2:7" ht="21.5" thickBot="1" x14ac:dyDescent="0.4">
      <c r="B14" s="2" t="s">
        <v>2</v>
      </c>
      <c r="C14" s="3" t="s">
        <v>3</v>
      </c>
      <c r="D14" s="3" t="s">
        <v>4</v>
      </c>
      <c r="E14" s="3" t="s">
        <v>5</v>
      </c>
      <c r="F14" s="3" t="s">
        <v>24</v>
      </c>
      <c r="G14" s="3" t="s">
        <v>25</v>
      </c>
    </row>
    <row r="15" spans="2:7" ht="70.5" thickBot="1" x14ac:dyDescent="0.4">
      <c r="B15" s="4" t="s">
        <v>26</v>
      </c>
      <c r="C15" s="5" t="s">
        <v>27</v>
      </c>
      <c r="D15" s="5" t="s">
        <v>28</v>
      </c>
      <c r="E15" s="6">
        <v>40</v>
      </c>
      <c r="F15" s="22"/>
      <c r="G15" s="6">
        <f>+F15*E15</f>
        <v>0</v>
      </c>
    </row>
    <row r="16" spans="2:7" thickBot="1" x14ac:dyDescent="0.4">
      <c r="B16" s="329" t="s">
        <v>29</v>
      </c>
      <c r="C16" s="315"/>
      <c r="D16" s="315"/>
      <c r="E16" s="325"/>
      <c r="F16" s="1"/>
      <c r="G16" s="1"/>
    </row>
    <row r="17" spans="2:7" thickBot="1" x14ac:dyDescent="0.4">
      <c r="B17" s="10"/>
      <c r="C17" s="11"/>
      <c r="D17" s="11"/>
      <c r="E17" s="11"/>
      <c r="F17" s="11"/>
      <c r="G17" s="11"/>
    </row>
    <row r="18" spans="2:7" ht="21.5" thickBot="1" x14ac:dyDescent="0.4">
      <c r="B18" s="2" t="s">
        <v>2</v>
      </c>
      <c r="C18" s="3" t="s">
        <v>3</v>
      </c>
      <c r="D18" s="3" t="s">
        <v>4</v>
      </c>
      <c r="E18" s="3" t="s">
        <v>5</v>
      </c>
      <c r="F18" s="3" t="s">
        <v>24</v>
      </c>
      <c r="G18" s="3" t="s">
        <v>25</v>
      </c>
    </row>
    <row r="19" spans="2:7" ht="42.5" thickBot="1" x14ac:dyDescent="0.4">
      <c r="B19" s="4" t="s">
        <v>30</v>
      </c>
      <c r="C19" s="5" t="s">
        <v>31</v>
      </c>
      <c r="D19" s="12" t="s">
        <v>28</v>
      </c>
      <c r="E19" s="13">
        <v>2</v>
      </c>
      <c r="F19" s="22"/>
      <c r="G19" s="6">
        <f t="shared" ref="G19:G20" si="0">+F19*E19</f>
        <v>0</v>
      </c>
    </row>
    <row r="20" spans="2:7" ht="32" thickBot="1" x14ac:dyDescent="0.4">
      <c r="B20" s="4" t="s">
        <v>32</v>
      </c>
      <c r="C20" s="5" t="s">
        <v>118</v>
      </c>
      <c r="D20" s="12" t="s">
        <v>28</v>
      </c>
      <c r="E20" s="13">
        <v>1</v>
      </c>
      <c r="F20" s="22"/>
      <c r="G20" s="6">
        <f t="shared" si="0"/>
        <v>0</v>
      </c>
    </row>
    <row r="21" spans="2:7" thickBot="1" x14ac:dyDescent="0.4">
      <c r="B21" s="46"/>
      <c r="C21" s="47"/>
      <c r="D21" s="47"/>
      <c r="E21" s="47"/>
      <c r="F21" s="47"/>
      <c r="G21" s="47"/>
    </row>
    <row r="22" spans="2:7" ht="15.5" thickTop="1" thickBot="1" x14ac:dyDescent="0.4">
      <c r="B22" s="330" t="s">
        <v>33</v>
      </c>
      <c r="C22" s="331"/>
      <c r="D22" s="331"/>
      <c r="E22" s="331"/>
      <c r="F22" s="331"/>
      <c r="G22" s="332"/>
    </row>
    <row r="23" spans="2:7" ht="21.5" thickBot="1" x14ac:dyDescent="0.4">
      <c r="B23" s="2" t="s">
        <v>2</v>
      </c>
      <c r="C23" s="3" t="s">
        <v>3</v>
      </c>
      <c r="D23" s="3" t="s">
        <v>4</v>
      </c>
      <c r="E23" s="3" t="s">
        <v>5</v>
      </c>
      <c r="F23" s="3" t="s">
        <v>24</v>
      </c>
      <c r="G23" s="3" t="s">
        <v>25</v>
      </c>
    </row>
    <row r="24" spans="2:7" ht="22.5" thickBot="1" x14ac:dyDescent="0.4">
      <c r="B24" s="280" t="s">
        <v>34</v>
      </c>
      <c r="C24" s="16" t="s">
        <v>35</v>
      </c>
      <c r="D24" s="16" t="s">
        <v>28</v>
      </c>
      <c r="E24" s="13">
        <v>1</v>
      </c>
      <c r="F24" s="22"/>
      <c r="G24" s="6">
        <f t="shared" ref="G24:G28" si="1">+F24*E24</f>
        <v>0</v>
      </c>
    </row>
    <row r="25" spans="2:7" ht="22.5" thickBot="1" x14ac:dyDescent="0.4">
      <c r="B25" s="296"/>
      <c r="C25" s="16" t="s">
        <v>36</v>
      </c>
      <c r="D25" s="16" t="s">
        <v>28</v>
      </c>
      <c r="E25" s="13">
        <v>1</v>
      </c>
      <c r="F25" s="22"/>
      <c r="G25" s="6">
        <f t="shared" si="1"/>
        <v>0</v>
      </c>
    </row>
    <row r="26" spans="2:7" thickBot="1" x14ac:dyDescent="0.4">
      <c r="B26" s="296"/>
      <c r="C26" s="16" t="s">
        <v>37</v>
      </c>
      <c r="D26" s="16" t="s">
        <v>28</v>
      </c>
      <c r="E26" s="13">
        <v>1</v>
      </c>
      <c r="F26" s="22"/>
      <c r="G26" s="6">
        <f t="shared" si="1"/>
        <v>0</v>
      </c>
    </row>
    <row r="27" spans="2:7" ht="22" thickBot="1" x14ac:dyDescent="0.4">
      <c r="B27" s="296"/>
      <c r="C27" s="12" t="s">
        <v>38</v>
      </c>
      <c r="D27" s="12" t="s">
        <v>28</v>
      </c>
      <c r="E27" s="13">
        <v>1</v>
      </c>
      <c r="F27" s="22"/>
      <c r="G27" s="6">
        <f t="shared" si="1"/>
        <v>0</v>
      </c>
    </row>
    <row r="28" spans="2:7" ht="22" thickBot="1" x14ac:dyDescent="0.4">
      <c r="B28" s="297"/>
      <c r="C28" s="12" t="s">
        <v>39</v>
      </c>
      <c r="D28" s="12" t="s">
        <v>28</v>
      </c>
      <c r="E28" s="13">
        <v>1</v>
      </c>
      <c r="F28" s="22"/>
      <c r="G28" s="6">
        <f t="shared" si="1"/>
        <v>0</v>
      </c>
    </row>
    <row r="29" spans="2:7" thickBot="1" x14ac:dyDescent="0.4">
      <c r="B29" s="10"/>
      <c r="C29" s="11"/>
      <c r="D29" s="11"/>
      <c r="E29" s="11"/>
      <c r="F29" s="11"/>
      <c r="G29" s="11"/>
    </row>
    <row r="30" spans="2:7" ht="21.5" thickBot="1" x14ac:dyDescent="0.4">
      <c r="B30" s="2" t="s">
        <v>2</v>
      </c>
      <c r="C30" s="3" t="s">
        <v>3</v>
      </c>
      <c r="D30" s="3" t="s">
        <v>4</v>
      </c>
      <c r="E30" s="3" t="s">
        <v>5</v>
      </c>
      <c r="F30" s="3" t="s">
        <v>24</v>
      </c>
      <c r="G30" s="3" t="s">
        <v>25</v>
      </c>
    </row>
    <row r="31" spans="2:7" thickBot="1" x14ac:dyDescent="0.4">
      <c r="B31" s="295" t="s">
        <v>40</v>
      </c>
      <c r="C31" s="19" t="s">
        <v>41</v>
      </c>
      <c r="D31" s="5" t="s">
        <v>28</v>
      </c>
      <c r="E31" s="20">
        <v>12</v>
      </c>
      <c r="F31" s="22"/>
      <c r="G31" s="6">
        <f t="shared" ref="G31:G47" si="2">+F31*E31</f>
        <v>0</v>
      </c>
    </row>
    <row r="32" spans="2:7" thickBot="1" x14ac:dyDescent="0.4">
      <c r="B32" s="296"/>
      <c r="C32" s="19" t="s">
        <v>42</v>
      </c>
      <c r="D32" s="5" t="s">
        <v>28</v>
      </c>
      <c r="E32" s="20">
        <v>2</v>
      </c>
      <c r="F32" s="22"/>
      <c r="G32" s="6">
        <f t="shared" si="2"/>
        <v>0</v>
      </c>
    </row>
    <row r="33" spans="2:7" thickBot="1" x14ac:dyDescent="0.4">
      <c r="B33" s="296"/>
      <c r="C33" s="19" t="s">
        <v>43</v>
      </c>
      <c r="D33" s="5" t="s">
        <v>28</v>
      </c>
      <c r="E33" s="20">
        <v>2</v>
      </c>
      <c r="F33" s="22"/>
      <c r="G33" s="6">
        <f t="shared" si="2"/>
        <v>0</v>
      </c>
    </row>
    <row r="34" spans="2:7" thickBot="1" x14ac:dyDescent="0.4">
      <c r="B34" s="296"/>
      <c r="C34" s="19" t="s">
        <v>44</v>
      </c>
      <c r="D34" s="5" t="s">
        <v>28</v>
      </c>
      <c r="E34" s="20">
        <v>3</v>
      </c>
      <c r="F34" s="22"/>
      <c r="G34" s="6">
        <f t="shared" si="2"/>
        <v>0</v>
      </c>
    </row>
    <row r="35" spans="2:7" thickBot="1" x14ac:dyDescent="0.4">
      <c r="B35" s="296"/>
      <c r="C35" s="19" t="s">
        <v>45</v>
      </c>
      <c r="D35" s="5" t="s">
        <v>28</v>
      </c>
      <c r="E35" s="20">
        <v>4</v>
      </c>
      <c r="F35" s="22"/>
      <c r="G35" s="6">
        <f t="shared" si="2"/>
        <v>0</v>
      </c>
    </row>
    <row r="36" spans="2:7" thickBot="1" x14ac:dyDescent="0.4">
      <c r="B36" s="296"/>
      <c r="C36" s="19" t="s">
        <v>46</v>
      </c>
      <c r="D36" s="5" t="s">
        <v>28</v>
      </c>
      <c r="E36" s="20">
        <v>2</v>
      </c>
      <c r="F36" s="22"/>
      <c r="G36" s="6">
        <f t="shared" si="2"/>
        <v>0</v>
      </c>
    </row>
    <row r="37" spans="2:7" thickBot="1" x14ac:dyDescent="0.4">
      <c r="B37" s="296"/>
      <c r="C37" s="19" t="s">
        <v>47</v>
      </c>
      <c r="D37" s="5" t="s">
        <v>28</v>
      </c>
      <c r="E37" s="20">
        <v>1</v>
      </c>
      <c r="F37" s="22"/>
      <c r="G37" s="6">
        <f t="shared" si="2"/>
        <v>0</v>
      </c>
    </row>
    <row r="38" spans="2:7" thickBot="1" x14ac:dyDescent="0.4">
      <c r="B38" s="296"/>
      <c r="C38" s="19" t="s">
        <v>48</v>
      </c>
      <c r="D38" s="5" t="s">
        <v>28</v>
      </c>
      <c r="E38" s="20">
        <v>1</v>
      </c>
      <c r="F38" s="22"/>
      <c r="G38" s="6">
        <f t="shared" si="2"/>
        <v>0</v>
      </c>
    </row>
    <row r="39" spans="2:7" thickBot="1" x14ac:dyDescent="0.4">
      <c r="B39" s="296"/>
      <c r="C39" s="19" t="s">
        <v>49</v>
      </c>
      <c r="D39" s="5" t="s">
        <v>28</v>
      </c>
      <c r="E39" s="20">
        <v>2</v>
      </c>
      <c r="F39" s="22"/>
      <c r="G39" s="6">
        <f t="shared" si="2"/>
        <v>0</v>
      </c>
    </row>
    <row r="40" spans="2:7" thickBot="1" x14ac:dyDescent="0.4">
      <c r="B40" s="296"/>
      <c r="C40" s="19" t="s">
        <v>50</v>
      </c>
      <c r="D40" s="5" t="s">
        <v>28</v>
      </c>
      <c r="E40" s="20">
        <v>2</v>
      </c>
      <c r="F40" s="22"/>
      <c r="G40" s="6">
        <f t="shared" si="2"/>
        <v>0</v>
      </c>
    </row>
    <row r="41" spans="2:7" thickBot="1" x14ac:dyDescent="0.4">
      <c r="B41" s="296"/>
      <c r="C41" s="19" t="s">
        <v>51</v>
      </c>
      <c r="D41" s="5" t="s">
        <v>52</v>
      </c>
      <c r="E41" s="20">
        <v>4</v>
      </c>
      <c r="F41" s="22"/>
      <c r="G41" s="6">
        <f t="shared" si="2"/>
        <v>0</v>
      </c>
    </row>
    <row r="42" spans="2:7" ht="20.5" thickBot="1" x14ac:dyDescent="0.4">
      <c r="B42" s="296"/>
      <c r="C42" s="19" t="s">
        <v>53</v>
      </c>
      <c r="D42" s="5" t="s">
        <v>28</v>
      </c>
      <c r="E42" s="20">
        <v>3</v>
      </c>
      <c r="F42" s="22"/>
      <c r="G42" s="6">
        <f t="shared" si="2"/>
        <v>0</v>
      </c>
    </row>
    <row r="43" spans="2:7" thickBot="1" x14ac:dyDescent="0.4">
      <c r="B43" s="296"/>
      <c r="C43" s="19" t="s">
        <v>54</v>
      </c>
      <c r="D43" s="5" t="s">
        <v>28</v>
      </c>
      <c r="E43" s="20">
        <v>3</v>
      </c>
      <c r="F43" s="22"/>
      <c r="G43" s="6">
        <f t="shared" si="2"/>
        <v>0</v>
      </c>
    </row>
    <row r="44" spans="2:7" thickBot="1" x14ac:dyDescent="0.4">
      <c r="B44" s="296"/>
      <c r="C44" s="19" t="s">
        <v>55</v>
      </c>
      <c r="D44" s="5" t="s">
        <v>28</v>
      </c>
      <c r="E44" s="20">
        <v>2</v>
      </c>
      <c r="F44" s="22"/>
      <c r="G44" s="6">
        <f t="shared" si="2"/>
        <v>0</v>
      </c>
    </row>
    <row r="45" spans="2:7" thickBot="1" x14ac:dyDescent="0.4">
      <c r="B45" s="296"/>
      <c r="C45" s="19" t="s">
        <v>56</v>
      </c>
      <c r="D45" s="5" t="s">
        <v>28</v>
      </c>
      <c r="E45" s="20">
        <v>1</v>
      </c>
      <c r="F45" s="22"/>
      <c r="G45" s="6">
        <f t="shared" si="2"/>
        <v>0</v>
      </c>
    </row>
    <row r="46" spans="2:7" thickBot="1" x14ac:dyDescent="0.4">
      <c r="B46" s="296"/>
      <c r="C46" s="19" t="s">
        <v>57</v>
      </c>
      <c r="D46" s="5" t="s">
        <v>52</v>
      </c>
      <c r="E46" s="20">
        <v>1</v>
      </c>
      <c r="F46" s="22"/>
      <c r="G46" s="6">
        <f t="shared" si="2"/>
        <v>0</v>
      </c>
    </row>
    <row r="47" spans="2:7" ht="20.5" thickBot="1" x14ac:dyDescent="0.4">
      <c r="B47" s="297"/>
      <c r="C47" s="19" t="s">
        <v>58</v>
      </c>
      <c r="D47" s="5" t="s">
        <v>28</v>
      </c>
      <c r="E47" s="20">
        <v>1</v>
      </c>
      <c r="F47" s="22"/>
      <c r="G47" s="6">
        <f t="shared" si="2"/>
        <v>0</v>
      </c>
    </row>
    <row r="48" spans="2:7" thickBot="1" x14ac:dyDescent="0.4">
      <c r="B48" s="1"/>
      <c r="C48" s="1"/>
      <c r="D48" s="1"/>
      <c r="E48" s="1"/>
      <c r="F48" s="1"/>
      <c r="G48" s="1"/>
    </row>
    <row r="49" spans="2:7" thickBot="1" x14ac:dyDescent="0.4">
      <c r="B49" s="11"/>
      <c r="C49" s="11"/>
      <c r="D49" s="11"/>
      <c r="E49" s="11"/>
      <c r="F49" s="11"/>
      <c r="G49" s="11"/>
    </row>
    <row r="50" spans="2:7" ht="21.5" thickBot="1" x14ac:dyDescent="0.4">
      <c r="B50" s="2" t="s">
        <v>2</v>
      </c>
      <c r="C50" s="3" t="s">
        <v>3</v>
      </c>
      <c r="D50" s="3" t="s">
        <v>4</v>
      </c>
      <c r="E50" s="3" t="s">
        <v>5</v>
      </c>
      <c r="F50" s="3" t="s">
        <v>24</v>
      </c>
      <c r="G50" s="3" t="s">
        <v>25</v>
      </c>
    </row>
    <row r="51" spans="2:7" thickBot="1" x14ac:dyDescent="0.4">
      <c r="B51" s="280" t="s">
        <v>59</v>
      </c>
      <c r="C51" s="12" t="s">
        <v>60</v>
      </c>
      <c r="D51" s="12" t="s">
        <v>28</v>
      </c>
      <c r="E51" s="6">
        <v>1</v>
      </c>
      <c r="F51" s="22"/>
      <c r="G51" s="6">
        <f t="shared" ref="G51:G69" si="3">+F51*E51</f>
        <v>0</v>
      </c>
    </row>
    <row r="52" spans="2:7" thickBot="1" x14ac:dyDescent="0.4">
      <c r="B52" s="296"/>
      <c r="C52" s="12" t="s">
        <v>61</v>
      </c>
      <c r="D52" s="12" t="s">
        <v>28</v>
      </c>
      <c r="E52" s="6">
        <v>150</v>
      </c>
      <c r="F52" s="22"/>
      <c r="G52" s="6">
        <f t="shared" si="3"/>
        <v>0</v>
      </c>
    </row>
    <row r="53" spans="2:7" ht="22" thickBot="1" x14ac:dyDescent="0.4">
      <c r="B53" s="297"/>
      <c r="C53" s="12" t="s">
        <v>62</v>
      </c>
      <c r="D53" s="12" t="s">
        <v>28</v>
      </c>
      <c r="E53" s="6">
        <v>4</v>
      </c>
      <c r="F53" s="22"/>
      <c r="G53" s="6">
        <f t="shared" si="3"/>
        <v>0</v>
      </c>
    </row>
    <row r="54" spans="2:7" ht="32" thickBot="1" x14ac:dyDescent="0.4">
      <c r="B54" s="280" t="s">
        <v>63</v>
      </c>
      <c r="C54" s="12" t="s">
        <v>64</v>
      </c>
      <c r="D54" s="12" t="s">
        <v>28</v>
      </c>
      <c r="E54" s="6">
        <v>1</v>
      </c>
      <c r="F54" s="22"/>
      <c r="G54" s="6">
        <f t="shared" si="3"/>
        <v>0</v>
      </c>
    </row>
    <row r="55" spans="2:7" thickBot="1" x14ac:dyDescent="0.4">
      <c r="B55" s="296"/>
      <c r="C55" s="12" t="s">
        <v>65</v>
      </c>
      <c r="D55" s="12" t="s">
        <v>28</v>
      </c>
      <c r="E55" s="6">
        <v>1</v>
      </c>
      <c r="F55" s="22"/>
      <c r="G55" s="6">
        <f t="shared" si="3"/>
        <v>0</v>
      </c>
    </row>
    <row r="56" spans="2:7" thickBot="1" x14ac:dyDescent="0.4">
      <c r="B56" s="296"/>
      <c r="C56" s="12" t="s">
        <v>66</v>
      </c>
      <c r="D56" s="12" t="s">
        <v>28</v>
      </c>
      <c r="E56" s="6">
        <v>1</v>
      </c>
      <c r="F56" s="22"/>
      <c r="G56" s="6">
        <f t="shared" si="3"/>
        <v>0</v>
      </c>
    </row>
    <row r="57" spans="2:7" thickBot="1" x14ac:dyDescent="0.4">
      <c r="B57" s="296"/>
      <c r="C57" s="12" t="s">
        <v>67</v>
      </c>
      <c r="D57" s="12" t="s">
        <v>28</v>
      </c>
      <c r="E57" s="6">
        <v>1</v>
      </c>
      <c r="F57" s="22"/>
      <c r="G57" s="6">
        <f t="shared" si="3"/>
        <v>0</v>
      </c>
    </row>
    <row r="58" spans="2:7" thickBot="1" x14ac:dyDescent="0.4">
      <c r="B58" s="296"/>
      <c r="C58" s="12" t="s">
        <v>68</v>
      </c>
      <c r="D58" s="12" t="s">
        <v>52</v>
      </c>
      <c r="E58" s="6">
        <v>1</v>
      </c>
      <c r="F58" s="22"/>
      <c r="G58" s="6">
        <f t="shared" si="3"/>
        <v>0</v>
      </c>
    </row>
    <row r="59" spans="2:7" ht="22" thickBot="1" x14ac:dyDescent="0.4">
      <c r="B59" s="297"/>
      <c r="C59" s="12" t="s">
        <v>69</v>
      </c>
      <c r="D59" s="12" t="s">
        <v>28</v>
      </c>
      <c r="E59" s="6">
        <v>1</v>
      </c>
      <c r="F59" s="22"/>
      <c r="G59" s="6">
        <f t="shared" si="3"/>
        <v>0</v>
      </c>
    </row>
    <row r="60" spans="2:7" ht="52" thickBot="1" x14ac:dyDescent="0.4">
      <c r="B60" s="280" t="s">
        <v>70</v>
      </c>
      <c r="C60" s="12" t="s">
        <v>71</v>
      </c>
      <c r="D60" s="12" t="s">
        <v>28</v>
      </c>
      <c r="E60" s="6">
        <v>1</v>
      </c>
      <c r="F60" s="22"/>
      <c r="G60" s="6">
        <f t="shared" si="3"/>
        <v>0</v>
      </c>
    </row>
    <row r="61" spans="2:7" ht="32" thickBot="1" x14ac:dyDescent="0.4">
      <c r="B61" s="296"/>
      <c r="C61" s="12" t="s">
        <v>64</v>
      </c>
      <c r="D61" s="12" t="s">
        <v>28</v>
      </c>
      <c r="E61" s="6">
        <v>1</v>
      </c>
      <c r="F61" s="22"/>
      <c r="G61" s="6">
        <f t="shared" si="3"/>
        <v>0</v>
      </c>
    </row>
    <row r="62" spans="2:7" thickBot="1" x14ac:dyDescent="0.4">
      <c r="B62" s="296"/>
      <c r="C62" s="12" t="s">
        <v>65</v>
      </c>
      <c r="D62" s="12" t="s">
        <v>28</v>
      </c>
      <c r="E62" s="6">
        <v>1</v>
      </c>
      <c r="F62" s="22"/>
      <c r="G62" s="6">
        <f t="shared" si="3"/>
        <v>0</v>
      </c>
    </row>
    <row r="63" spans="2:7" thickBot="1" x14ac:dyDescent="0.4">
      <c r="B63" s="296"/>
      <c r="C63" s="12" t="s">
        <v>66</v>
      </c>
      <c r="D63" s="12" t="s">
        <v>28</v>
      </c>
      <c r="E63" s="6">
        <v>1</v>
      </c>
      <c r="F63" s="22"/>
      <c r="G63" s="6">
        <f t="shared" si="3"/>
        <v>0</v>
      </c>
    </row>
    <row r="64" spans="2:7" thickBot="1" x14ac:dyDescent="0.4">
      <c r="B64" s="296"/>
      <c r="C64" s="12" t="s">
        <v>72</v>
      </c>
      <c r="D64" s="12" t="s">
        <v>73</v>
      </c>
      <c r="E64" s="6">
        <v>1</v>
      </c>
      <c r="F64" s="22"/>
      <c r="G64" s="6">
        <f t="shared" si="3"/>
        <v>0</v>
      </c>
    </row>
    <row r="65" spans="2:7" ht="40.5" thickBot="1" x14ac:dyDescent="0.4">
      <c r="B65" s="296"/>
      <c r="C65" s="5" t="s">
        <v>74</v>
      </c>
      <c r="D65" s="12" t="s">
        <v>52</v>
      </c>
      <c r="E65" s="6">
        <v>1</v>
      </c>
      <c r="F65" s="22"/>
      <c r="G65" s="6">
        <f t="shared" si="3"/>
        <v>0</v>
      </c>
    </row>
    <row r="66" spans="2:7" thickBot="1" x14ac:dyDescent="0.4">
      <c r="B66" s="296"/>
      <c r="C66" s="12" t="s">
        <v>67</v>
      </c>
      <c r="D66" s="12" t="s">
        <v>28</v>
      </c>
      <c r="E66" s="6">
        <v>1</v>
      </c>
      <c r="F66" s="22"/>
      <c r="G66" s="6">
        <f t="shared" si="3"/>
        <v>0</v>
      </c>
    </row>
    <row r="67" spans="2:7" thickBot="1" x14ac:dyDescent="0.4">
      <c r="B67" s="296"/>
      <c r="C67" s="12" t="s">
        <v>68</v>
      </c>
      <c r="D67" s="12" t="s">
        <v>52</v>
      </c>
      <c r="E67" s="6">
        <v>1</v>
      </c>
      <c r="F67" s="22"/>
      <c r="G67" s="6">
        <f t="shared" si="3"/>
        <v>0</v>
      </c>
    </row>
    <row r="68" spans="2:7" ht="22" thickBot="1" x14ac:dyDescent="0.4">
      <c r="B68" s="297"/>
      <c r="C68" s="12" t="s">
        <v>69</v>
      </c>
      <c r="D68" s="12" t="s">
        <v>28</v>
      </c>
      <c r="E68" s="6">
        <v>1</v>
      </c>
      <c r="F68" s="22"/>
      <c r="G68" s="6">
        <f t="shared" si="3"/>
        <v>0</v>
      </c>
    </row>
    <row r="69" spans="2:7" ht="21.5" thickBot="1" x14ac:dyDescent="0.4">
      <c r="B69" s="21" t="s">
        <v>75</v>
      </c>
      <c r="C69" s="12" t="s">
        <v>76</v>
      </c>
      <c r="D69" s="12" t="s">
        <v>28</v>
      </c>
      <c r="E69" s="6">
        <v>1</v>
      </c>
      <c r="F69" s="22"/>
      <c r="G69" s="6">
        <f t="shared" si="3"/>
        <v>0</v>
      </c>
    </row>
    <row r="70" spans="2:7" thickBot="1" x14ac:dyDescent="0.4">
      <c r="B70" s="22"/>
      <c r="C70" s="23"/>
      <c r="D70" s="23"/>
      <c r="E70" s="23"/>
      <c r="F70" s="11"/>
      <c r="G70" s="11"/>
    </row>
    <row r="71" spans="2:7" ht="21.5" thickBot="1" x14ac:dyDescent="0.4">
      <c r="B71" s="2" t="s">
        <v>2</v>
      </c>
      <c r="C71" s="3" t="s">
        <v>3</v>
      </c>
      <c r="D71" s="3" t="s">
        <v>4</v>
      </c>
      <c r="E71" s="3" t="s">
        <v>5</v>
      </c>
      <c r="F71" s="3" t="s">
        <v>24</v>
      </c>
      <c r="G71" s="3" t="s">
        <v>25</v>
      </c>
    </row>
    <row r="72" spans="2:7" ht="42.5" thickBot="1" x14ac:dyDescent="0.4">
      <c r="B72" s="24" t="s">
        <v>77</v>
      </c>
      <c r="C72" s="25" t="s">
        <v>119</v>
      </c>
      <c r="D72" s="5" t="s">
        <v>28</v>
      </c>
      <c r="E72" s="6">
        <v>1</v>
      </c>
      <c r="F72" s="22"/>
      <c r="G72" s="6">
        <f>+F72*E72</f>
        <v>0</v>
      </c>
    </row>
    <row r="73" spans="2:7" thickBot="1" x14ac:dyDescent="0.4">
      <c r="B73" s="22"/>
      <c r="C73" s="23"/>
      <c r="D73" s="23"/>
      <c r="E73" s="23"/>
      <c r="F73" s="11"/>
      <c r="G73" s="11"/>
    </row>
    <row r="74" spans="2:7" ht="21.5" thickBot="1" x14ac:dyDescent="0.4">
      <c r="B74" s="2" t="s">
        <v>2</v>
      </c>
      <c r="C74" s="3" t="s">
        <v>3</v>
      </c>
      <c r="D74" s="3" t="s">
        <v>4</v>
      </c>
      <c r="E74" s="3" t="s">
        <v>5</v>
      </c>
      <c r="F74" s="3" t="s">
        <v>24</v>
      </c>
      <c r="G74" s="3" t="s">
        <v>25</v>
      </c>
    </row>
    <row r="75" spans="2:7" ht="32" thickBot="1" x14ac:dyDescent="0.4">
      <c r="B75" s="4" t="s">
        <v>79</v>
      </c>
      <c r="C75" s="5" t="s">
        <v>80</v>
      </c>
      <c r="D75" s="6" t="s">
        <v>28</v>
      </c>
      <c r="E75" s="6">
        <v>1</v>
      </c>
      <c r="F75" s="22"/>
      <c r="G75" s="6">
        <f>+F75*E75</f>
        <v>0</v>
      </c>
    </row>
    <row r="76" spans="2:7" thickBot="1" x14ac:dyDescent="0.4">
      <c r="B76" s="22"/>
      <c r="C76" s="23"/>
      <c r="D76" s="23"/>
      <c r="E76" s="23"/>
      <c r="F76" s="11"/>
      <c r="G76" s="11"/>
    </row>
    <row r="77" spans="2:7" ht="21.5" thickBot="1" x14ac:dyDescent="0.4">
      <c r="B77" s="2" t="s">
        <v>2</v>
      </c>
      <c r="C77" s="3" t="s">
        <v>3</v>
      </c>
      <c r="D77" s="3" t="s">
        <v>4</v>
      </c>
      <c r="E77" s="3" t="s">
        <v>5</v>
      </c>
      <c r="F77" s="3" t="s">
        <v>24</v>
      </c>
      <c r="G77" s="3" t="s">
        <v>25</v>
      </c>
    </row>
    <row r="78" spans="2:7" ht="60.5" thickBot="1" x14ac:dyDescent="0.4">
      <c r="B78" s="280" t="s">
        <v>81</v>
      </c>
      <c r="C78" s="5" t="s">
        <v>82</v>
      </c>
      <c r="D78" s="5" t="s">
        <v>28</v>
      </c>
      <c r="E78" s="6">
        <v>1</v>
      </c>
      <c r="F78" s="22"/>
      <c r="G78" s="6">
        <f t="shared" ref="G78:G80" si="4">+F78*E78</f>
        <v>0</v>
      </c>
    </row>
    <row r="79" spans="2:7" ht="40.5" thickBot="1" x14ac:dyDescent="0.4">
      <c r="B79" s="296"/>
      <c r="C79" s="5" t="s">
        <v>83</v>
      </c>
      <c r="D79" s="5" t="s">
        <v>28</v>
      </c>
      <c r="E79" s="6">
        <v>1</v>
      </c>
      <c r="F79" s="22"/>
      <c r="G79" s="6">
        <f t="shared" si="4"/>
        <v>0</v>
      </c>
    </row>
    <row r="80" spans="2:7" ht="50.5" thickBot="1" x14ac:dyDescent="0.4">
      <c r="B80" s="297"/>
      <c r="C80" s="5" t="s">
        <v>84</v>
      </c>
      <c r="D80" s="5" t="s">
        <v>28</v>
      </c>
      <c r="E80" s="6">
        <v>1</v>
      </c>
      <c r="F80" s="22"/>
      <c r="G80" s="6">
        <f t="shared" si="4"/>
        <v>0</v>
      </c>
    </row>
    <row r="81" spans="2:7" thickBot="1" x14ac:dyDescent="0.4">
      <c r="B81" s="22"/>
      <c r="C81" s="23"/>
      <c r="D81" s="23"/>
      <c r="E81" s="23"/>
      <c r="F81" s="11"/>
      <c r="G81" s="11"/>
    </row>
    <row r="82" spans="2:7" ht="21.5" thickBot="1" x14ac:dyDescent="0.4">
      <c r="B82" s="48" t="s">
        <v>2</v>
      </c>
      <c r="C82" s="49" t="s">
        <v>3</v>
      </c>
      <c r="D82" s="3" t="s">
        <v>4</v>
      </c>
      <c r="E82" s="3" t="s">
        <v>5</v>
      </c>
      <c r="F82" s="3" t="s">
        <v>24</v>
      </c>
      <c r="G82" s="3" t="s">
        <v>25</v>
      </c>
    </row>
    <row r="83" spans="2:7" ht="90.5" thickBot="1" x14ac:dyDescent="0.4">
      <c r="B83" s="320" t="s">
        <v>85</v>
      </c>
      <c r="C83" s="5" t="s">
        <v>86</v>
      </c>
      <c r="D83" s="6" t="s">
        <v>28</v>
      </c>
      <c r="E83" s="6">
        <v>1</v>
      </c>
      <c r="F83" s="22"/>
      <c r="G83" s="6">
        <f t="shared" ref="G83:G86" si="5">+F83*E83</f>
        <v>0</v>
      </c>
    </row>
    <row r="84" spans="2:7" ht="90.5" thickBot="1" x14ac:dyDescent="0.4">
      <c r="B84" s="296"/>
      <c r="C84" s="5" t="s">
        <v>87</v>
      </c>
      <c r="D84" s="6" t="s">
        <v>28</v>
      </c>
      <c r="E84" s="6">
        <v>1</v>
      </c>
      <c r="F84" s="22"/>
      <c r="G84" s="6">
        <f t="shared" si="5"/>
        <v>0</v>
      </c>
    </row>
    <row r="85" spans="2:7" ht="100.5" thickBot="1" x14ac:dyDescent="0.4">
      <c r="B85" s="296"/>
      <c r="C85" s="5" t="s">
        <v>88</v>
      </c>
      <c r="D85" s="6" t="s">
        <v>28</v>
      </c>
      <c r="E85" s="6">
        <v>1</v>
      </c>
      <c r="F85" s="22"/>
      <c r="G85" s="6">
        <f t="shared" si="5"/>
        <v>0</v>
      </c>
    </row>
    <row r="86" spans="2:7" ht="90.5" thickBot="1" x14ac:dyDescent="0.4">
      <c r="B86" s="297"/>
      <c r="C86" s="5" t="s">
        <v>89</v>
      </c>
      <c r="D86" s="6" t="s">
        <v>28</v>
      </c>
      <c r="E86" s="6">
        <v>1</v>
      </c>
      <c r="F86" s="22"/>
      <c r="G86" s="6">
        <f t="shared" si="5"/>
        <v>0</v>
      </c>
    </row>
    <row r="87" spans="2:7" thickBot="1" x14ac:dyDescent="0.4">
      <c r="B87" s="22"/>
      <c r="C87" s="23"/>
      <c r="D87" s="23"/>
      <c r="E87" s="23"/>
      <c r="F87" s="11"/>
      <c r="G87" s="11"/>
    </row>
    <row r="88" spans="2:7" thickBot="1" x14ac:dyDescent="0.4">
      <c r="B88" s="314" t="s">
        <v>90</v>
      </c>
      <c r="C88" s="315"/>
      <c r="D88" s="315"/>
      <c r="E88" s="315"/>
      <c r="F88" s="315"/>
      <c r="G88" s="316"/>
    </row>
    <row r="89" spans="2:7" ht="21.5" thickBot="1" x14ac:dyDescent="0.4">
      <c r="B89" s="2" t="s">
        <v>2</v>
      </c>
      <c r="C89" s="3" t="s">
        <v>3</v>
      </c>
      <c r="D89" s="3" t="s">
        <v>4</v>
      </c>
      <c r="E89" s="3" t="s">
        <v>5</v>
      </c>
      <c r="F89" s="3" t="s">
        <v>24</v>
      </c>
      <c r="G89" s="3" t="s">
        <v>25</v>
      </c>
    </row>
    <row r="90" spans="2:7" ht="22" thickBot="1" x14ac:dyDescent="0.4">
      <c r="B90" s="317" t="s">
        <v>91</v>
      </c>
      <c r="C90" s="12" t="s">
        <v>92</v>
      </c>
      <c r="D90" s="12" t="s">
        <v>28</v>
      </c>
      <c r="E90" s="6">
        <v>1</v>
      </c>
      <c r="F90" s="22"/>
      <c r="G90" s="6">
        <f t="shared" ref="G90:G102" si="6">+F90*E90</f>
        <v>0</v>
      </c>
    </row>
    <row r="91" spans="2:7" ht="32" thickBot="1" x14ac:dyDescent="0.4">
      <c r="B91" s="296"/>
      <c r="C91" s="30" t="s">
        <v>93</v>
      </c>
      <c r="D91" s="12" t="s">
        <v>28</v>
      </c>
      <c r="E91" s="6">
        <v>1</v>
      </c>
      <c r="F91" s="22"/>
      <c r="G91" s="6">
        <f t="shared" si="6"/>
        <v>0</v>
      </c>
    </row>
    <row r="92" spans="2:7" ht="32" thickBot="1" x14ac:dyDescent="0.4">
      <c r="B92" s="296"/>
      <c r="C92" s="12" t="s">
        <v>94</v>
      </c>
      <c r="D92" s="12" t="s">
        <v>52</v>
      </c>
      <c r="E92" s="6">
        <v>1</v>
      </c>
      <c r="F92" s="22"/>
      <c r="G92" s="6">
        <f t="shared" si="6"/>
        <v>0</v>
      </c>
    </row>
    <row r="93" spans="2:7" thickBot="1" x14ac:dyDescent="0.4">
      <c r="B93" s="296"/>
      <c r="C93" s="12" t="s">
        <v>95</v>
      </c>
      <c r="D93" s="12" t="s">
        <v>96</v>
      </c>
      <c r="E93" s="6">
        <v>2</v>
      </c>
      <c r="F93" s="22"/>
      <c r="G93" s="6">
        <f t="shared" si="6"/>
        <v>0</v>
      </c>
    </row>
    <row r="94" spans="2:7" ht="22" thickBot="1" x14ac:dyDescent="0.4">
      <c r="B94" s="296"/>
      <c r="C94" s="12" t="s">
        <v>97</v>
      </c>
      <c r="D94" s="12" t="s">
        <v>96</v>
      </c>
      <c r="E94" s="6">
        <v>1</v>
      </c>
      <c r="F94" s="22"/>
      <c r="G94" s="6">
        <f t="shared" si="6"/>
        <v>0</v>
      </c>
    </row>
    <row r="95" spans="2:7" ht="22" thickBot="1" x14ac:dyDescent="0.4">
      <c r="B95" s="296"/>
      <c r="C95" s="12" t="s">
        <v>98</v>
      </c>
      <c r="D95" s="12" t="s">
        <v>28</v>
      </c>
      <c r="E95" s="6">
        <v>1</v>
      </c>
      <c r="F95" s="22"/>
      <c r="G95" s="6">
        <f t="shared" si="6"/>
        <v>0</v>
      </c>
    </row>
    <row r="96" spans="2:7" ht="22" thickBot="1" x14ac:dyDescent="0.4">
      <c r="B96" s="296"/>
      <c r="C96" s="12" t="s">
        <v>99</v>
      </c>
      <c r="D96" s="12" t="s">
        <v>52</v>
      </c>
      <c r="E96" s="6">
        <v>1</v>
      </c>
      <c r="F96" s="22"/>
      <c r="G96" s="6">
        <f t="shared" si="6"/>
        <v>0</v>
      </c>
    </row>
    <row r="97" spans="2:7" ht="22" thickBot="1" x14ac:dyDescent="0.4">
      <c r="B97" s="296"/>
      <c r="C97" s="12" t="s">
        <v>100</v>
      </c>
      <c r="D97" s="12" t="s">
        <v>52</v>
      </c>
      <c r="E97" s="6">
        <v>1</v>
      </c>
      <c r="F97" s="22"/>
      <c r="G97" s="6">
        <f t="shared" si="6"/>
        <v>0</v>
      </c>
    </row>
    <row r="98" spans="2:7" ht="22" thickBot="1" x14ac:dyDescent="0.4">
      <c r="B98" s="296"/>
      <c r="C98" s="12" t="s">
        <v>101</v>
      </c>
      <c r="D98" s="12" t="s">
        <v>28</v>
      </c>
      <c r="E98" s="6">
        <v>1</v>
      </c>
      <c r="F98" s="22"/>
      <c r="G98" s="6">
        <f t="shared" si="6"/>
        <v>0</v>
      </c>
    </row>
    <row r="99" spans="2:7" ht="22" thickBot="1" x14ac:dyDescent="0.4">
      <c r="B99" s="296"/>
      <c r="C99" s="12" t="s">
        <v>102</v>
      </c>
      <c r="D99" s="12" t="s">
        <v>96</v>
      </c>
      <c r="E99" s="6">
        <v>2</v>
      </c>
      <c r="F99" s="22"/>
      <c r="G99" s="6">
        <f t="shared" si="6"/>
        <v>0</v>
      </c>
    </row>
    <row r="100" spans="2:7" ht="22" thickBot="1" x14ac:dyDescent="0.4">
      <c r="B100" s="296"/>
      <c r="C100" s="12" t="s">
        <v>103</v>
      </c>
      <c r="D100" s="12" t="s">
        <v>96</v>
      </c>
      <c r="E100" s="6">
        <v>1</v>
      </c>
      <c r="F100" s="22"/>
      <c r="G100" s="6">
        <f t="shared" si="6"/>
        <v>0</v>
      </c>
    </row>
    <row r="101" spans="2:7" ht="22" thickBot="1" x14ac:dyDescent="0.4">
      <c r="B101" s="296"/>
      <c r="C101" s="12" t="s">
        <v>104</v>
      </c>
      <c r="D101" s="12" t="s">
        <v>106</v>
      </c>
      <c r="E101" s="6">
        <v>1</v>
      </c>
      <c r="F101" s="22"/>
      <c r="G101" s="6">
        <f t="shared" si="6"/>
        <v>0</v>
      </c>
    </row>
    <row r="102" spans="2:7" ht="32" thickBot="1" x14ac:dyDescent="0.4">
      <c r="B102" s="297"/>
      <c r="C102" s="12" t="s">
        <v>105</v>
      </c>
      <c r="D102" s="12" t="s">
        <v>106</v>
      </c>
      <c r="E102" s="6">
        <v>1</v>
      </c>
      <c r="F102" s="22"/>
      <c r="G102" s="6">
        <f t="shared" si="6"/>
        <v>0</v>
      </c>
    </row>
    <row r="103" spans="2:7" thickBot="1" x14ac:dyDescent="0.4">
      <c r="B103" s="11"/>
      <c r="C103" s="11"/>
      <c r="D103" s="11"/>
      <c r="E103" s="11"/>
      <c r="F103" s="11"/>
      <c r="G103" s="11"/>
    </row>
    <row r="104" spans="2:7" ht="21.5" thickBot="1" x14ac:dyDescent="0.4">
      <c r="B104" s="2" t="s">
        <v>2</v>
      </c>
      <c r="C104" s="3" t="s">
        <v>3</v>
      </c>
      <c r="D104" s="3" t="s">
        <v>4</v>
      </c>
      <c r="E104" s="3" t="s">
        <v>5</v>
      </c>
      <c r="F104" s="3" t="s">
        <v>24</v>
      </c>
      <c r="G104" s="3" t="s">
        <v>25</v>
      </c>
    </row>
    <row r="105" spans="2:7" thickBot="1" x14ac:dyDescent="0.4">
      <c r="B105" s="280" t="s">
        <v>107</v>
      </c>
      <c r="C105" s="12" t="s">
        <v>108</v>
      </c>
      <c r="D105" s="12" t="s">
        <v>28</v>
      </c>
      <c r="E105" s="6">
        <v>1</v>
      </c>
      <c r="F105" s="22"/>
      <c r="G105" s="6">
        <f t="shared" ref="G105:G110" si="7">+F105*E105</f>
        <v>0</v>
      </c>
    </row>
    <row r="106" spans="2:7" thickBot="1" x14ac:dyDescent="0.4">
      <c r="B106" s="296"/>
      <c r="C106" s="12" t="s">
        <v>109</v>
      </c>
      <c r="D106" s="12" t="s">
        <v>28</v>
      </c>
      <c r="E106" s="6">
        <v>1</v>
      </c>
      <c r="F106" s="22"/>
      <c r="G106" s="6">
        <f t="shared" si="7"/>
        <v>0</v>
      </c>
    </row>
    <row r="107" spans="2:7" ht="22" thickBot="1" x14ac:dyDescent="0.4">
      <c r="B107" s="297"/>
      <c r="C107" s="12" t="s">
        <v>110</v>
      </c>
      <c r="D107" s="12" t="s">
        <v>28</v>
      </c>
      <c r="E107" s="6">
        <v>1</v>
      </c>
      <c r="F107" s="22"/>
      <c r="G107" s="6">
        <f t="shared" si="7"/>
        <v>0</v>
      </c>
    </row>
    <row r="108" spans="2:7" thickBot="1" x14ac:dyDescent="0.4">
      <c r="B108" s="280" t="s">
        <v>111</v>
      </c>
      <c r="C108" s="12" t="s">
        <v>112</v>
      </c>
      <c r="D108" s="12" t="s">
        <v>28</v>
      </c>
      <c r="E108" s="6">
        <v>1</v>
      </c>
      <c r="F108" s="22"/>
      <c r="G108" s="6">
        <f t="shared" si="7"/>
        <v>0</v>
      </c>
    </row>
    <row r="109" spans="2:7" thickBot="1" x14ac:dyDescent="0.4">
      <c r="B109" s="296"/>
      <c r="C109" s="12" t="s">
        <v>113</v>
      </c>
      <c r="D109" s="12" t="s">
        <v>28</v>
      </c>
      <c r="E109" s="6">
        <v>1</v>
      </c>
      <c r="F109" s="22"/>
      <c r="G109" s="6">
        <f t="shared" si="7"/>
        <v>0</v>
      </c>
    </row>
    <row r="110" spans="2:7" ht="32" thickBot="1" x14ac:dyDescent="0.4">
      <c r="B110" s="297"/>
      <c r="C110" s="12" t="s">
        <v>114</v>
      </c>
      <c r="D110" s="12" t="s">
        <v>106</v>
      </c>
      <c r="E110" s="6">
        <v>1</v>
      </c>
      <c r="F110" s="22"/>
      <c r="G110" s="6">
        <f t="shared" si="7"/>
        <v>0</v>
      </c>
    </row>
    <row r="111" spans="2:7" thickBot="1" x14ac:dyDescent="0.4">
      <c r="B111" s="31"/>
      <c r="C111" s="32"/>
      <c r="D111" s="32"/>
      <c r="E111" s="33"/>
      <c r="F111" s="44"/>
      <c r="G111" s="33"/>
    </row>
    <row r="112" spans="2:7" ht="21.5" thickBot="1" x14ac:dyDescent="0.4">
      <c r="B112" s="2" t="s">
        <v>2</v>
      </c>
      <c r="C112" s="3" t="s">
        <v>3</v>
      </c>
      <c r="D112" s="3" t="s">
        <v>4</v>
      </c>
      <c r="E112" s="3" t="s">
        <v>5</v>
      </c>
      <c r="F112" s="3" t="s">
        <v>24</v>
      </c>
      <c r="G112" s="3" t="s">
        <v>25</v>
      </c>
    </row>
    <row r="113" spans="2:7" ht="168.5" thickBot="1" x14ac:dyDescent="0.4">
      <c r="B113" s="4" t="s">
        <v>115</v>
      </c>
      <c r="C113" s="5" t="s">
        <v>116</v>
      </c>
      <c r="D113" s="6" t="s">
        <v>28</v>
      </c>
      <c r="E113" s="6">
        <v>1</v>
      </c>
      <c r="F113" s="22"/>
      <c r="G113" s="6">
        <f>+F113*E113</f>
        <v>0</v>
      </c>
    </row>
    <row r="114" spans="2:7" thickBot="1" x14ac:dyDescent="0.4">
      <c r="B114" s="318" t="s">
        <v>117</v>
      </c>
      <c r="C114" s="319"/>
      <c r="D114" s="319"/>
      <c r="E114" s="319"/>
      <c r="F114" s="319"/>
      <c r="G114" s="37">
        <f>+SUM(G15:G113)</f>
        <v>0</v>
      </c>
    </row>
    <row r="115" spans="2:7" ht="16" thickBot="1" x14ac:dyDescent="0.4">
      <c r="B115" s="36"/>
      <c r="C115" s="37"/>
      <c r="D115" s="37"/>
      <c r="E115" s="37"/>
      <c r="F115" s="37"/>
      <c r="G115" s="37"/>
    </row>
    <row r="116" spans="2:7" ht="16" thickBot="1" x14ac:dyDescent="0.4">
      <c r="B116" s="36"/>
      <c r="C116" s="37"/>
      <c r="D116" s="37"/>
      <c r="E116" s="37"/>
      <c r="F116" s="37"/>
      <c r="G116" s="37"/>
    </row>
    <row r="117" spans="2:7" ht="16" thickBot="1" x14ac:dyDescent="0.4">
      <c r="B117" s="38"/>
      <c r="C117" s="1"/>
      <c r="D117" s="1"/>
      <c r="E117" s="1"/>
      <c r="F117" s="1"/>
      <c r="G117" s="1"/>
    </row>
    <row r="118" spans="2:7" ht="16" thickBot="1" x14ac:dyDescent="0.4">
      <c r="B118" s="38"/>
      <c r="C118" s="1"/>
      <c r="D118" s="1"/>
      <c r="E118" s="1"/>
      <c r="F118" s="1"/>
      <c r="G118" s="1"/>
    </row>
    <row r="119" spans="2:7" ht="16" thickBot="1" x14ac:dyDescent="0.4">
      <c r="B119" s="38"/>
    </row>
  </sheetData>
  <mergeCells count="17">
    <mergeCell ref="B83:B86"/>
    <mergeCell ref="B2:E2"/>
    <mergeCell ref="B3:E3"/>
    <mergeCell ref="B13:G13"/>
    <mergeCell ref="B16:E16"/>
    <mergeCell ref="B22:G22"/>
    <mergeCell ref="B24:B28"/>
    <mergeCell ref="B31:B47"/>
    <mergeCell ref="B51:B53"/>
    <mergeCell ref="B54:B59"/>
    <mergeCell ref="B60:B68"/>
    <mergeCell ref="B78:B80"/>
    <mergeCell ref="B88:G88"/>
    <mergeCell ref="B90:B102"/>
    <mergeCell ref="B105:B107"/>
    <mergeCell ref="B108:B110"/>
    <mergeCell ref="B114:F114"/>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1D987-BDDB-44BC-94BC-56F9F781CF10}">
  <dimension ref="A1:P999"/>
  <sheetViews>
    <sheetView workbookViewId="0">
      <selection activeCell="K11" sqref="K11"/>
    </sheetView>
  </sheetViews>
  <sheetFormatPr baseColWidth="10" defaultColWidth="14.453125" defaultRowHeight="15" customHeight="1" x14ac:dyDescent="0.35"/>
  <cols>
    <col min="1" max="2" width="4.7265625" style="215" customWidth="1"/>
    <col min="3" max="3" width="3.54296875" style="215" customWidth="1"/>
    <col min="4" max="4" width="14.1796875" style="215" customWidth="1"/>
    <col min="5" max="5" width="27" style="215" customWidth="1"/>
    <col min="6" max="6" width="11" style="215" customWidth="1"/>
    <col min="7" max="7" width="10.1796875" style="215" customWidth="1"/>
    <col min="8" max="8" width="11.26953125" style="215" customWidth="1"/>
    <col min="9" max="10" width="12.81640625" style="215" customWidth="1"/>
    <col min="11" max="11" width="12" style="215" customWidth="1"/>
    <col min="12" max="12" width="15.54296875" style="215" customWidth="1"/>
    <col min="13" max="13" width="16.1796875" style="215" customWidth="1"/>
    <col min="14" max="16384" width="14.453125" style="215"/>
  </cols>
  <sheetData>
    <row r="1" spans="1:16" ht="14.25" customHeight="1" x14ac:dyDescent="0.35">
      <c r="D1" s="216" t="s">
        <v>210</v>
      </c>
    </row>
    <row r="2" spans="1:16" ht="14.25" customHeight="1" x14ac:dyDescent="0.35">
      <c r="B2" s="217" t="s">
        <v>211</v>
      </c>
      <c r="C2" s="218"/>
      <c r="D2" s="218"/>
      <c r="E2" s="218"/>
      <c r="F2" s="219">
        <v>1750905</v>
      </c>
    </row>
    <row r="3" spans="1:16" ht="14.25" customHeight="1" x14ac:dyDescent="0.35">
      <c r="B3" s="217" t="s">
        <v>212</v>
      </c>
      <c r="C3" s="218"/>
      <c r="D3" s="218"/>
      <c r="E3" s="218"/>
      <c r="F3" s="220">
        <v>249095</v>
      </c>
    </row>
    <row r="4" spans="1:16" ht="7.5" customHeight="1" thickBot="1" x14ac:dyDescent="0.4">
      <c r="A4" s="221"/>
      <c r="B4" s="222"/>
      <c r="C4" s="222"/>
      <c r="D4" s="222"/>
      <c r="E4" s="222"/>
      <c r="F4" s="221"/>
      <c r="G4" s="221"/>
      <c r="H4" s="221"/>
      <c r="I4" s="221"/>
      <c r="J4" s="221"/>
      <c r="K4" s="221"/>
      <c r="L4" s="221"/>
      <c r="M4" s="221"/>
      <c r="N4" s="221"/>
    </row>
    <row r="5" spans="1:16" ht="14.25" customHeight="1" x14ac:dyDescent="0.35">
      <c r="A5" s="221"/>
      <c r="B5" s="333" t="s">
        <v>213</v>
      </c>
      <c r="C5" s="334"/>
      <c r="D5" s="334"/>
      <c r="E5" s="335"/>
      <c r="F5" s="223"/>
      <c r="G5" s="339" t="s">
        <v>214</v>
      </c>
      <c r="H5" s="341" t="s">
        <v>215</v>
      </c>
      <c r="I5" s="224"/>
      <c r="J5" s="221"/>
      <c r="K5" s="221"/>
      <c r="L5" s="221"/>
      <c r="M5" s="221"/>
      <c r="N5" s="221"/>
    </row>
    <row r="6" spans="1:16" ht="40.5" customHeight="1" thickBot="1" x14ac:dyDescent="0.4">
      <c r="A6" s="221"/>
      <c r="B6" s="336"/>
      <c r="C6" s="337"/>
      <c r="D6" s="337"/>
      <c r="E6" s="338"/>
      <c r="F6" s="225"/>
      <c r="G6" s="340"/>
      <c r="H6" s="342"/>
      <c r="I6" s="226"/>
      <c r="J6" s="226"/>
      <c r="K6" s="226"/>
      <c r="L6" s="227"/>
      <c r="M6" s="224"/>
      <c r="N6" s="224"/>
      <c r="O6" s="227"/>
      <c r="P6" s="227"/>
    </row>
    <row r="7" spans="1:16" ht="14.25" customHeight="1" x14ac:dyDescent="0.35">
      <c r="A7" s="221"/>
      <c r="B7" s="228" t="s">
        <v>216</v>
      </c>
      <c r="C7" s="229"/>
      <c r="D7" s="230" t="s">
        <v>217</v>
      </c>
      <c r="E7" s="231"/>
      <c r="F7" s="232"/>
      <c r="G7" s="233">
        <v>100</v>
      </c>
      <c r="H7" s="233">
        <v>100</v>
      </c>
      <c r="I7" s="226"/>
      <c r="J7" s="226"/>
      <c r="K7" s="226"/>
      <c r="L7" s="226"/>
      <c r="M7" s="226"/>
      <c r="N7" s="226"/>
      <c r="O7" s="234"/>
    </row>
    <row r="8" spans="1:16" ht="14.25" customHeight="1" x14ac:dyDescent="0.35">
      <c r="A8" s="221"/>
      <c r="B8" s="228"/>
      <c r="C8" s="229"/>
      <c r="F8" s="232"/>
      <c r="G8" s="232"/>
      <c r="H8" s="235"/>
      <c r="I8" s="226"/>
      <c r="J8" s="226"/>
      <c r="K8" s="226"/>
      <c r="L8" s="221"/>
      <c r="M8" s="221"/>
      <c r="N8" s="221"/>
    </row>
    <row r="9" spans="1:16" ht="14.25" customHeight="1" x14ac:dyDescent="0.35">
      <c r="A9" s="221"/>
      <c r="B9" s="228" t="s">
        <v>218</v>
      </c>
      <c r="C9" s="229"/>
      <c r="D9" s="230" t="s">
        <v>219</v>
      </c>
      <c r="E9" s="231"/>
      <c r="F9" s="232"/>
      <c r="G9" s="236">
        <f t="shared" ref="G9:H9" si="0">SUM(G10:G24)</f>
        <v>59.851999999999997</v>
      </c>
      <c r="H9" s="236">
        <f t="shared" si="0"/>
        <v>51.851999999999997</v>
      </c>
      <c r="I9" s="226"/>
      <c r="J9" s="226"/>
      <c r="K9" s="226"/>
      <c r="L9" s="221"/>
      <c r="M9" s="221"/>
      <c r="N9" s="221"/>
    </row>
    <row r="10" spans="1:16" ht="14.25" customHeight="1" x14ac:dyDescent="0.35">
      <c r="A10" s="221"/>
      <c r="B10" s="228"/>
      <c r="C10" s="237">
        <v>1</v>
      </c>
      <c r="D10" s="229" t="s">
        <v>220</v>
      </c>
      <c r="E10" s="231"/>
      <c r="F10" s="238" t="s">
        <v>221</v>
      </c>
      <c r="G10" s="233">
        <v>8.33</v>
      </c>
      <c r="H10" s="233">
        <v>8.33</v>
      </c>
      <c r="I10" s="226"/>
      <c r="J10" s="226"/>
      <c r="K10" s="226"/>
      <c r="L10" s="226"/>
      <c r="M10" s="226"/>
      <c r="N10" s="226"/>
      <c r="O10" s="234"/>
    </row>
    <row r="11" spans="1:16" ht="14.25" customHeight="1" x14ac:dyDescent="0.35">
      <c r="A11" s="221"/>
      <c r="B11" s="228"/>
      <c r="C11" s="237">
        <v>2</v>
      </c>
      <c r="D11" s="229" t="s">
        <v>222</v>
      </c>
      <c r="E11" s="231"/>
      <c r="F11" s="238" t="s">
        <v>223</v>
      </c>
      <c r="G11" s="233">
        <v>1</v>
      </c>
      <c r="H11" s="233">
        <v>1</v>
      </c>
      <c r="I11" s="226"/>
      <c r="J11" s="226"/>
      <c r="K11" s="226"/>
      <c r="L11" s="226"/>
      <c r="M11" s="226"/>
      <c r="N11" s="226"/>
      <c r="O11" s="234"/>
    </row>
    <row r="12" spans="1:16" ht="14.25" customHeight="1" x14ac:dyDescent="0.35">
      <c r="A12" s="221"/>
      <c r="B12" s="228"/>
      <c r="C12" s="237">
        <v>3</v>
      </c>
      <c r="D12" s="229" t="s">
        <v>224</v>
      </c>
      <c r="E12" s="231"/>
      <c r="F12" s="238" t="s">
        <v>221</v>
      </c>
      <c r="G12" s="233">
        <v>8.33</v>
      </c>
      <c r="H12" s="233">
        <v>8.33</v>
      </c>
      <c r="I12" s="226"/>
      <c r="J12" s="226"/>
      <c r="K12" s="226"/>
      <c r="L12" s="226"/>
      <c r="M12" s="226"/>
      <c r="N12" s="226"/>
      <c r="O12" s="234"/>
    </row>
    <row r="13" spans="1:16" ht="14.25" customHeight="1" x14ac:dyDescent="0.35">
      <c r="A13" s="221"/>
      <c r="B13" s="228"/>
      <c r="C13" s="237">
        <v>4</v>
      </c>
      <c r="D13" s="229" t="s">
        <v>225</v>
      </c>
      <c r="E13" s="231"/>
      <c r="F13" s="238" t="s">
        <v>226</v>
      </c>
      <c r="G13" s="233">
        <v>4.17</v>
      </c>
      <c r="H13" s="233">
        <v>4.17</v>
      </c>
      <c r="I13" s="226"/>
      <c r="J13" s="226"/>
      <c r="K13" s="226"/>
      <c r="L13" s="226"/>
      <c r="M13" s="226"/>
      <c r="N13" s="226"/>
      <c r="O13" s="234"/>
    </row>
    <row r="14" spans="1:16" ht="14.25" customHeight="1" x14ac:dyDescent="0.35">
      <c r="A14" s="221"/>
      <c r="B14" s="228"/>
      <c r="C14" s="237">
        <v>5</v>
      </c>
      <c r="D14" s="229" t="s">
        <v>227</v>
      </c>
      <c r="E14" s="231"/>
      <c r="F14" s="238"/>
      <c r="G14" s="233">
        <v>8</v>
      </c>
      <c r="H14" s="233">
        <v>0</v>
      </c>
      <c r="I14" s="226"/>
      <c r="J14" s="226"/>
      <c r="K14" s="226"/>
      <c r="L14" s="226"/>
      <c r="M14" s="226"/>
      <c r="N14" s="226"/>
      <c r="O14" s="234"/>
    </row>
    <row r="15" spans="1:16" ht="14.25" customHeight="1" x14ac:dyDescent="0.35">
      <c r="A15" s="221"/>
      <c r="B15" s="228"/>
      <c r="C15" s="237"/>
      <c r="D15" s="230" t="s">
        <v>228</v>
      </c>
      <c r="E15" s="231"/>
      <c r="F15" s="238"/>
      <c r="G15" s="233"/>
      <c r="H15" s="235"/>
      <c r="I15" s="226"/>
      <c r="J15" s="226"/>
      <c r="K15" s="226"/>
      <c r="L15" s="221"/>
      <c r="M15" s="221"/>
      <c r="N15" s="221"/>
      <c r="P15" s="239"/>
    </row>
    <row r="16" spans="1:16" ht="14.25" customHeight="1" x14ac:dyDescent="0.35">
      <c r="A16" s="221"/>
      <c r="B16" s="228"/>
      <c r="C16" s="237">
        <v>6</v>
      </c>
      <c r="D16" s="229" t="s">
        <v>229</v>
      </c>
      <c r="E16" s="231"/>
      <c r="F16" s="238" t="s">
        <v>230</v>
      </c>
      <c r="G16" s="233">
        <v>8.5</v>
      </c>
      <c r="H16" s="233">
        <v>8.5</v>
      </c>
      <c r="I16" s="226"/>
      <c r="J16" s="226"/>
      <c r="K16" s="226"/>
      <c r="L16" s="221"/>
      <c r="M16" s="221"/>
      <c r="N16" s="221"/>
    </row>
    <row r="17" spans="1:16" ht="14.25" customHeight="1" x14ac:dyDescent="0.35">
      <c r="A17" s="221"/>
      <c r="B17" s="228"/>
      <c r="C17" s="237">
        <v>7</v>
      </c>
      <c r="D17" s="229" t="s">
        <v>231</v>
      </c>
      <c r="E17" s="231"/>
      <c r="F17" s="238" t="s">
        <v>230</v>
      </c>
      <c r="G17" s="233">
        <v>12</v>
      </c>
      <c r="H17" s="233">
        <v>12</v>
      </c>
      <c r="I17" s="226"/>
      <c r="J17" s="226"/>
      <c r="K17" s="226"/>
      <c r="L17" s="226"/>
      <c r="M17" s="226"/>
      <c r="N17" s="226"/>
      <c r="O17" s="234"/>
    </row>
    <row r="18" spans="1:16" ht="14.25" customHeight="1" x14ac:dyDescent="0.35">
      <c r="A18" s="221"/>
      <c r="B18" s="228"/>
      <c r="C18" s="237">
        <v>8</v>
      </c>
      <c r="D18" s="229" t="s">
        <v>232</v>
      </c>
      <c r="E18" s="231"/>
      <c r="F18" s="238" t="s">
        <v>230</v>
      </c>
      <c r="G18" s="240">
        <v>0.52200000000000002</v>
      </c>
      <c r="H18" s="240">
        <v>0.52200000000000002</v>
      </c>
      <c r="I18" s="226"/>
      <c r="J18" s="226"/>
      <c r="K18" s="226"/>
      <c r="L18" s="226"/>
      <c r="M18" s="226"/>
      <c r="N18" s="226"/>
      <c r="O18" s="234"/>
    </row>
    <row r="19" spans="1:16" ht="14.25" customHeight="1" x14ac:dyDescent="0.35">
      <c r="A19" s="221"/>
      <c r="B19" s="228"/>
      <c r="C19" s="237"/>
      <c r="D19" s="230" t="s">
        <v>233</v>
      </c>
      <c r="E19" s="231"/>
      <c r="F19" s="238"/>
      <c r="G19" s="233"/>
      <c r="H19" s="233"/>
      <c r="I19" s="226"/>
      <c r="J19" s="226"/>
      <c r="K19" s="226"/>
      <c r="L19" s="221"/>
      <c r="M19" s="221"/>
      <c r="N19" s="221"/>
      <c r="P19" s="239"/>
    </row>
    <row r="20" spans="1:16" ht="14.25" customHeight="1" x14ac:dyDescent="0.35">
      <c r="A20" s="221"/>
      <c r="B20" s="228"/>
      <c r="C20" s="237">
        <v>10</v>
      </c>
      <c r="D20" s="229" t="s">
        <v>234</v>
      </c>
      <c r="E20" s="231"/>
      <c r="F20" s="238" t="s">
        <v>230</v>
      </c>
      <c r="G20" s="233">
        <v>4</v>
      </c>
      <c r="H20" s="233">
        <v>4</v>
      </c>
      <c r="I20" s="226"/>
      <c r="J20" s="226"/>
      <c r="K20" s="226"/>
      <c r="L20" s="226"/>
      <c r="M20" s="226"/>
      <c r="N20" s="226"/>
      <c r="O20" s="234"/>
      <c r="P20" s="239"/>
    </row>
    <row r="21" spans="1:16" ht="14.25" customHeight="1" x14ac:dyDescent="0.35">
      <c r="A21" s="221"/>
      <c r="B21" s="228"/>
      <c r="C21" s="237">
        <v>11</v>
      </c>
      <c r="D21" s="229" t="s">
        <v>235</v>
      </c>
      <c r="E21" s="231"/>
      <c r="F21" s="238" t="s">
        <v>230</v>
      </c>
      <c r="G21" s="233">
        <v>2</v>
      </c>
      <c r="H21" s="233">
        <v>2</v>
      </c>
      <c r="I21" s="226"/>
      <c r="J21" s="226"/>
      <c r="K21" s="226"/>
      <c r="L21" s="221"/>
      <c r="M21" s="221"/>
      <c r="N21" s="221"/>
      <c r="P21" s="241"/>
    </row>
    <row r="22" spans="1:16" ht="14.25" customHeight="1" x14ac:dyDescent="0.35">
      <c r="A22" s="221"/>
      <c r="B22" s="228"/>
      <c r="C22" s="237">
        <v>12</v>
      </c>
      <c r="D22" s="229" t="s">
        <v>236</v>
      </c>
      <c r="E22" s="231"/>
      <c r="F22" s="238" t="s">
        <v>230</v>
      </c>
      <c r="G22" s="233">
        <v>3</v>
      </c>
      <c r="H22" s="233">
        <v>3</v>
      </c>
      <c r="I22" s="226"/>
      <c r="J22" s="226"/>
      <c r="K22" s="226"/>
      <c r="L22" s="221"/>
      <c r="M22" s="221"/>
      <c r="N22" s="221"/>
      <c r="P22" s="241"/>
    </row>
    <row r="23" spans="1:16" ht="14.25" customHeight="1" x14ac:dyDescent="0.35">
      <c r="A23" s="221"/>
      <c r="B23" s="228"/>
      <c r="C23" s="237"/>
      <c r="D23" s="230" t="s">
        <v>237</v>
      </c>
      <c r="F23" s="238" t="s">
        <v>230</v>
      </c>
      <c r="G23" s="242"/>
      <c r="H23" s="235"/>
      <c r="I23" s="226"/>
      <c r="J23" s="226"/>
      <c r="K23" s="226"/>
      <c r="L23" s="221"/>
      <c r="M23" s="221"/>
      <c r="N23" s="221"/>
      <c r="P23" s="241"/>
    </row>
    <row r="24" spans="1:16" ht="14.25" customHeight="1" x14ac:dyDescent="0.35">
      <c r="A24" s="221"/>
      <c r="B24" s="228"/>
      <c r="C24" s="237">
        <v>13</v>
      </c>
      <c r="D24" s="229" t="s">
        <v>238</v>
      </c>
      <c r="F24" s="238" t="s">
        <v>230</v>
      </c>
      <c r="G24" s="233">
        <v>0</v>
      </c>
      <c r="H24" s="235">
        <v>0</v>
      </c>
      <c r="I24" s="226"/>
      <c r="J24" s="226"/>
      <c r="K24" s="226"/>
      <c r="L24" s="226"/>
      <c r="M24" s="226"/>
      <c r="N24" s="221"/>
      <c r="O24" s="234"/>
      <c r="P24" s="239"/>
    </row>
    <row r="25" spans="1:16" ht="14.25" customHeight="1" x14ac:dyDescent="0.35">
      <c r="A25" s="221"/>
      <c r="B25" s="228" t="s">
        <v>239</v>
      </c>
      <c r="C25" s="229"/>
      <c r="D25" s="230" t="s">
        <v>240</v>
      </c>
      <c r="F25" s="238"/>
      <c r="G25" s="236">
        <f t="shared" ref="G25:H25" si="1">+G7+G9</f>
        <v>159.852</v>
      </c>
      <c r="H25" s="236">
        <f t="shared" si="1"/>
        <v>151.852</v>
      </c>
      <c r="I25" s="227"/>
      <c r="J25" s="227"/>
      <c r="K25" s="227"/>
      <c r="L25" s="221"/>
      <c r="M25" s="221"/>
      <c r="N25" s="221"/>
    </row>
    <row r="26" spans="1:16" ht="14.25" customHeight="1" x14ac:dyDescent="0.35">
      <c r="A26" s="221"/>
      <c r="B26" s="243"/>
      <c r="C26" s="244"/>
      <c r="D26" s="245" t="s">
        <v>241</v>
      </c>
      <c r="E26" s="246"/>
      <c r="F26" s="247" t="s">
        <v>242</v>
      </c>
      <c r="G26" s="248">
        <f t="shared" ref="G26:H26" si="2">G25/100</f>
        <v>1.5985199999999999</v>
      </c>
      <c r="H26" s="248">
        <f t="shared" si="2"/>
        <v>1.5185200000000001</v>
      </c>
      <c r="I26" s="249"/>
      <c r="J26" s="249"/>
      <c r="K26" s="249"/>
      <c r="L26" s="221"/>
      <c r="M26" s="221"/>
      <c r="N26" s="221"/>
    </row>
    <row r="27" spans="1:16" ht="14.25" customHeight="1" x14ac:dyDescent="0.35">
      <c r="A27" s="221"/>
      <c r="B27" s="221"/>
      <c r="C27" s="221"/>
      <c r="D27" s="241"/>
      <c r="E27" s="221"/>
      <c r="F27" s="221"/>
      <c r="G27" s="221"/>
      <c r="H27" s="221"/>
      <c r="I27" s="239"/>
      <c r="J27" s="227"/>
      <c r="K27" s="239"/>
      <c r="M27" s="221"/>
      <c r="N27" s="221"/>
    </row>
    <row r="28" spans="1:16" ht="14.25" customHeight="1" x14ac:dyDescent="0.35">
      <c r="A28" s="221"/>
      <c r="B28" s="221" t="s">
        <v>243</v>
      </c>
      <c r="C28" s="221"/>
      <c r="D28" s="250"/>
      <c r="E28" s="250"/>
      <c r="F28" s="250"/>
      <c r="G28" s="221"/>
      <c r="H28" s="221"/>
      <c r="I28" s="226"/>
      <c r="J28" s="226"/>
      <c r="K28" s="221"/>
      <c r="L28" s="221"/>
      <c r="M28" s="221"/>
      <c r="N28" s="221"/>
    </row>
    <row r="29" spans="1:16" ht="14.25" customHeight="1" x14ac:dyDescent="0.35">
      <c r="A29" s="221"/>
      <c r="B29" s="221" t="s">
        <v>244</v>
      </c>
      <c r="C29" s="221"/>
      <c r="D29" s="250"/>
      <c r="E29" s="250"/>
      <c r="F29" s="250"/>
      <c r="G29" s="221"/>
      <c r="H29" s="221"/>
      <c r="I29" s="221"/>
      <c r="J29" s="221"/>
      <c r="K29" s="221"/>
      <c r="L29" s="221"/>
      <c r="M29" s="221"/>
      <c r="N29" s="221"/>
    </row>
    <row r="30" spans="1:16" ht="14.25" customHeight="1" x14ac:dyDescent="0.35">
      <c r="A30" s="221"/>
      <c r="B30" s="221" t="s">
        <v>245</v>
      </c>
      <c r="C30" s="221"/>
      <c r="D30" s="250"/>
      <c r="E30" s="250"/>
      <c r="F30" s="250"/>
      <c r="G30" s="221"/>
      <c r="H30" s="221"/>
      <c r="I30" s="221"/>
      <c r="J30" s="221"/>
      <c r="K30" s="221"/>
      <c r="L30" s="221"/>
      <c r="M30" s="221"/>
      <c r="N30" s="221"/>
    </row>
    <row r="31" spans="1:16" ht="14.25" customHeight="1" x14ac:dyDescent="0.35">
      <c r="A31" s="221"/>
      <c r="B31" s="221" t="s">
        <v>246</v>
      </c>
      <c r="C31" s="221"/>
      <c r="D31" s="250"/>
      <c r="E31" s="250"/>
      <c r="F31" s="250"/>
      <c r="G31" s="221"/>
      <c r="H31" s="221"/>
      <c r="I31" s="221"/>
      <c r="J31" s="221"/>
      <c r="K31" s="221"/>
      <c r="L31" s="221"/>
      <c r="M31" s="221"/>
      <c r="N31" s="221"/>
    </row>
    <row r="32" spans="1:16" ht="14.25" customHeight="1" x14ac:dyDescent="0.35">
      <c r="A32" s="221"/>
      <c r="B32" s="221" t="s">
        <v>247</v>
      </c>
      <c r="C32" s="221"/>
      <c r="D32" s="250"/>
      <c r="E32" s="251"/>
      <c r="F32" s="250"/>
      <c r="G32" s="221"/>
      <c r="H32" s="221"/>
      <c r="I32" s="221"/>
      <c r="J32" s="221"/>
      <c r="K32" s="221"/>
      <c r="L32" s="221"/>
      <c r="M32" s="221"/>
      <c r="N32" s="221"/>
    </row>
    <row r="33" spans="1:14" ht="14.25" customHeight="1" x14ac:dyDescent="0.35">
      <c r="A33" s="221"/>
      <c r="B33" s="221" t="s">
        <v>248</v>
      </c>
      <c r="C33" s="221"/>
      <c r="D33" s="250"/>
      <c r="E33" s="250"/>
      <c r="F33" s="250"/>
      <c r="G33" s="221"/>
      <c r="H33" s="221"/>
      <c r="I33" s="221"/>
      <c r="J33" s="221"/>
      <c r="K33" s="221"/>
      <c r="L33" s="221"/>
      <c r="M33" s="221"/>
      <c r="N33" s="221"/>
    </row>
    <row r="34" spans="1:14" ht="14.25" customHeight="1" x14ac:dyDescent="0.35">
      <c r="A34" s="221"/>
      <c r="B34" s="221" t="s">
        <v>249</v>
      </c>
      <c r="C34" s="221"/>
      <c r="D34" s="250"/>
      <c r="E34" s="250"/>
      <c r="F34" s="250"/>
      <c r="G34" s="221"/>
      <c r="H34" s="221"/>
      <c r="I34" s="221"/>
      <c r="J34" s="221"/>
      <c r="K34" s="221"/>
      <c r="L34" s="221"/>
      <c r="M34" s="221"/>
      <c r="N34" s="221"/>
    </row>
    <row r="35" spans="1:14" ht="14.25" customHeight="1" x14ac:dyDescent="0.35">
      <c r="A35" s="221"/>
      <c r="B35" s="221" t="s">
        <v>250</v>
      </c>
      <c r="C35" s="221"/>
      <c r="D35" s="221"/>
      <c r="E35" s="221"/>
      <c r="F35" s="221"/>
      <c r="G35" s="221"/>
      <c r="H35" s="221"/>
      <c r="I35" s="221"/>
      <c r="J35" s="221"/>
      <c r="K35" s="221"/>
      <c r="L35" s="221"/>
      <c r="M35" s="221"/>
      <c r="N35" s="221"/>
    </row>
    <row r="36" spans="1:14" ht="14.25" customHeight="1" x14ac:dyDescent="0.35">
      <c r="A36" s="221"/>
      <c r="B36" s="221" t="s">
        <v>251</v>
      </c>
      <c r="C36" s="221"/>
      <c r="D36" s="221"/>
      <c r="E36" s="221"/>
      <c r="F36" s="221"/>
      <c r="G36" s="221"/>
      <c r="H36" s="221"/>
      <c r="I36" s="221"/>
      <c r="J36" s="221"/>
      <c r="K36" s="221"/>
      <c r="L36" s="221"/>
      <c r="M36" s="221"/>
      <c r="N36" s="221"/>
    </row>
    <row r="37" spans="1:14" ht="14.25" customHeight="1" x14ac:dyDescent="0.35">
      <c r="A37" s="221"/>
      <c r="B37" s="221"/>
      <c r="C37" s="221"/>
      <c r="D37" s="221"/>
      <c r="E37" s="221"/>
      <c r="F37" s="221"/>
      <c r="G37" s="221"/>
      <c r="H37" s="221"/>
      <c r="I37" s="221"/>
      <c r="J37" s="221"/>
      <c r="K37" s="221"/>
      <c r="L37" s="221"/>
      <c r="M37" s="221"/>
      <c r="N37" s="221"/>
    </row>
    <row r="38" spans="1:14" ht="14.25" customHeight="1" x14ac:dyDescent="0.35">
      <c r="A38" s="221"/>
      <c r="B38" s="221"/>
      <c r="C38" s="221"/>
      <c r="D38" s="221"/>
      <c r="E38" s="221"/>
      <c r="F38" s="221"/>
      <c r="G38" s="221"/>
      <c r="H38" s="221"/>
      <c r="I38" s="221"/>
      <c r="J38" s="221"/>
      <c r="K38" s="221"/>
      <c r="L38" s="221"/>
      <c r="M38" s="221"/>
      <c r="N38" s="221"/>
    </row>
    <row r="39" spans="1:14" ht="14.25" customHeight="1" x14ac:dyDescent="0.35">
      <c r="A39" s="221"/>
      <c r="B39" s="221"/>
      <c r="C39" s="221"/>
      <c r="D39" s="221"/>
      <c r="E39" s="221"/>
      <c r="F39" s="221"/>
      <c r="G39" s="221"/>
      <c r="H39" s="221"/>
      <c r="I39" s="221"/>
      <c r="J39" s="221"/>
      <c r="K39" s="221"/>
      <c r="L39" s="221"/>
      <c r="M39" s="221"/>
      <c r="N39" s="221"/>
    </row>
    <row r="40" spans="1:14" ht="14.25" customHeight="1" x14ac:dyDescent="0.35">
      <c r="A40" s="221"/>
      <c r="B40" s="221"/>
      <c r="C40" s="221"/>
      <c r="D40" s="221"/>
      <c r="E40" s="221"/>
      <c r="F40" s="221"/>
      <c r="G40" s="221"/>
      <c r="H40" s="221"/>
      <c r="I40" s="221"/>
      <c r="J40" s="221"/>
      <c r="K40" s="221"/>
      <c r="L40" s="221"/>
      <c r="M40" s="221"/>
      <c r="N40" s="221"/>
    </row>
    <row r="41" spans="1:14" ht="14.25" customHeight="1" x14ac:dyDescent="0.35">
      <c r="A41" s="221"/>
      <c r="B41" s="221"/>
      <c r="C41" s="221"/>
      <c r="D41" s="221"/>
      <c r="E41" s="221"/>
      <c r="F41" s="221"/>
      <c r="G41" s="221"/>
      <c r="H41" s="221"/>
      <c r="I41" s="221"/>
      <c r="J41" s="221"/>
      <c r="K41" s="221"/>
      <c r="L41" s="221"/>
      <c r="M41" s="221"/>
      <c r="N41" s="221"/>
    </row>
    <row r="42" spans="1:14" ht="14.25" customHeight="1" x14ac:dyDescent="0.35">
      <c r="A42" s="221"/>
      <c r="B42" s="221"/>
      <c r="C42" s="221"/>
      <c r="D42" s="221"/>
      <c r="E42" s="221"/>
      <c r="F42" s="221"/>
      <c r="G42" s="221"/>
      <c r="H42" s="221"/>
      <c r="I42" s="221"/>
      <c r="J42" s="221"/>
      <c r="K42" s="221"/>
      <c r="L42" s="221"/>
      <c r="M42" s="221"/>
      <c r="N42" s="221"/>
    </row>
    <row r="43" spans="1:14" ht="14.25" customHeight="1" x14ac:dyDescent="0.35">
      <c r="A43" s="221"/>
      <c r="B43" s="221"/>
      <c r="C43" s="221"/>
      <c r="D43" s="221"/>
      <c r="E43" s="221"/>
      <c r="F43" s="221"/>
      <c r="G43" s="221"/>
      <c r="H43" s="221"/>
      <c r="I43" s="221"/>
      <c r="J43" s="221"/>
      <c r="K43" s="221"/>
      <c r="L43" s="221"/>
      <c r="M43" s="221"/>
      <c r="N43" s="221"/>
    </row>
    <row r="44" spans="1:14" ht="14.25" customHeight="1" x14ac:dyDescent="0.35">
      <c r="A44" s="221"/>
      <c r="B44" s="221"/>
      <c r="C44" s="221"/>
      <c r="D44" s="221"/>
      <c r="E44" s="221"/>
      <c r="F44" s="221"/>
      <c r="G44" s="221"/>
      <c r="H44" s="221"/>
      <c r="I44" s="221"/>
      <c r="J44" s="221"/>
      <c r="K44" s="221"/>
      <c r="L44" s="221"/>
      <c r="M44" s="221"/>
      <c r="N44" s="221"/>
    </row>
    <row r="45" spans="1:14" ht="14.25" customHeight="1" x14ac:dyDescent="0.35">
      <c r="A45" s="221"/>
      <c r="B45" s="221"/>
      <c r="C45" s="221"/>
      <c r="D45" s="221"/>
      <c r="E45" s="221"/>
      <c r="F45" s="221"/>
      <c r="G45" s="221"/>
      <c r="H45" s="221"/>
      <c r="I45" s="221"/>
      <c r="J45" s="221"/>
      <c r="K45" s="221"/>
      <c r="L45" s="221"/>
      <c r="M45" s="221"/>
      <c r="N45" s="221"/>
    </row>
    <row r="46" spans="1:14" ht="14.25" customHeight="1" x14ac:dyDescent="0.35">
      <c r="A46" s="221"/>
      <c r="B46" s="221"/>
      <c r="C46" s="221"/>
      <c r="D46" s="221"/>
      <c r="E46" s="221"/>
      <c r="F46" s="221"/>
      <c r="G46" s="221"/>
      <c r="H46" s="221"/>
      <c r="I46" s="221"/>
      <c r="J46" s="221"/>
      <c r="K46" s="221"/>
      <c r="L46" s="221"/>
      <c r="M46" s="221"/>
      <c r="N46" s="221"/>
    </row>
    <row r="47" spans="1:14" ht="14.25" customHeight="1" x14ac:dyDescent="0.35">
      <c r="A47" s="221"/>
      <c r="B47" s="221"/>
      <c r="C47" s="221"/>
      <c r="D47" s="221"/>
      <c r="E47" s="221"/>
      <c r="F47" s="221"/>
      <c r="G47" s="221"/>
      <c r="H47" s="221"/>
      <c r="I47" s="221"/>
      <c r="J47" s="221"/>
      <c r="K47" s="221"/>
      <c r="L47" s="221"/>
      <c r="M47" s="221"/>
      <c r="N47" s="221"/>
    </row>
    <row r="48" spans="1:14" ht="14.25" customHeight="1" x14ac:dyDescent="0.35">
      <c r="A48" s="221"/>
      <c r="B48" s="221"/>
      <c r="C48" s="221"/>
      <c r="D48" s="221"/>
      <c r="E48" s="221"/>
      <c r="F48" s="221"/>
      <c r="G48" s="221"/>
      <c r="H48" s="221"/>
      <c r="I48" s="221"/>
      <c r="J48" s="221"/>
      <c r="K48" s="221"/>
      <c r="L48" s="221"/>
      <c r="M48" s="221"/>
      <c r="N48" s="221"/>
    </row>
    <row r="49" spans="1:14" ht="14.25" customHeight="1" x14ac:dyDescent="0.35">
      <c r="A49" s="221"/>
      <c r="B49" s="221"/>
      <c r="C49" s="221"/>
      <c r="D49" s="221"/>
      <c r="E49" s="221"/>
      <c r="F49" s="221"/>
      <c r="G49" s="221"/>
      <c r="H49" s="221"/>
      <c r="I49" s="221"/>
      <c r="J49" s="221"/>
      <c r="K49" s="221"/>
      <c r="L49" s="221"/>
      <c r="M49" s="221"/>
      <c r="N49" s="221"/>
    </row>
    <row r="50" spans="1:14" ht="14.25" customHeight="1" x14ac:dyDescent="0.35">
      <c r="A50" s="221"/>
      <c r="B50" s="221"/>
      <c r="C50" s="221"/>
      <c r="D50" s="221"/>
      <c r="E50" s="221"/>
      <c r="F50" s="221"/>
      <c r="G50" s="221"/>
      <c r="H50" s="221"/>
      <c r="I50" s="221"/>
      <c r="J50" s="221"/>
      <c r="K50" s="221"/>
      <c r="L50" s="221"/>
      <c r="M50" s="221"/>
      <c r="N50" s="221"/>
    </row>
    <row r="51" spans="1:14" ht="14.25" customHeight="1" x14ac:dyDescent="0.35">
      <c r="A51" s="221"/>
      <c r="B51" s="221"/>
      <c r="C51" s="221"/>
      <c r="D51" s="221"/>
      <c r="E51" s="221"/>
      <c r="F51" s="221"/>
      <c r="G51" s="221"/>
      <c r="H51" s="221"/>
      <c r="I51" s="221"/>
      <c r="J51" s="221"/>
      <c r="K51" s="221"/>
      <c r="L51" s="221"/>
      <c r="M51" s="221"/>
      <c r="N51" s="221"/>
    </row>
    <row r="52" spans="1:14" ht="14.25" customHeight="1" x14ac:dyDescent="0.35">
      <c r="A52" s="221"/>
      <c r="B52" s="221"/>
      <c r="C52" s="221"/>
      <c r="D52" s="221"/>
      <c r="E52" s="221"/>
      <c r="F52" s="221"/>
      <c r="G52" s="221"/>
      <c r="H52" s="221"/>
      <c r="I52" s="221"/>
      <c r="J52" s="221"/>
      <c r="K52" s="221"/>
      <c r="L52" s="221"/>
      <c r="M52" s="221"/>
      <c r="N52" s="221"/>
    </row>
    <row r="53" spans="1:14" ht="14.25" customHeight="1" x14ac:dyDescent="0.35">
      <c r="A53" s="221"/>
      <c r="B53" s="221"/>
      <c r="C53" s="221"/>
      <c r="D53" s="221"/>
      <c r="E53" s="221"/>
      <c r="F53" s="221"/>
      <c r="G53" s="221"/>
      <c r="H53" s="221"/>
      <c r="I53" s="221"/>
      <c r="J53" s="221"/>
      <c r="K53" s="221"/>
      <c r="L53" s="221"/>
      <c r="M53" s="221"/>
      <c r="N53" s="221"/>
    </row>
    <row r="54" spans="1:14" ht="14.25" customHeight="1" x14ac:dyDescent="0.35">
      <c r="A54" s="221"/>
      <c r="B54" s="221"/>
      <c r="C54" s="221"/>
      <c r="D54" s="221"/>
      <c r="E54" s="221"/>
      <c r="F54" s="221"/>
      <c r="G54" s="221"/>
      <c r="H54" s="221"/>
      <c r="I54" s="221"/>
      <c r="J54" s="221"/>
      <c r="K54" s="221"/>
      <c r="L54" s="221"/>
      <c r="M54" s="221"/>
      <c r="N54" s="221"/>
    </row>
    <row r="55" spans="1:14" ht="14.25" customHeight="1" x14ac:dyDescent="0.35">
      <c r="A55" s="221"/>
      <c r="B55" s="221"/>
      <c r="C55" s="221"/>
      <c r="D55" s="221"/>
      <c r="E55" s="221"/>
      <c r="F55" s="221"/>
      <c r="G55" s="221"/>
      <c r="H55" s="221"/>
      <c r="I55" s="221"/>
      <c r="J55" s="221"/>
      <c r="K55" s="221"/>
      <c r="L55" s="221"/>
      <c r="M55" s="221"/>
      <c r="N55" s="221"/>
    </row>
    <row r="56" spans="1:14" ht="14.25" customHeight="1" x14ac:dyDescent="0.35">
      <c r="A56" s="221"/>
      <c r="B56" s="221"/>
      <c r="C56" s="221"/>
      <c r="D56" s="221"/>
      <c r="E56" s="221"/>
      <c r="F56" s="221"/>
      <c r="G56" s="221"/>
      <c r="H56" s="221"/>
      <c r="I56" s="221"/>
      <c r="J56" s="221"/>
      <c r="K56" s="221"/>
      <c r="L56" s="221"/>
      <c r="M56" s="221"/>
      <c r="N56" s="221"/>
    </row>
    <row r="57" spans="1:14" ht="14.25" customHeight="1" x14ac:dyDescent="0.35">
      <c r="A57" s="221"/>
      <c r="B57" s="221"/>
      <c r="C57" s="221"/>
      <c r="D57" s="221"/>
      <c r="E57" s="221"/>
      <c r="F57" s="221"/>
      <c r="G57" s="221"/>
      <c r="H57" s="221"/>
      <c r="I57" s="221"/>
      <c r="J57" s="221"/>
      <c r="K57" s="221"/>
      <c r="L57" s="221"/>
      <c r="M57" s="221"/>
      <c r="N57" s="221"/>
    </row>
    <row r="58" spans="1:14" ht="14.25" customHeight="1" x14ac:dyDescent="0.35">
      <c r="A58" s="221"/>
      <c r="B58" s="221"/>
      <c r="C58" s="221"/>
      <c r="D58" s="221"/>
      <c r="E58" s="221"/>
      <c r="F58" s="221"/>
      <c r="G58" s="221"/>
      <c r="H58" s="221"/>
      <c r="I58" s="221"/>
      <c r="J58" s="221"/>
      <c r="K58" s="221"/>
      <c r="L58" s="221"/>
      <c r="M58" s="221"/>
      <c r="N58" s="221"/>
    </row>
    <row r="59" spans="1:14" ht="14.25" customHeight="1" x14ac:dyDescent="0.35">
      <c r="A59" s="221"/>
      <c r="B59" s="221"/>
      <c r="C59" s="221"/>
      <c r="D59" s="221"/>
      <c r="E59" s="221"/>
      <c r="F59" s="221"/>
      <c r="G59" s="221"/>
      <c r="H59" s="221"/>
      <c r="I59" s="221"/>
      <c r="J59" s="221"/>
      <c r="K59" s="221"/>
      <c r="L59" s="221"/>
      <c r="M59" s="221"/>
      <c r="N59" s="221"/>
    </row>
    <row r="60" spans="1:14" ht="14.25" customHeight="1" x14ac:dyDescent="0.35">
      <c r="A60" s="221"/>
      <c r="B60" s="221"/>
      <c r="C60" s="221"/>
      <c r="D60" s="221"/>
      <c r="E60" s="221"/>
      <c r="F60" s="221"/>
      <c r="G60" s="221"/>
      <c r="H60" s="221"/>
      <c r="I60" s="221"/>
      <c r="J60" s="221"/>
      <c r="K60" s="221"/>
      <c r="L60" s="221"/>
      <c r="M60" s="221"/>
      <c r="N60" s="221"/>
    </row>
    <row r="61" spans="1:14" ht="14.25" customHeight="1" x14ac:dyDescent="0.35">
      <c r="A61" s="221"/>
      <c r="B61" s="221"/>
      <c r="C61" s="221"/>
      <c r="D61" s="221"/>
      <c r="E61" s="221"/>
      <c r="F61" s="221"/>
      <c r="G61" s="221"/>
      <c r="H61" s="221"/>
      <c r="I61" s="221"/>
      <c r="J61" s="221"/>
      <c r="K61" s="221"/>
      <c r="L61" s="221"/>
      <c r="M61" s="221"/>
      <c r="N61" s="221"/>
    </row>
    <row r="62" spans="1:14" ht="14.25" customHeight="1" x14ac:dyDescent="0.35">
      <c r="A62" s="221"/>
      <c r="B62" s="221"/>
      <c r="C62" s="221"/>
      <c r="D62" s="221"/>
      <c r="E62" s="221"/>
      <c r="F62" s="221"/>
      <c r="G62" s="221"/>
      <c r="H62" s="221"/>
      <c r="I62" s="221"/>
      <c r="J62" s="221"/>
      <c r="K62" s="221"/>
      <c r="L62" s="221"/>
      <c r="M62" s="221"/>
      <c r="N62" s="221"/>
    </row>
    <row r="63" spans="1:14" ht="14.25" customHeight="1" x14ac:dyDescent="0.35">
      <c r="A63" s="221"/>
      <c r="B63" s="221"/>
      <c r="C63" s="221"/>
      <c r="D63" s="221"/>
      <c r="E63" s="221"/>
      <c r="F63" s="221"/>
      <c r="G63" s="221"/>
      <c r="H63" s="221"/>
      <c r="I63" s="221"/>
      <c r="J63" s="221"/>
      <c r="K63" s="221"/>
      <c r="L63" s="221"/>
      <c r="M63" s="221"/>
      <c r="N63" s="221"/>
    </row>
    <row r="64" spans="1:14" ht="14.25" customHeight="1" x14ac:dyDescent="0.35">
      <c r="A64" s="221"/>
      <c r="B64" s="221"/>
      <c r="C64" s="221"/>
      <c r="D64" s="221"/>
      <c r="E64" s="221"/>
      <c r="F64" s="221"/>
      <c r="G64" s="221"/>
      <c r="H64" s="221"/>
      <c r="I64" s="221"/>
      <c r="J64" s="221"/>
      <c r="K64" s="221"/>
      <c r="L64" s="221"/>
      <c r="M64" s="221"/>
      <c r="N64" s="221"/>
    </row>
    <row r="65" spans="1:14" ht="14.25" customHeight="1" x14ac:dyDescent="0.35">
      <c r="A65" s="221"/>
      <c r="B65" s="221"/>
      <c r="C65" s="221"/>
      <c r="D65" s="221"/>
      <c r="E65" s="221"/>
      <c r="F65" s="221"/>
      <c r="G65" s="221"/>
      <c r="H65" s="221"/>
      <c r="I65" s="221"/>
      <c r="J65" s="221"/>
      <c r="K65" s="221"/>
      <c r="L65" s="221"/>
      <c r="M65" s="221"/>
      <c r="N65" s="221"/>
    </row>
    <row r="66" spans="1:14" ht="14.25" customHeight="1" x14ac:dyDescent="0.35">
      <c r="A66" s="221"/>
      <c r="B66" s="221"/>
      <c r="C66" s="221"/>
      <c r="D66" s="221"/>
      <c r="E66" s="221"/>
      <c r="F66" s="221"/>
      <c r="G66" s="221"/>
      <c r="H66" s="221"/>
      <c r="I66" s="221"/>
      <c r="J66" s="221"/>
      <c r="K66" s="221"/>
      <c r="L66" s="221"/>
      <c r="M66" s="221"/>
      <c r="N66" s="221"/>
    </row>
    <row r="67" spans="1:14" ht="14.25" customHeight="1" x14ac:dyDescent="0.35">
      <c r="A67" s="221"/>
      <c r="B67" s="221"/>
      <c r="C67" s="221"/>
      <c r="D67" s="221"/>
      <c r="E67" s="221"/>
      <c r="F67" s="221"/>
      <c r="G67" s="221"/>
      <c r="H67" s="221"/>
      <c r="I67" s="221"/>
      <c r="J67" s="221"/>
      <c r="K67" s="221"/>
      <c r="L67" s="221"/>
      <c r="M67" s="221"/>
      <c r="N67" s="221"/>
    </row>
    <row r="68" spans="1:14" ht="14.25" customHeight="1" x14ac:dyDescent="0.35">
      <c r="A68" s="221"/>
      <c r="B68" s="221"/>
      <c r="C68" s="221"/>
      <c r="D68" s="221"/>
      <c r="E68" s="221"/>
      <c r="F68" s="221"/>
      <c r="G68" s="221"/>
      <c r="H68" s="221"/>
      <c r="I68" s="221"/>
      <c r="J68" s="221"/>
      <c r="K68" s="221"/>
      <c r="L68" s="221"/>
      <c r="M68" s="221"/>
      <c r="N68" s="221"/>
    </row>
    <row r="69" spans="1:14" ht="14.25" customHeight="1" x14ac:dyDescent="0.35">
      <c r="A69" s="221"/>
      <c r="B69" s="221"/>
      <c r="C69" s="221"/>
      <c r="D69" s="221"/>
      <c r="E69" s="221"/>
      <c r="F69" s="221"/>
      <c r="G69" s="221"/>
      <c r="H69" s="221"/>
      <c r="I69" s="221"/>
      <c r="J69" s="221"/>
      <c r="K69" s="221"/>
      <c r="L69" s="221"/>
      <c r="M69" s="221"/>
      <c r="N69" s="221"/>
    </row>
    <row r="70" spans="1:14" ht="14.25" customHeight="1" x14ac:dyDescent="0.35">
      <c r="A70" s="221"/>
      <c r="B70" s="221"/>
      <c r="C70" s="221"/>
      <c r="D70" s="221"/>
      <c r="E70" s="221"/>
      <c r="F70" s="221"/>
      <c r="G70" s="221"/>
      <c r="H70" s="221"/>
      <c r="I70" s="221"/>
      <c r="J70" s="221"/>
      <c r="K70" s="221"/>
      <c r="L70" s="221"/>
      <c r="M70" s="221"/>
      <c r="N70" s="221"/>
    </row>
    <row r="71" spans="1:14" ht="14.25" customHeight="1" x14ac:dyDescent="0.35">
      <c r="A71" s="221"/>
      <c r="B71" s="221"/>
      <c r="C71" s="221"/>
      <c r="D71" s="221"/>
      <c r="E71" s="221"/>
      <c r="F71" s="221"/>
      <c r="G71" s="221"/>
      <c r="H71" s="221"/>
      <c r="I71" s="221"/>
      <c r="J71" s="221"/>
      <c r="K71" s="221"/>
      <c r="L71" s="221"/>
      <c r="M71" s="221"/>
      <c r="N71" s="221"/>
    </row>
    <row r="72" spans="1:14" ht="14.25" customHeight="1" x14ac:dyDescent="0.35">
      <c r="A72" s="221"/>
      <c r="B72" s="221"/>
      <c r="C72" s="221"/>
      <c r="D72" s="221"/>
      <c r="E72" s="221"/>
      <c r="F72" s="221"/>
      <c r="G72" s="221"/>
      <c r="H72" s="221"/>
      <c r="I72" s="221"/>
      <c r="J72" s="221"/>
      <c r="K72" s="221"/>
      <c r="L72" s="221"/>
      <c r="M72" s="221"/>
      <c r="N72" s="221"/>
    </row>
    <row r="73" spans="1:14" ht="14.25" customHeight="1" x14ac:dyDescent="0.35">
      <c r="A73" s="221"/>
      <c r="B73" s="221"/>
      <c r="C73" s="221"/>
      <c r="D73" s="221"/>
      <c r="E73" s="221"/>
      <c r="F73" s="221"/>
      <c r="G73" s="221"/>
      <c r="H73" s="221"/>
      <c r="I73" s="221"/>
      <c r="J73" s="221"/>
      <c r="K73" s="221"/>
      <c r="L73" s="221"/>
      <c r="M73" s="221"/>
      <c r="N73" s="221"/>
    </row>
    <row r="74" spans="1:14" ht="14.25" customHeight="1" x14ac:dyDescent="0.35">
      <c r="A74" s="221"/>
      <c r="B74" s="221"/>
      <c r="C74" s="221"/>
      <c r="D74" s="221"/>
      <c r="E74" s="221"/>
      <c r="F74" s="221"/>
      <c r="G74" s="221"/>
      <c r="H74" s="221"/>
      <c r="I74" s="221"/>
      <c r="J74" s="221"/>
      <c r="K74" s="221"/>
      <c r="L74" s="221"/>
      <c r="M74" s="221"/>
      <c r="N74" s="221"/>
    </row>
    <row r="75" spans="1:14" ht="14.25" customHeight="1" x14ac:dyDescent="0.35">
      <c r="A75" s="221"/>
      <c r="B75" s="221"/>
      <c r="C75" s="221"/>
      <c r="D75" s="221"/>
      <c r="E75" s="221"/>
      <c r="F75" s="221"/>
      <c r="G75" s="221"/>
      <c r="H75" s="221"/>
      <c r="I75" s="221"/>
      <c r="J75" s="221"/>
      <c r="K75" s="221"/>
      <c r="L75" s="221"/>
      <c r="M75" s="221"/>
      <c r="N75" s="221"/>
    </row>
    <row r="76" spans="1:14" ht="14.25" customHeight="1" x14ac:dyDescent="0.35">
      <c r="A76" s="221"/>
      <c r="B76" s="221"/>
      <c r="C76" s="221"/>
      <c r="D76" s="221"/>
      <c r="E76" s="221"/>
      <c r="F76" s="221"/>
      <c r="G76" s="221"/>
      <c r="H76" s="221"/>
      <c r="I76" s="221"/>
      <c r="J76" s="221"/>
      <c r="K76" s="221"/>
      <c r="L76" s="221"/>
      <c r="M76" s="221"/>
      <c r="N76" s="221"/>
    </row>
    <row r="77" spans="1:14" ht="14.25" customHeight="1" x14ac:dyDescent="0.35">
      <c r="A77" s="221"/>
      <c r="B77" s="221"/>
      <c r="C77" s="221"/>
      <c r="D77" s="221"/>
      <c r="E77" s="221"/>
      <c r="F77" s="221"/>
      <c r="G77" s="221"/>
      <c r="H77" s="221"/>
      <c r="I77" s="221"/>
      <c r="J77" s="221"/>
      <c r="K77" s="221"/>
      <c r="L77" s="221"/>
      <c r="M77" s="221"/>
      <c r="N77" s="221"/>
    </row>
    <row r="78" spans="1:14" ht="14.25" customHeight="1" x14ac:dyDescent="0.35">
      <c r="A78" s="221"/>
      <c r="B78" s="221"/>
      <c r="C78" s="221"/>
      <c r="D78" s="221"/>
      <c r="E78" s="221"/>
      <c r="F78" s="221"/>
      <c r="G78" s="221"/>
      <c r="H78" s="221"/>
      <c r="I78" s="221"/>
      <c r="J78" s="221"/>
      <c r="K78" s="221"/>
      <c r="L78" s="221"/>
      <c r="M78" s="221"/>
      <c r="N78" s="221"/>
    </row>
    <row r="79" spans="1:14" ht="14.25" customHeight="1" x14ac:dyDescent="0.35">
      <c r="A79" s="221"/>
      <c r="B79" s="221"/>
      <c r="C79" s="221"/>
      <c r="D79" s="221"/>
      <c r="E79" s="221"/>
      <c r="F79" s="221"/>
      <c r="G79" s="221"/>
      <c r="H79" s="221"/>
      <c r="I79" s="221"/>
      <c r="J79" s="221"/>
      <c r="K79" s="221"/>
      <c r="L79" s="221"/>
      <c r="M79" s="221"/>
      <c r="N79" s="221"/>
    </row>
    <row r="80" spans="1:14" ht="14.25" customHeight="1" x14ac:dyDescent="0.35">
      <c r="A80" s="221"/>
      <c r="B80" s="221"/>
      <c r="C80" s="221"/>
      <c r="D80" s="221"/>
      <c r="E80" s="221"/>
      <c r="F80" s="221"/>
      <c r="G80" s="221"/>
      <c r="H80" s="221"/>
      <c r="I80" s="221"/>
      <c r="J80" s="221"/>
      <c r="K80" s="221"/>
      <c r="L80" s="221"/>
      <c r="M80" s="221"/>
      <c r="N80" s="221"/>
    </row>
    <row r="81" spans="1:14" ht="14.25" customHeight="1" x14ac:dyDescent="0.35">
      <c r="A81" s="221"/>
      <c r="B81" s="221"/>
      <c r="C81" s="221"/>
      <c r="D81" s="221"/>
      <c r="E81" s="221"/>
      <c r="F81" s="221"/>
      <c r="G81" s="221"/>
      <c r="H81" s="221"/>
      <c r="I81" s="221"/>
      <c r="J81" s="221"/>
      <c r="K81" s="221"/>
      <c r="L81" s="221"/>
      <c r="M81" s="221"/>
      <c r="N81" s="221"/>
    </row>
    <row r="82" spans="1:14" ht="14.25" customHeight="1" x14ac:dyDescent="0.35">
      <c r="A82" s="221"/>
      <c r="B82" s="221"/>
      <c r="C82" s="221"/>
      <c r="D82" s="221"/>
      <c r="E82" s="221"/>
      <c r="F82" s="221"/>
      <c r="G82" s="221"/>
      <c r="H82" s="221"/>
      <c r="I82" s="221"/>
      <c r="J82" s="221"/>
      <c r="K82" s="221"/>
      <c r="L82" s="221"/>
      <c r="M82" s="221"/>
      <c r="N82" s="221"/>
    </row>
    <row r="83" spans="1:14" ht="14.25" customHeight="1" x14ac:dyDescent="0.35">
      <c r="A83" s="221"/>
      <c r="B83" s="221"/>
      <c r="C83" s="221"/>
      <c r="D83" s="221"/>
      <c r="E83" s="221"/>
      <c r="F83" s="221"/>
      <c r="G83" s="221"/>
      <c r="H83" s="221"/>
      <c r="I83" s="221"/>
      <c r="J83" s="221"/>
      <c r="K83" s="221"/>
      <c r="L83" s="221"/>
      <c r="M83" s="221"/>
      <c r="N83" s="221"/>
    </row>
    <row r="84" spans="1:14" ht="14.25" customHeight="1" x14ac:dyDescent="0.35">
      <c r="A84" s="221"/>
      <c r="B84" s="221"/>
      <c r="C84" s="221"/>
      <c r="D84" s="221"/>
      <c r="E84" s="221"/>
      <c r="F84" s="221"/>
      <c r="G84" s="221"/>
      <c r="H84" s="221"/>
      <c r="I84" s="221"/>
      <c r="J84" s="221"/>
      <c r="K84" s="221"/>
      <c r="L84" s="221"/>
      <c r="M84" s="221"/>
      <c r="N84" s="221"/>
    </row>
    <row r="85" spans="1:14" ht="14.25" customHeight="1" x14ac:dyDescent="0.35">
      <c r="A85" s="221"/>
      <c r="B85" s="221"/>
      <c r="C85" s="221"/>
      <c r="D85" s="221"/>
      <c r="E85" s="221"/>
      <c r="F85" s="221"/>
      <c r="G85" s="221"/>
      <c r="H85" s="221"/>
      <c r="I85" s="221"/>
      <c r="J85" s="221"/>
      <c r="K85" s="221"/>
      <c r="L85" s="221"/>
      <c r="M85" s="221"/>
      <c r="N85" s="221"/>
    </row>
    <row r="86" spans="1:14" ht="14.25" customHeight="1" x14ac:dyDescent="0.35">
      <c r="A86" s="221"/>
      <c r="B86" s="221"/>
      <c r="C86" s="221"/>
      <c r="D86" s="221"/>
      <c r="E86" s="221"/>
      <c r="F86" s="221"/>
      <c r="G86" s="221"/>
      <c r="H86" s="221"/>
      <c r="I86" s="221"/>
      <c r="J86" s="221"/>
      <c r="K86" s="221"/>
      <c r="L86" s="221"/>
      <c r="M86" s="221"/>
      <c r="N86" s="221"/>
    </row>
    <row r="87" spans="1:14" ht="14.25" customHeight="1" x14ac:dyDescent="0.35">
      <c r="A87" s="221"/>
      <c r="B87" s="221"/>
      <c r="C87" s="221"/>
      <c r="D87" s="221"/>
      <c r="E87" s="221"/>
      <c r="F87" s="221"/>
      <c r="G87" s="221"/>
      <c r="H87" s="221"/>
      <c r="I87" s="221"/>
      <c r="J87" s="221"/>
      <c r="K87" s="221"/>
      <c r="L87" s="221"/>
      <c r="M87" s="221"/>
      <c r="N87" s="221"/>
    </row>
    <row r="88" spans="1:14" ht="14.25" customHeight="1" x14ac:dyDescent="0.35">
      <c r="A88" s="221"/>
      <c r="B88" s="221"/>
      <c r="C88" s="221"/>
      <c r="D88" s="221"/>
      <c r="E88" s="221"/>
      <c r="F88" s="221"/>
      <c r="G88" s="221"/>
      <c r="H88" s="221"/>
      <c r="I88" s="221"/>
      <c r="J88" s="221"/>
      <c r="K88" s="221"/>
      <c r="L88" s="221"/>
      <c r="M88" s="221"/>
      <c r="N88" s="221"/>
    </row>
    <row r="89" spans="1:14" ht="14.25" customHeight="1" x14ac:dyDescent="0.35">
      <c r="A89" s="221"/>
      <c r="B89" s="221"/>
      <c r="C89" s="221"/>
      <c r="D89" s="221"/>
      <c r="E89" s="221"/>
      <c r="F89" s="221"/>
      <c r="G89" s="221"/>
      <c r="H89" s="221"/>
      <c r="I89" s="221"/>
      <c r="J89" s="221"/>
      <c r="K89" s="221"/>
      <c r="L89" s="221"/>
      <c r="M89" s="221"/>
      <c r="N89" s="221"/>
    </row>
    <row r="90" spans="1:14" ht="14.25" customHeight="1" x14ac:dyDescent="0.35">
      <c r="A90" s="221"/>
      <c r="B90" s="221"/>
      <c r="C90" s="221"/>
      <c r="D90" s="221"/>
      <c r="E90" s="221"/>
      <c r="F90" s="221"/>
      <c r="G90" s="221"/>
      <c r="H90" s="221"/>
      <c r="I90" s="221"/>
      <c r="J90" s="221"/>
      <c r="K90" s="221"/>
      <c r="L90" s="221"/>
      <c r="M90" s="221"/>
      <c r="N90" s="221"/>
    </row>
    <row r="91" spans="1:14" ht="14.25" customHeight="1" x14ac:dyDescent="0.35">
      <c r="A91" s="221"/>
      <c r="B91" s="221"/>
      <c r="C91" s="221"/>
      <c r="D91" s="221"/>
      <c r="E91" s="221"/>
      <c r="F91" s="221"/>
      <c r="G91" s="221"/>
      <c r="H91" s="221"/>
      <c r="I91" s="221"/>
      <c r="J91" s="221"/>
      <c r="K91" s="221"/>
      <c r="L91" s="221"/>
      <c r="M91" s="221"/>
      <c r="N91" s="221"/>
    </row>
    <row r="92" spans="1:14" ht="14.25" customHeight="1" x14ac:dyDescent="0.35">
      <c r="A92" s="221"/>
      <c r="B92" s="221"/>
      <c r="C92" s="221"/>
      <c r="D92" s="221"/>
      <c r="E92" s="221"/>
      <c r="F92" s="221"/>
      <c r="G92" s="221"/>
      <c r="H92" s="221"/>
      <c r="I92" s="221"/>
      <c r="J92" s="221"/>
      <c r="K92" s="221"/>
      <c r="L92" s="221"/>
      <c r="M92" s="221"/>
      <c r="N92" s="221"/>
    </row>
    <row r="93" spans="1:14" ht="14.25" customHeight="1" x14ac:dyDescent="0.35">
      <c r="A93" s="221"/>
      <c r="B93" s="221"/>
      <c r="C93" s="221"/>
      <c r="D93" s="221"/>
      <c r="E93" s="221"/>
      <c r="F93" s="221"/>
      <c r="G93" s="221"/>
      <c r="H93" s="221"/>
      <c r="I93" s="221"/>
      <c r="J93" s="221"/>
      <c r="K93" s="221"/>
      <c r="L93" s="221"/>
      <c r="M93" s="221"/>
      <c r="N93" s="221"/>
    </row>
    <row r="94" spans="1:14" ht="14.25" customHeight="1" x14ac:dyDescent="0.35">
      <c r="A94" s="221"/>
      <c r="B94" s="221"/>
      <c r="C94" s="221"/>
      <c r="D94" s="221"/>
      <c r="E94" s="221"/>
      <c r="F94" s="221"/>
      <c r="G94" s="221"/>
      <c r="H94" s="221"/>
      <c r="I94" s="221"/>
      <c r="J94" s="221"/>
      <c r="K94" s="221"/>
      <c r="L94" s="221"/>
      <c r="M94" s="221"/>
      <c r="N94" s="221"/>
    </row>
    <row r="95" spans="1:14" ht="14.25" customHeight="1" x14ac:dyDescent="0.35">
      <c r="A95" s="221"/>
      <c r="B95" s="221"/>
      <c r="C95" s="221"/>
      <c r="D95" s="221"/>
      <c r="E95" s="221"/>
      <c r="F95" s="221"/>
      <c r="G95" s="221"/>
      <c r="H95" s="221"/>
      <c r="I95" s="221"/>
      <c r="J95" s="221"/>
      <c r="K95" s="221"/>
      <c r="L95" s="221"/>
      <c r="M95" s="221"/>
      <c r="N95" s="221"/>
    </row>
    <row r="96" spans="1:14" ht="14.25" customHeight="1" x14ac:dyDescent="0.35">
      <c r="A96" s="221"/>
      <c r="B96" s="221"/>
      <c r="C96" s="221"/>
      <c r="D96" s="221"/>
      <c r="E96" s="221"/>
      <c r="F96" s="221"/>
      <c r="G96" s="221"/>
      <c r="H96" s="221"/>
      <c r="I96" s="221"/>
      <c r="J96" s="221"/>
      <c r="K96" s="221"/>
      <c r="L96" s="221"/>
      <c r="M96" s="221"/>
      <c r="N96" s="221"/>
    </row>
    <row r="97" spans="1:14" ht="14.25" customHeight="1" x14ac:dyDescent="0.35">
      <c r="A97" s="221"/>
      <c r="B97" s="221"/>
      <c r="C97" s="221"/>
      <c r="D97" s="221"/>
      <c r="E97" s="221"/>
      <c r="F97" s="221"/>
      <c r="G97" s="221"/>
      <c r="H97" s="221"/>
      <c r="I97" s="221"/>
      <c r="J97" s="221"/>
      <c r="K97" s="221"/>
      <c r="L97" s="221"/>
      <c r="M97" s="221"/>
      <c r="N97" s="221"/>
    </row>
    <row r="98" spans="1:14" ht="14.25" customHeight="1" x14ac:dyDescent="0.35">
      <c r="A98" s="221"/>
      <c r="B98" s="221"/>
      <c r="C98" s="221"/>
      <c r="D98" s="221"/>
      <c r="E98" s="221"/>
      <c r="F98" s="221"/>
      <c r="G98" s="221"/>
      <c r="H98" s="221"/>
      <c r="I98" s="221"/>
      <c r="J98" s="221"/>
      <c r="K98" s="221"/>
      <c r="L98" s="221"/>
      <c r="M98" s="221"/>
      <c r="N98" s="221"/>
    </row>
    <row r="99" spans="1:14" ht="14.25" customHeight="1" x14ac:dyDescent="0.35">
      <c r="A99" s="221"/>
      <c r="B99" s="221"/>
      <c r="C99" s="221"/>
      <c r="D99" s="221"/>
      <c r="E99" s="221"/>
      <c r="F99" s="221"/>
      <c r="G99" s="221"/>
      <c r="H99" s="221"/>
      <c r="I99" s="221"/>
      <c r="J99" s="221"/>
      <c r="K99" s="221"/>
      <c r="L99" s="221"/>
      <c r="M99" s="221"/>
      <c r="N99" s="221"/>
    </row>
    <row r="100" spans="1:14" ht="14.25" customHeight="1" x14ac:dyDescent="0.35">
      <c r="A100" s="221"/>
      <c r="B100" s="221"/>
      <c r="C100" s="221"/>
      <c r="D100" s="221"/>
      <c r="E100" s="221"/>
      <c r="F100" s="221"/>
      <c r="G100" s="221"/>
      <c r="H100" s="221"/>
      <c r="I100" s="221"/>
      <c r="J100" s="221"/>
      <c r="K100" s="221"/>
      <c r="L100" s="221"/>
      <c r="M100" s="221"/>
      <c r="N100" s="221"/>
    </row>
    <row r="101" spans="1:14" ht="14.25" customHeight="1" x14ac:dyDescent="0.35">
      <c r="A101" s="221"/>
      <c r="B101" s="221"/>
      <c r="C101" s="221"/>
      <c r="D101" s="221"/>
      <c r="E101" s="221"/>
      <c r="F101" s="221"/>
      <c r="G101" s="221"/>
      <c r="H101" s="221"/>
      <c r="I101" s="221"/>
      <c r="J101" s="221"/>
      <c r="K101" s="221"/>
      <c r="L101" s="221"/>
      <c r="M101" s="221"/>
      <c r="N101" s="221"/>
    </row>
    <row r="102" spans="1:14" ht="14.25" customHeight="1" x14ac:dyDescent="0.35">
      <c r="A102" s="221"/>
      <c r="B102" s="221"/>
      <c r="C102" s="221"/>
      <c r="D102" s="221"/>
      <c r="E102" s="221"/>
      <c r="F102" s="221"/>
      <c r="G102" s="221"/>
      <c r="H102" s="221"/>
      <c r="I102" s="221"/>
      <c r="J102" s="221"/>
      <c r="K102" s="221"/>
      <c r="L102" s="221"/>
      <c r="M102" s="221"/>
      <c r="N102" s="221"/>
    </row>
    <row r="103" spans="1:14" ht="14.25" customHeight="1" x14ac:dyDescent="0.35">
      <c r="A103" s="221"/>
      <c r="B103" s="221"/>
      <c r="C103" s="221"/>
      <c r="D103" s="221"/>
      <c r="E103" s="221"/>
      <c r="F103" s="221"/>
      <c r="G103" s="221"/>
      <c r="H103" s="221"/>
      <c r="I103" s="221"/>
      <c r="J103" s="221"/>
      <c r="K103" s="221"/>
      <c r="L103" s="221"/>
      <c r="M103" s="221"/>
      <c r="N103" s="221"/>
    </row>
    <row r="104" spans="1:14" ht="14.25" customHeight="1" x14ac:dyDescent="0.35">
      <c r="A104" s="221"/>
      <c r="B104" s="221"/>
      <c r="C104" s="221"/>
      <c r="D104" s="221"/>
      <c r="E104" s="221"/>
      <c r="F104" s="221"/>
      <c r="G104" s="221"/>
      <c r="H104" s="221"/>
      <c r="I104" s="221"/>
      <c r="J104" s="221"/>
      <c r="K104" s="221"/>
      <c r="L104" s="221"/>
      <c r="M104" s="221"/>
      <c r="N104" s="221"/>
    </row>
    <row r="105" spans="1:14" ht="14.25" customHeight="1" x14ac:dyDescent="0.35">
      <c r="A105" s="221"/>
      <c r="B105" s="221"/>
      <c r="C105" s="221"/>
      <c r="D105" s="221"/>
      <c r="E105" s="221"/>
      <c r="F105" s="221"/>
      <c r="G105" s="221"/>
      <c r="H105" s="221"/>
      <c r="I105" s="221"/>
      <c r="J105" s="221"/>
      <c r="K105" s="221"/>
      <c r="L105" s="221"/>
      <c r="M105" s="221"/>
      <c r="N105" s="221"/>
    </row>
    <row r="106" spans="1:14" ht="14.25" customHeight="1" x14ac:dyDescent="0.35">
      <c r="A106" s="221"/>
      <c r="B106" s="221"/>
      <c r="C106" s="221"/>
      <c r="D106" s="221"/>
      <c r="E106" s="221"/>
      <c r="F106" s="221"/>
      <c r="G106" s="221"/>
      <c r="H106" s="221"/>
      <c r="I106" s="221"/>
      <c r="J106" s="221"/>
      <c r="K106" s="221"/>
      <c r="L106" s="221"/>
      <c r="M106" s="221"/>
      <c r="N106" s="221"/>
    </row>
    <row r="107" spans="1:14" ht="14.25" customHeight="1" x14ac:dyDescent="0.35">
      <c r="A107" s="221"/>
      <c r="B107" s="221"/>
      <c r="C107" s="221"/>
      <c r="D107" s="221"/>
      <c r="E107" s="221"/>
      <c r="F107" s="221"/>
      <c r="G107" s="221"/>
      <c r="H107" s="221"/>
      <c r="I107" s="221"/>
      <c r="J107" s="221"/>
      <c r="K107" s="221"/>
      <c r="L107" s="221"/>
      <c r="M107" s="221"/>
      <c r="N107" s="221"/>
    </row>
    <row r="108" spans="1:14" ht="14.25" customHeight="1" x14ac:dyDescent="0.35">
      <c r="A108" s="221"/>
      <c r="B108" s="221"/>
      <c r="C108" s="221"/>
      <c r="D108" s="221"/>
      <c r="E108" s="221"/>
      <c r="F108" s="221"/>
      <c r="G108" s="221"/>
      <c r="H108" s="221"/>
      <c r="I108" s="221"/>
      <c r="J108" s="221"/>
      <c r="K108" s="221"/>
      <c r="L108" s="221"/>
      <c r="M108" s="221"/>
      <c r="N108" s="221"/>
    </row>
    <row r="109" spans="1:14" ht="14.25" customHeight="1" x14ac:dyDescent="0.35">
      <c r="A109" s="221"/>
      <c r="B109" s="221"/>
      <c r="C109" s="221"/>
      <c r="D109" s="221"/>
      <c r="E109" s="221"/>
      <c r="F109" s="221"/>
      <c r="G109" s="221"/>
      <c r="H109" s="221"/>
      <c r="I109" s="221"/>
      <c r="J109" s="221"/>
      <c r="K109" s="221"/>
      <c r="L109" s="221"/>
      <c r="M109" s="221"/>
      <c r="N109" s="221"/>
    </row>
    <row r="110" spans="1:14" ht="14.25" customHeight="1" x14ac:dyDescent="0.35">
      <c r="A110" s="221"/>
      <c r="B110" s="221"/>
      <c r="C110" s="221"/>
      <c r="D110" s="221"/>
      <c r="E110" s="221"/>
      <c r="F110" s="221"/>
      <c r="G110" s="221"/>
      <c r="H110" s="221"/>
      <c r="I110" s="221"/>
      <c r="J110" s="221"/>
      <c r="K110" s="221"/>
      <c r="L110" s="221"/>
      <c r="M110" s="221"/>
      <c r="N110" s="221"/>
    </row>
    <row r="111" spans="1:14" ht="14.25" customHeight="1" x14ac:dyDescent="0.35">
      <c r="A111" s="221"/>
      <c r="B111" s="221"/>
      <c r="C111" s="221"/>
      <c r="D111" s="221"/>
      <c r="E111" s="221"/>
      <c r="F111" s="221"/>
      <c r="G111" s="221"/>
      <c r="H111" s="221"/>
      <c r="I111" s="221"/>
      <c r="J111" s="221"/>
      <c r="K111" s="221"/>
      <c r="L111" s="221"/>
      <c r="M111" s="221"/>
      <c r="N111" s="221"/>
    </row>
    <row r="112" spans="1:14" ht="14.25" customHeight="1" x14ac:dyDescent="0.35">
      <c r="A112" s="221"/>
      <c r="B112" s="221"/>
      <c r="C112" s="221"/>
      <c r="D112" s="221"/>
      <c r="E112" s="221"/>
      <c r="F112" s="221"/>
      <c r="G112" s="221"/>
      <c r="H112" s="221"/>
      <c r="I112" s="221"/>
      <c r="J112" s="221"/>
      <c r="K112" s="221"/>
      <c r="L112" s="221"/>
      <c r="M112" s="221"/>
      <c r="N112" s="221"/>
    </row>
    <row r="113" spans="1:14" ht="14.25" customHeight="1" x14ac:dyDescent="0.35">
      <c r="A113" s="221"/>
      <c r="B113" s="221"/>
      <c r="C113" s="221"/>
      <c r="D113" s="221"/>
      <c r="E113" s="221"/>
      <c r="F113" s="221"/>
      <c r="G113" s="221"/>
      <c r="H113" s="221"/>
      <c r="I113" s="221"/>
      <c r="J113" s="221"/>
      <c r="K113" s="221"/>
      <c r="L113" s="221"/>
      <c r="M113" s="221"/>
      <c r="N113" s="221"/>
    </row>
    <row r="114" spans="1:14" ht="14.25" customHeight="1" x14ac:dyDescent="0.35">
      <c r="A114" s="221"/>
      <c r="B114" s="221"/>
      <c r="C114" s="221"/>
      <c r="D114" s="221"/>
      <c r="E114" s="221"/>
      <c r="F114" s="221"/>
      <c r="G114" s="221"/>
      <c r="H114" s="221"/>
      <c r="I114" s="221"/>
      <c r="J114" s="221"/>
      <c r="K114" s="221"/>
      <c r="L114" s="221"/>
      <c r="M114" s="221"/>
      <c r="N114" s="221"/>
    </row>
    <row r="115" spans="1:14" ht="14.25" customHeight="1" x14ac:dyDescent="0.35">
      <c r="A115" s="221"/>
      <c r="B115" s="221"/>
      <c r="C115" s="221"/>
      <c r="D115" s="221"/>
      <c r="E115" s="221"/>
      <c r="F115" s="221"/>
      <c r="G115" s="221"/>
      <c r="H115" s="221"/>
      <c r="I115" s="221"/>
      <c r="J115" s="221"/>
      <c r="K115" s="221"/>
      <c r="L115" s="221"/>
      <c r="M115" s="221"/>
      <c r="N115" s="221"/>
    </row>
    <row r="116" spans="1:14" ht="14.25" customHeight="1" x14ac:dyDescent="0.35">
      <c r="A116" s="221"/>
      <c r="B116" s="221"/>
      <c r="C116" s="221"/>
      <c r="D116" s="221"/>
      <c r="E116" s="221"/>
      <c r="F116" s="221"/>
      <c r="G116" s="221"/>
      <c r="H116" s="221"/>
      <c r="I116" s="221"/>
      <c r="J116" s="221"/>
      <c r="K116" s="221"/>
      <c r="L116" s="221"/>
      <c r="M116" s="221"/>
      <c r="N116" s="221"/>
    </row>
    <row r="117" spans="1:14" ht="14.25" customHeight="1" x14ac:dyDescent="0.35">
      <c r="A117" s="221"/>
      <c r="B117" s="221"/>
      <c r="C117" s="221"/>
      <c r="D117" s="221"/>
      <c r="E117" s="221"/>
      <c r="F117" s="221"/>
      <c r="G117" s="221"/>
      <c r="H117" s="221"/>
      <c r="I117" s="221"/>
      <c r="J117" s="221"/>
      <c r="K117" s="221"/>
      <c r="L117" s="221"/>
      <c r="M117" s="221"/>
      <c r="N117" s="221"/>
    </row>
    <row r="118" spans="1:14" ht="14.25" customHeight="1" x14ac:dyDescent="0.35">
      <c r="A118" s="221"/>
      <c r="B118" s="221"/>
      <c r="C118" s="221"/>
      <c r="D118" s="221"/>
      <c r="E118" s="221"/>
      <c r="F118" s="221"/>
      <c r="G118" s="221"/>
      <c r="H118" s="221"/>
      <c r="I118" s="221"/>
      <c r="J118" s="221"/>
      <c r="K118" s="221"/>
      <c r="L118" s="221"/>
      <c r="M118" s="221"/>
      <c r="N118" s="221"/>
    </row>
    <row r="119" spans="1:14" ht="14.25" customHeight="1" x14ac:dyDescent="0.35">
      <c r="A119" s="221"/>
      <c r="B119" s="221"/>
      <c r="C119" s="221"/>
      <c r="D119" s="221"/>
      <c r="E119" s="221"/>
      <c r="F119" s="221"/>
      <c r="G119" s="221"/>
      <c r="H119" s="221"/>
      <c r="I119" s="221"/>
      <c r="J119" s="221"/>
      <c r="K119" s="221"/>
      <c r="L119" s="221"/>
      <c r="M119" s="221"/>
      <c r="N119" s="221"/>
    </row>
    <row r="120" spans="1:14" ht="14.25" customHeight="1" x14ac:dyDescent="0.35">
      <c r="A120" s="221"/>
      <c r="B120" s="221"/>
      <c r="C120" s="221"/>
      <c r="D120" s="221"/>
      <c r="E120" s="221"/>
      <c r="F120" s="221"/>
      <c r="G120" s="221"/>
      <c r="H120" s="221"/>
      <c r="I120" s="221"/>
      <c r="J120" s="221"/>
      <c r="K120" s="221"/>
      <c r="L120" s="221"/>
      <c r="M120" s="221"/>
      <c r="N120" s="221"/>
    </row>
    <row r="121" spans="1:14" ht="14.25" customHeight="1" x14ac:dyDescent="0.35">
      <c r="A121" s="221"/>
      <c r="B121" s="221"/>
      <c r="C121" s="221"/>
      <c r="D121" s="221"/>
      <c r="E121" s="221"/>
      <c r="F121" s="221"/>
      <c r="G121" s="221"/>
      <c r="H121" s="221"/>
      <c r="I121" s="221"/>
      <c r="J121" s="221"/>
      <c r="K121" s="221"/>
      <c r="L121" s="221"/>
      <c r="M121" s="221"/>
      <c r="N121" s="221"/>
    </row>
    <row r="122" spans="1:14" ht="14.25" customHeight="1" x14ac:dyDescent="0.35">
      <c r="A122" s="221"/>
      <c r="B122" s="221"/>
      <c r="C122" s="221"/>
      <c r="D122" s="221"/>
      <c r="E122" s="221"/>
      <c r="F122" s="221"/>
      <c r="G122" s="221"/>
      <c r="H122" s="221"/>
      <c r="I122" s="221"/>
      <c r="J122" s="221"/>
      <c r="K122" s="221"/>
      <c r="L122" s="221"/>
      <c r="M122" s="221"/>
      <c r="N122" s="221"/>
    </row>
    <row r="123" spans="1:14" ht="14.25" customHeight="1" x14ac:dyDescent="0.35">
      <c r="A123" s="221"/>
      <c r="B123" s="221"/>
      <c r="C123" s="221"/>
      <c r="D123" s="221"/>
      <c r="E123" s="221"/>
      <c r="F123" s="221"/>
      <c r="G123" s="221"/>
      <c r="H123" s="221"/>
      <c r="I123" s="221"/>
      <c r="J123" s="221"/>
      <c r="K123" s="221"/>
      <c r="L123" s="221"/>
      <c r="M123" s="221"/>
      <c r="N123" s="221"/>
    </row>
    <row r="124" spans="1:14" ht="14.25" customHeight="1" x14ac:dyDescent="0.35">
      <c r="A124" s="221"/>
      <c r="B124" s="221"/>
      <c r="C124" s="221"/>
      <c r="D124" s="221"/>
      <c r="E124" s="221"/>
      <c r="F124" s="221"/>
      <c r="G124" s="221"/>
      <c r="H124" s="221"/>
      <c r="I124" s="221"/>
      <c r="J124" s="221"/>
      <c r="K124" s="221"/>
      <c r="L124" s="221"/>
      <c r="M124" s="221"/>
      <c r="N124" s="221"/>
    </row>
    <row r="125" spans="1:14" ht="14.25" customHeight="1" x14ac:dyDescent="0.35">
      <c r="A125" s="221"/>
      <c r="B125" s="221"/>
      <c r="C125" s="221"/>
      <c r="D125" s="221"/>
      <c r="E125" s="221"/>
      <c r="F125" s="221"/>
      <c r="G125" s="221"/>
      <c r="H125" s="221"/>
      <c r="I125" s="221"/>
      <c r="J125" s="221"/>
      <c r="K125" s="221"/>
      <c r="L125" s="221"/>
      <c r="M125" s="221"/>
      <c r="N125" s="221"/>
    </row>
    <row r="126" spans="1:14" ht="14.25" customHeight="1" x14ac:dyDescent="0.35">
      <c r="A126" s="221"/>
      <c r="B126" s="221"/>
      <c r="C126" s="221"/>
      <c r="D126" s="221"/>
      <c r="E126" s="221"/>
      <c r="F126" s="221"/>
      <c r="G126" s="221"/>
      <c r="H126" s="221"/>
      <c r="I126" s="221"/>
      <c r="J126" s="221"/>
      <c r="K126" s="221"/>
      <c r="L126" s="221"/>
      <c r="M126" s="221"/>
      <c r="N126" s="221"/>
    </row>
    <row r="127" spans="1:14" ht="14.25" customHeight="1" x14ac:dyDescent="0.35">
      <c r="A127" s="221"/>
      <c r="B127" s="221"/>
      <c r="C127" s="221"/>
      <c r="D127" s="221"/>
      <c r="E127" s="221"/>
      <c r="F127" s="221"/>
      <c r="G127" s="221"/>
      <c r="H127" s="221"/>
      <c r="I127" s="221"/>
      <c r="J127" s="221"/>
      <c r="K127" s="221"/>
      <c r="L127" s="221"/>
      <c r="M127" s="221"/>
      <c r="N127" s="221"/>
    </row>
    <row r="128" spans="1:14" ht="14.25" customHeight="1" x14ac:dyDescent="0.35">
      <c r="A128" s="221"/>
      <c r="B128" s="221"/>
      <c r="C128" s="221"/>
      <c r="D128" s="221"/>
      <c r="E128" s="221"/>
      <c r="F128" s="221"/>
      <c r="G128" s="221"/>
      <c r="H128" s="221"/>
      <c r="I128" s="221"/>
      <c r="J128" s="221"/>
      <c r="K128" s="221"/>
      <c r="L128" s="221"/>
      <c r="M128" s="221"/>
      <c r="N128" s="221"/>
    </row>
    <row r="129" spans="1:14" ht="14.25" customHeight="1" x14ac:dyDescent="0.35">
      <c r="A129" s="221"/>
      <c r="B129" s="221"/>
      <c r="C129" s="221"/>
      <c r="D129" s="221"/>
      <c r="E129" s="221"/>
      <c r="F129" s="221"/>
      <c r="G129" s="221"/>
      <c r="H129" s="221"/>
      <c r="I129" s="221"/>
      <c r="J129" s="221"/>
      <c r="K129" s="221"/>
      <c r="L129" s="221"/>
      <c r="M129" s="221"/>
      <c r="N129" s="221"/>
    </row>
    <row r="130" spans="1:14" ht="14.25" customHeight="1" x14ac:dyDescent="0.35">
      <c r="A130" s="221"/>
      <c r="B130" s="221"/>
      <c r="C130" s="221"/>
      <c r="D130" s="221"/>
      <c r="E130" s="221"/>
      <c r="F130" s="221"/>
      <c r="G130" s="221"/>
      <c r="H130" s="221"/>
      <c r="I130" s="221"/>
      <c r="J130" s="221"/>
      <c r="K130" s="221"/>
      <c r="L130" s="221"/>
      <c r="M130" s="221"/>
      <c r="N130" s="221"/>
    </row>
    <row r="131" spans="1:14" ht="14.25" customHeight="1" x14ac:dyDescent="0.35">
      <c r="A131" s="221"/>
      <c r="B131" s="221"/>
      <c r="C131" s="221"/>
      <c r="D131" s="221"/>
      <c r="E131" s="221"/>
      <c r="F131" s="221"/>
      <c r="G131" s="221"/>
      <c r="H131" s="221"/>
      <c r="I131" s="221"/>
      <c r="J131" s="221"/>
      <c r="K131" s="221"/>
      <c r="L131" s="221"/>
      <c r="M131" s="221"/>
      <c r="N131" s="221"/>
    </row>
    <row r="132" spans="1:14" ht="14.25" customHeight="1" x14ac:dyDescent="0.35">
      <c r="A132" s="221"/>
      <c r="B132" s="221"/>
      <c r="C132" s="221"/>
      <c r="D132" s="221"/>
      <c r="E132" s="221"/>
      <c r="F132" s="221"/>
      <c r="G132" s="221"/>
      <c r="H132" s="221"/>
      <c r="I132" s="221"/>
      <c r="J132" s="221"/>
      <c r="K132" s="221"/>
      <c r="L132" s="221"/>
      <c r="M132" s="221"/>
      <c r="N132" s="221"/>
    </row>
    <row r="133" spans="1:14" ht="14.25" customHeight="1" x14ac:dyDescent="0.35">
      <c r="A133" s="221"/>
      <c r="B133" s="221"/>
      <c r="C133" s="221"/>
      <c r="D133" s="221"/>
      <c r="E133" s="221"/>
      <c r="F133" s="221"/>
      <c r="G133" s="221"/>
      <c r="H133" s="221"/>
      <c r="I133" s="221"/>
      <c r="J133" s="221"/>
      <c r="K133" s="221"/>
      <c r="L133" s="221"/>
      <c r="M133" s="221"/>
      <c r="N133" s="221"/>
    </row>
    <row r="134" spans="1:14" ht="14.25" customHeight="1" x14ac:dyDescent="0.35">
      <c r="A134" s="221"/>
      <c r="B134" s="221"/>
      <c r="C134" s="221"/>
      <c r="D134" s="221"/>
      <c r="E134" s="221"/>
      <c r="F134" s="221"/>
      <c r="G134" s="221"/>
      <c r="H134" s="221"/>
      <c r="I134" s="221"/>
      <c r="J134" s="221"/>
      <c r="K134" s="221"/>
      <c r="L134" s="221"/>
      <c r="M134" s="221"/>
      <c r="N134" s="221"/>
    </row>
    <row r="135" spans="1:14" ht="14.25" customHeight="1" x14ac:dyDescent="0.35">
      <c r="A135" s="221"/>
      <c r="B135" s="221"/>
      <c r="C135" s="221"/>
      <c r="D135" s="221"/>
      <c r="E135" s="221"/>
      <c r="F135" s="221"/>
      <c r="G135" s="221"/>
      <c r="H135" s="221"/>
      <c r="I135" s="221"/>
      <c r="J135" s="221"/>
      <c r="K135" s="221"/>
      <c r="L135" s="221"/>
      <c r="M135" s="221"/>
      <c r="N135" s="221"/>
    </row>
    <row r="136" spans="1:14" ht="14.25" customHeight="1" x14ac:dyDescent="0.35">
      <c r="A136" s="221"/>
      <c r="B136" s="221"/>
      <c r="C136" s="221"/>
      <c r="D136" s="221"/>
      <c r="E136" s="221"/>
      <c r="F136" s="221"/>
      <c r="G136" s="221"/>
      <c r="H136" s="221"/>
      <c r="I136" s="221"/>
      <c r="J136" s="221"/>
      <c r="K136" s="221"/>
      <c r="L136" s="221"/>
      <c r="M136" s="221"/>
      <c r="N136" s="221"/>
    </row>
    <row r="137" spans="1:14" ht="14.25" customHeight="1" x14ac:dyDescent="0.35">
      <c r="A137" s="221"/>
      <c r="B137" s="221"/>
      <c r="C137" s="221"/>
      <c r="D137" s="221"/>
      <c r="E137" s="221"/>
      <c r="F137" s="221"/>
      <c r="G137" s="221"/>
      <c r="H137" s="221"/>
      <c r="I137" s="221"/>
      <c r="J137" s="221"/>
      <c r="K137" s="221"/>
      <c r="L137" s="221"/>
      <c r="M137" s="221"/>
      <c r="N137" s="221"/>
    </row>
    <row r="138" spans="1:14" ht="14.25" customHeight="1" x14ac:dyDescent="0.35">
      <c r="A138" s="221"/>
      <c r="B138" s="221"/>
      <c r="C138" s="221"/>
      <c r="D138" s="221"/>
      <c r="E138" s="221"/>
      <c r="F138" s="221"/>
      <c r="G138" s="221"/>
      <c r="H138" s="221"/>
      <c r="I138" s="221"/>
      <c r="J138" s="221"/>
      <c r="K138" s="221"/>
      <c r="L138" s="221"/>
      <c r="M138" s="221"/>
      <c r="N138" s="221"/>
    </row>
    <row r="139" spans="1:14" ht="14.25" customHeight="1" x14ac:dyDescent="0.35">
      <c r="A139" s="221"/>
      <c r="B139" s="221"/>
      <c r="C139" s="221"/>
      <c r="D139" s="221"/>
      <c r="E139" s="221"/>
      <c r="F139" s="221"/>
      <c r="G139" s="221"/>
      <c r="H139" s="221"/>
      <c r="I139" s="221"/>
      <c r="J139" s="221"/>
      <c r="K139" s="221"/>
      <c r="L139" s="221"/>
      <c r="M139" s="221"/>
      <c r="N139" s="221"/>
    </row>
    <row r="140" spans="1:14" ht="14.25" customHeight="1" x14ac:dyDescent="0.35">
      <c r="A140" s="221"/>
      <c r="B140" s="221"/>
      <c r="C140" s="221"/>
      <c r="D140" s="221"/>
      <c r="E140" s="221"/>
      <c r="F140" s="221"/>
      <c r="G140" s="221"/>
      <c r="H140" s="221"/>
      <c r="I140" s="221"/>
      <c r="J140" s="221"/>
      <c r="K140" s="221"/>
      <c r="L140" s="221"/>
      <c r="M140" s="221"/>
      <c r="N140" s="221"/>
    </row>
    <row r="141" spans="1:14" ht="14.25" customHeight="1" x14ac:dyDescent="0.35">
      <c r="A141" s="221"/>
      <c r="B141" s="221"/>
      <c r="C141" s="221"/>
      <c r="D141" s="221"/>
      <c r="E141" s="221"/>
      <c r="F141" s="221"/>
      <c r="G141" s="221"/>
      <c r="H141" s="221"/>
      <c r="I141" s="221"/>
      <c r="J141" s="221"/>
      <c r="K141" s="221"/>
      <c r="L141" s="221"/>
      <c r="M141" s="221"/>
      <c r="N141" s="221"/>
    </row>
    <row r="142" spans="1:14" ht="14.25" customHeight="1" x14ac:dyDescent="0.35">
      <c r="A142" s="221"/>
      <c r="B142" s="221"/>
      <c r="C142" s="221"/>
      <c r="D142" s="221"/>
      <c r="E142" s="221"/>
      <c r="F142" s="221"/>
      <c r="G142" s="221"/>
      <c r="H142" s="221"/>
      <c r="I142" s="221"/>
      <c r="J142" s="221"/>
      <c r="K142" s="221"/>
      <c r="L142" s="221"/>
      <c r="M142" s="221"/>
      <c r="N142" s="221"/>
    </row>
    <row r="143" spans="1:14" ht="14.25" customHeight="1" x14ac:dyDescent="0.35">
      <c r="A143" s="221"/>
      <c r="B143" s="221"/>
      <c r="C143" s="221"/>
      <c r="D143" s="221"/>
      <c r="E143" s="221"/>
      <c r="F143" s="221"/>
      <c r="G143" s="221"/>
      <c r="H143" s="221"/>
      <c r="I143" s="221"/>
      <c r="J143" s="221"/>
      <c r="K143" s="221"/>
      <c r="L143" s="221"/>
      <c r="M143" s="221"/>
      <c r="N143" s="221"/>
    </row>
    <row r="144" spans="1:14" ht="14.25" customHeight="1" x14ac:dyDescent="0.35">
      <c r="A144" s="221"/>
      <c r="B144" s="221"/>
      <c r="C144" s="221"/>
      <c r="D144" s="221"/>
      <c r="E144" s="221"/>
      <c r="F144" s="221"/>
      <c r="G144" s="221"/>
      <c r="H144" s="221"/>
      <c r="I144" s="221"/>
      <c r="J144" s="221"/>
      <c r="K144" s="221"/>
      <c r="L144" s="221"/>
      <c r="M144" s="221"/>
      <c r="N144" s="221"/>
    </row>
    <row r="145" spans="1:14" ht="14.25" customHeight="1" x14ac:dyDescent="0.35">
      <c r="A145" s="221"/>
      <c r="B145" s="221"/>
      <c r="C145" s="221"/>
      <c r="D145" s="221"/>
      <c r="E145" s="221"/>
      <c r="F145" s="221"/>
      <c r="G145" s="221"/>
      <c r="H145" s="221"/>
      <c r="I145" s="221"/>
      <c r="J145" s="221"/>
      <c r="K145" s="221"/>
      <c r="L145" s="221"/>
      <c r="M145" s="221"/>
      <c r="N145" s="221"/>
    </row>
    <row r="146" spans="1:14" ht="14.25" customHeight="1" x14ac:dyDescent="0.35">
      <c r="A146" s="221"/>
      <c r="B146" s="221"/>
      <c r="C146" s="221"/>
      <c r="D146" s="221"/>
      <c r="E146" s="221"/>
      <c r="F146" s="221"/>
      <c r="G146" s="221"/>
      <c r="H146" s="221"/>
      <c r="I146" s="221"/>
      <c r="J146" s="221"/>
      <c r="K146" s="221"/>
      <c r="L146" s="221"/>
      <c r="M146" s="221"/>
      <c r="N146" s="221"/>
    </row>
    <row r="147" spans="1:14" ht="14.25" customHeight="1" x14ac:dyDescent="0.35">
      <c r="A147" s="221"/>
      <c r="B147" s="221"/>
      <c r="C147" s="221"/>
      <c r="D147" s="221"/>
      <c r="E147" s="221"/>
      <c r="F147" s="221"/>
      <c r="G147" s="221"/>
      <c r="H147" s="221"/>
      <c r="I147" s="221"/>
      <c r="J147" s="221"/>
      <c r="K147" s="221"/>
      <c r="L147" s="221"/>
      <c r="M147" s="221"/>
      <c r="N147" s="221"/>
    </row>
    <row r="148" spans="1:14" ht="14.25" customHeight="1" x14ac:dyDescent="0.35">
      <c r="A148" s="221"/>
      <c r="B148" s="221"/>
      <c r="C148" s="221"/>
      <c r="D148" s="221"/>
      <c r="E148" s="221"/>
      <c r="F148" s="221"/>
      <c r="G148" s="221"/>
      <c r="H148" s="221"/>
      <c r="I148" s="221"/>
      <c r="J148" s="221"/>
      <c r="K148" s="221"/>
      <c r="L148" s="221"/>
      <c r="M148" s="221"/>
      <c r="N148" s="221"/>
    </row>
    <row r="149" spans="1:14" ht="14.25" customHeight="1" x14ac:dyDescent="0.35">
      <c r="A149" s="221"/>
      <c r="B149" s="221"/>
      <c r="C149" s="221"/>
      <c r="D149" s="221"/>
      <c r="E149" s="221"/>
      <c r="F149" s="221"/>
      <c r="G149" s="221"/>
      <c r="H149" s="221"/>
      <c r="I149" s="221"/>
      <c r="J149" s="221"/>
      <c r="K149" s="221"/>
      <c r="L149" s="221"/>
      <c r="M149" s="221"/>
      <c r="N149" s="221"/>
    </row>
    <row r="150" spans="1:14" ht="14.25" customHeight="1" x14ac:dyDescent="0.35">
      <c r="A150" s="221"/>
      <c r="B150" s="221"/>
      <c r="C150" s="221"/>
      <c r="D150" s="221"/>
      <c r="E150" s="221"/>
      <c r="F150" s="221"/>
      <c r="G150" s="221"/>
      <c r="H150" s="221"/>
      <c r="I150" s="221"/>
      <c r="J150" s="221"/>
      <c r="K150" s="221"/>
      <c r="L150" s="221"/>
      <c r="M150" s="221"/>
      <c r="N150" s="221"/>
    </row>
    <row r="151" spans="1:14" ht="14.25" customHeight="1" x14ac:dyDescent="0.35">
      <c r="A151" s="221"/>
      <c r="B151" s="221"/>
      <c r="C151" s="221"/>
      <c r="D151" s="221"/>
      <c r="E151" s="221"/>
      <c r="F151" s="221"/>
      <c r="G151" s="221"/>
      <c r="H151" s="221"/>
      <c r="I151" s="221"/>
      <c r="J151" s="221"/>
      <c r="K151" s="221"/>
      <c r="L151" s="221"/>
      <c r="M151" s="221"/>
      <c r="N151" s="221"/>
    </row>
    <row r="152" spans="1:14" ht="14.25" customHeight="1" x14ac:dyDescent="0.35">
      <c r="A152" s="221"/>
      <c r="B152" s="221"/>
      <c r="C152" s="221"/>
      <c r="D152" s="221"/>
      <c r="E152" s="221"/>
      <c r="F152" s="221"/>
      <c r="G152" s="221"/>
      <c r="H152" s="221"/>
      <c r="I152" s="221"/>
      <c r="J152" s="221"/>
      <c r="K152" s="221"/>
      <c r="L152" s="221"/>
      <c r="M152" s="221"/>
      <c r="N152" s="221"/>
    </row>
    <row r="153" spans="1:14" ht="14.25" customHeight="1" x14ac:dyDescent="0.35">
      <c r="A153" s="221"/>
      <c r="B153" s="221"/>
      <c r="C153" s="221"/>
      <c r="D153" s="221"/>
      <c r="E153" s="221"/>
      <c r="F153" s="221"/>
      <c r="G153" s="221"/>
      <c r="H153" s="221"/>
      <c r="I153" s="221"/>
      <c r="J153" s="221"/>
      <c r="K153" s="221"/>
      <c r="L153" s="221"/>
      <c r="M153" s="221"/>
      <c r="N153" s="221"/>
    </row>
    <row r="154" spans="1:14" ht="14.25" customHeight="1" x14ac:dyDescent="0.35">
      <c r="A154" s="221"/>
      <c r="B154" s="221"/>
      <c r="C154" s="221"/>
      <c r="D154" s="221"/>
      <c r="E154" s="221"/>
      <c r="F154" s="221"/>
      <c r="G154" s="221"/>
      <c r="H154" s="221"/>
      <c r="I154" s="221"/>
      <c r="J154" s="221"/>
      <c r="K154" s="221"/>
      <c r="L154" s="221"/>
      <c r="M154" s="221"/>
      <c r="N154" s="221"/>
    </row>
    <row r="155" spans="1:14" ht="14.25" customHeight="1" x14ac:dyDescent="0.35">
      <c r="A155" s="221"/>
      <c r="B155" s="221"/>
      <c r="C155" s="221"/>
      <c r="D155" s="221"/>
      <c r="E155" s="221"/>
      <c r="F155" s="221"/>
      <c r="G155" s="221"/>
      <c r="H155" s="221"/>
      <c r="I155" s="221"/>
      <c r="J155" s="221"/>
      <c r="K155" s="221"/>
      <c r="L155" s="221"/>
      <c r="M155" s="221"/>
      <c r="N155" s="221"/>
    </row>
    <row r="156" spans="1:14" ht="14.25" customHeight="1" x14ac:dyDescent="0.35">
      <c r="A156" s="221"/>
      <c r="B156" s="221"/>
      <c r="C156" s="221"/>
      <c r="D156" s="221"/>
      <c r="E156" s="221"/>
      <c r="F156" s="221"/>
      <c r="G156" s="221"/>
      <c r="H156" s="221"/>
      <c r="I156" s="221"/>
      <c r="J156" s="221"/>
      <c r="K156" s="221"/>
      <c r="L156" s="221"/>
      <c r="M156" s="221"/>
      <c r="N156" s="221"/>
    </row>
    <row r="157" spans="1:14" ht="14.25" customHeight="1" x14ac:dyDescent="0.35">
      <c r="A157" s="221"/>
      <c r="B157" s="221"/>
      <c r="C157" s="221"/>
      <c r="D157" s="221"/>
      <c r="E157" s="221"/>
      <c r="F157" s="221"/>
      <c r="G157" s="221"/>
      <c r="H157" s="221"/>
      <c r="I157" s="221"/>
      <c r="J157" s="221"/>
      <c r="K157" s="221"/>
      <c r="L157" s="221"/>
      <c r="M157" s="221"/>
      <c r="N157" s="221"/>
    </row>
    <row r="158" spans="1:14" ht="14.25" customHeight="1" x14ac:dyDescent="0.35">
      <c r="A158" s="221"/>
      <c r="B158" s="221"/>
      <c r="C158" s="221"/>
      <c r="D158" s="221"/>
      <c r="E158" s="221"/>
      <c r="F158" s="221"/>
      <c r="G158" s="221"/>
      <c r="H158" s="221"/>
      <c r="I158" s="221"/>
      <c r="J158" s="221"/>
      <c r="K158" s="221"/>
      <c r="L158" s="221"/>
      <c r="M158" s="221"/>
      <c r="N158" s="221"/>
    </row>
    <row r="159" spans="1:14" ht="14.25" customHeight="1" x14ac:dyDescent="0.35">
      <c r="A159" s="221"/>
      <c r="B159" s="221"/>
      <c r="C159" s="221"/>
      <c r="D159" s="221"/>
      <c r="E159" s="221"/>
      <c r="F159" s="221"/>
      <c r="G159" s="221"/>
      <c r="H159" s="221"/>
      <c r="I159" s="221"/>
      <c r="J159" s="221"/>
      <c r="K159" s="221"/>
      <c r="L159" s="221"/>
      <c r="M159" s="221"/>
      <c r="N159" s="221"/>
    </row>
    <row r="160" spans="1:14" ht="14.25" customHeight="1" x14ac:dyDescent="0.35">
      <c r="A160" s="221"/>
      <c r="B160" s="221"/>
      <c r="C160" s="221"/>
      <c r="D160" s="221"/>
      <c r="E160" s="221"/>
      <c r="F160" s="221"/>
      <c r="G160" s="221"/>
      <c r="H160" s="221"/>
      <c r="I160" s="221"/>
      <c r="J160" s="221"/>
      <c r="K160" s="221"/>
      <c r="L160" s="221"/>
      <c r="M160" s="221"/>
      <c r="N160" s="221"/>
    </row>
    <row r="161" spans="1:14" ht="14.25" customHeight="1" x14ac:dyDescent="0.35">
      <c r="A161" s="221"/>
      <c r="B161" s="221"/>
      <c r="C161" s="221"/>
      <c r="D161" s="221"/>
      <c r="E161" s="221"/>
      <c r="F161" s="221"/>
      <c r="G161" s="221"/>
      <c r="H161" s="221"/>
      <c r="I161" s="221"/>
      <c r="J161" s="221"/>
      <c r="K161" s="221"/>
      <c r="L161" s="221"/>
      <c r="M161" s="221"/>
      <c r="N161" s="221"/>
    </row>
    <row r="162" spans="1:14" ht="14.25" customHeight="1" x14ac:dyDescent="0.35">
      <c r="A162" s="221"/>
      <c r="B162" s="221"/>
      <c r="C162" s="221"/>
      <c r="D162" s="221"/>
      <c r="E162" s="221"/>
      <c r="F162" s="221"/>
      <c r="G162" s="221"/>
      <c r="H162" s="221"/>
      <c r="I162" s="221"/>
      <c r="J162" s="221"/>
      <c r="K162" s="221"/>
      <c r="L162" s="221"/>
      <c r="M162" s="221"/>
      <c r="N162" s="221"/>
    </row>
    <row r="163" spans="1:14" ht="14.25" customHeight="1" x14ac:dyDescent="0.35">
      <c r="A163" s="221"/>
      <c r="B163" s="221"/>
      <c r="C163" s="221"/>
      <c r="D163" s="221"/>
      <c r="E163" s="221"/>
      <c r="F163" s="221"/>
      <c r="G163" s="221"/>
      <c r="H163" s="221"/>
      <c r="I163" s="221"/>
      <c r="J163" s="221"/>
      <c r="K163" s="221"/>
      <c r="L163" s="221"/>
      <c r="M163" s="221"/>
      <c r="N163" s="221"/>
    </row>
    <row r="164" spans="1:14" ht="14.25" customHeight="1" x14ac:dyDescent="0.35">
      <c r="A164" s="221"/>
      <c r="B164" s="221"/>
      <c r="C164" s="221"/>
      <c r="D164" s="221"/>
      <c r="E164" s="221"/>
      <c r="F164" s="221"/>
      <c r="G164" s="221"/>
      <c r="H164" s="221"/>
      <c r="I164" s="221"/>
      <c r="J164" s="221"/>
      <c r="K164" s="221"/>
      <c r="L164" s="221"/>
      <c r="M164" s="221"/>
      <c r="N164" s="221"/>
    </row>
    <row r="165" spans="1:14" ht="14.25" customHeight="1" x14ac:dyDescent="0.35">
      <c r="A165" s="221"/>
      <c r="B165" s="221"/>
      <c r="C165" s="221"/>
      <c r="D165" s="221"/>
      <c r="E165" s="221"/>
      <c r="F165" s="221"/>
      <c r="G165" s="221"/>
      <c r="H165" s="221"/>
      <c r="I165" s="221"/>
      <c r="J165" s="221"/>
      <c r="K165" s="221"/>
      <c r="L165" s="221"/>
      <c r="M165" s="221"/>
      <c r="N165" s="221"/>
    </row>
    <row r="166" spans="1:14" ht="14.25" customHeight="1" x14ac:dyDescent="0.35">
      <c r="A166" s="221"/>
      <c r="B166" s="221"/>
      <c r="C166" s="221"/>
      <c r="D166" s="221"/>
      <c r="E166" s="221"/>
      <c r="F166" s="221"/>
      <c r="G166" s="221"/>
      <c r="H166" s="221"/>
      <c r="I166" s="221"/>
      <c r="J166" s="221"/>
      <c r="K166" s="221"/>
      <c r="L166" s="221"/>
      <c r="M166" s="221"/>
      <c r="N166" s="221"/>
    </row>
    <row r="167" spans="1:14" ht="14.25" customHeight="1" x14ac:dyDescent="0.35">
      <c r="A167" s="221"/>
      <c r="B167" s="221"/>
      <c r="C167" s="221"/>
      <c r="D167" s="221"/>
      <c r="E167" s="221"/>
      <c r="F167" s="221"/>
      <c r="G167" s="221"/>
      <c r="H167" s="221"/>
      <c r="I167" s="221"/>
      <c r="J167" s="221"/>
      <c r="K167" s="221"/>
      <c r="L167" s="221"/>
      <c r="M167" s="221"/>
      <c r="N167" s="221"/>
    </row>
    <row r="168" spans="1:14" ht="14.25" customHeight="1" x14ac:dyDescent="0.35">
      <c r="A168" s="221"/>
      <c r="B168" s="221"/>
      <c r="C168" s="221"/>
      <c r="D168" s="221"/>
      <c r="E168" s="221"/>
      <c r="F168" s="221"/>
      <c r="G168" s="221"/>
      <c r="H168" s="221"/>
      <c r="I168" s="221"/>
      <c r="J168" s="221"/>
      <c r="K168" s="221"/>
      <c r="L168" s="221"/>
      <c r="M168" s="221"/>
      <c r="N168" s="221"/>
    </row>
    <row r="169" spans="1:14" ht="14.25" customHeight="1" x14ac:dyDescent="0.35">
      <c r="A169" s="221"/>
      <c r="B169" s="221"/>
      <c r="C169" s="221"/>
      <c r="D169" s="221"/>
      <c r="E169" s="221"/>
      <c r="F169" s="221"/>
      <c r="G169" s="221"/>
      <c r="H169" s="221"/>
      <c r="I169" s="221"/>
      <c r="J169" s="221"/>
      <c r="K169" s="221"/>
      <c r="L169" s="221"/>
      <c r="M169" s="221"/>
      <c r="N169" s="221"/>
    </row>
    <row r="170" spans="1:14" ht="14.25" customHeight="1" x14ac:dyDescent="0.35">
      <c r="A170" s="221"/>
      <c r="B170" s="221"/>
      <c r="C170" s="221"/>
      <c r="D170" s="221"/>
      <c r="E170" s="221"/>
      <c r="F170" s="221"/>
      <c r="G170" s="221"/>
      <c r="H170" s="221"/>
      <c r="I170" s="221"/>
      <c r="J170" s="221"/>
      <c r="K170" s="221"/>
      <c r="L170" s="221"/>
      <c r="M170" s="221"/>
      <c r="N170" s="221"/>
    </row>
    <row r="171" spans="1:14" ht="14.25" customHeight="1" x14ac:dyDescent="0.35">
      <c r="A171" s="221"/>
      <c r="B171" s="221"/>
      <c r="C171" s="221"/>
      <c r="D171" s="221"/>
      <c r="E171" s="221"/>
      <c r="F171" s="221"/>
      <c r="G171" s="221"/>
      <c r="H171" s="221"/>
      <c r="I171" s="221"/>
      <c r="J171" s="221"/>
      <c r="K171" s="221"/>
      <c r="L171" s="221"/>
      <c r="M171" s="221"/>
      <c r="N171" s="221"/>
    </row>
    <row r="172" spans="1:14" ht="14.25" customHeight="1" x14ac:dyDescent="0.35">
      <c r="A172" s="221"/>
      <c r="B172" s="221"/>
      <c r="C172" s="221"/>
      <c r="D172" s="221"/>
      <c r="E172" s="221"/>
      <c r="F172" s="221"/>
      <c r="G172" s="221"/>
      <c r="H172" s="221"/>
      <c r="I172" s="221"/>
      <c r="J172" s="221"/>
      <c r="K172" s="221"/>
      <c r="L172" s="221"/>
      <c r="M172" s="221"/>
      <c r="N172" s="221"/>
    </row>
    <row r="173" spans="1:14" ht="14.25" customHeight="1" x14ac:dyDescent="0.35">
      <c r="A173" s="221"/>
      <c r="B173" s="221"/>
      <c r="C173" s="221"/>
      <c r="D173" s="221"/>
      <c r="E173" s="221"/>
      <c r="F173" s="221"/>
      <c r="G173" s="221"/>
      <c r="H173" s="221"/>
      <c r="I173" s="221"/>
      <c r="J173" s="221"/>
      <c r="K173" s="221"/>
      <c r="L173" s="221"/>
      <c r="M173" s="221"/>
      <c r="N173" s="221"/>
    </row>
    <row r="174" spans="1:14" ht="14.25" customHeight="1" x14ac:dyDescent="0.35">
      <c r="A174" s="221"/>
      <c r="B174" s="221"/>
      <c r="C174" s="221"/>
      <c r="D174" s="221"/>
      <c r="E174" s="221"/>
      <c r="F174" s="221"/>
      <c r="G174" s="221"/>
      <c r="H174" s="221"/>
      <c r="I174" s="221"/>
      <c r="J174" s="221"/>
      <c r="K174" s="221"/>
      <c r="L174" s="221"/>
      <c r="M174" s="221"/>
      <c r="N174" s="221"/>
    </row>
    <row r="175" spans="1:14" ht="14.25" customHeight="1" x14ac:dyDescent="0.35">
      <c r="A175" s="221"/>
      <c r="B175" s="221"/>
      <c r="C175" s="221"/>
      <c r="D175" s="221"/>
      <c r="E175" s="221"/>
      <c r="F175" s="221"/>
      <c r="G175" s="221"/>
      <c r="H175" s="221"/>
      <c r="I175" s="221"/>
      <c r="J175" s="221"/>
      <c r="K175" s="221"/>
      <c r="L175" s="221"/>
      <c r="M175" s="221"/>
      <c r="N175" s="221"/>
    </row>
    <row r="176" spans="1:14" ht="14.25" customHeight="1" x14ac:dyDescent="0.35">
      <c r="A176" s="221"/>
      <c r="B176" s="221"/>
      <c r="C176" s="221"/>
      <c r="D176" s="221"/>
      <c r="E176" s="221"/>
      <c r="F176" s="221"/>
      <c r="G176" s="221"/>
      <c r="H176" s="221"/>
      <c r="I176" s="221"/>
      <c r="J176" s="221"/>
      <c r="K176" s="221"/>
      <c r="L176" s="221"/>
      <c r="M176" s="221"/>
      <c r="N176" s="221"/>
    </row>
    <row r="177" spans="1:14" ht="14.25" customHeight="1" x14ac:dyDescent="0.35">
      <c r="A177" s="221"/>
      <c r="B177" s="221"/>
      <c r="C177" s="221"/>
      <c r="D177" s="221"/>
      <c r="E177" s="221"/>
      <c r="F177" s="221"/>
      <c r="G177" s="221"/>
      <c r="H177" s="221"/>
      <c r="I177" s="221"/>
      <c r="J177" s="221"/>
      <c r="K177" s="221"/>
      <c r="L177" s="221"/>
      <c r="M177" s="221"/>
      <c r="N177" s="221"/>
    </row>
    <row r="178" spans="1:14" ht="14.25" customHeight="1" x14ac:dyDescent="0.35">
      <c r="A178" s="221"/>
      <c r="B178" s="221"/>
      <c r="C178" s="221"/>
      <c r="D178" s="221"/>
      <c r="E178" s="221"/>
      <c r="F178" s="221"/>
      <c r="G178" s="221"/>
      <c r="H178" s="221"/>
      <c r="I178" s="221"/>
      <c r="J178" s="221"/>
      <c r="K178" s="221"/>
      <c r="L178" s="221"/>
      <c r="M178" s="221"/>
      <c r="N178" s="221"/>
    </row>
    <row r="179" spans="1:14" ht="14.25" customHeight="1" x14ac:dyDescent="0.35">
      <c r="A179" s="221"/>
      <c r="B179" s="221"/>
      <c r="C179" s="221"/>
      <c r="D179" s="221"/>
      <c r="E179" s="221"/>
      <c r="F179" s="221"/>
      <c r="G179" s="221"/>
      <c r="H179" s="221"/>
      <c r="I179" s="221"/>
      <c r="J179" s="221"/>
      <c r="K179" s="221"/>
      <c r="L179" s="221"/>
      <c r="M179" s="221"/>
      <c r="N179" s="221"/>
    </row>
    <row r="180" spans="1:14" ht="14.25" customHeight="1" x14ac:dyDescent="0.35">
      <c r="A180" s="221"/>
      <c r="B180" s="221"/>
      <c r="C180" s="221"/>
      <c r="D180" s="221"/>
      <c r="E180" s="221"/>
      <c r="F180" s="221"/>
      <c r="G180" s="221"/>
      <c r="H180" s="221"/>
      <c r="I180" s="221"/>
      <c r="J180" s="221"/>
      <c r="K180" s="221"/>
      <c r="L180" s="221"/>
      <c r="M180" s="221"/>
      <c r="N180" s="221"/>
    </row>
    <row r="181" spans="1:14" ht="14.25" customHeight="1" x14ac:dyDescent="0.35">
      <c r="A181" s="221"/>
      <c r="B181" s="221"/>
      <c r="C181" s="221"/>
      <c r="D181" s="221"/>
      <c r="E181" s="221"/>
      <c r="F181" s="221"/>
      <c r="G181" s="221"/>
      <c r="H181" s="221"/>
      <c r="I181" s="221"/>
      <c r="J181" s="221"/>
      <c r="K181" s="221"/>
      <c r="L181" s="221"/>
      <c r="M181" s="221"/>
      <c r="N181" s="221"/>
    </row>
    <row r="182" spans="1:14" ht="14.25" customHeight="1" x14ac:dyDescent="0.35">
      <c r="A182" s="221"/>
      <c r="B182" s="221"/>
      <c r="C182" s="221"/>
      <c r="D182" s="221"/>
      <c r="E182" s="221"/>
      <c r="F182" s="221"/>
      <c r="G182" s="221"/>
      <c r="H182" s="221"/>
      <c r="I182" s="221"/>
      <c r="J182" s="221"/>
      <c r="K182" s="221"/>
      <c r="L182" s="221"/>
      <c r="M182" s="221"/>
      <c r="N182" s="221"/>
    </row>
    <row r="183" spans="1:14" ht="14.25" customHeight="1" x14ac:dyDescent="0.35">
      <c r="A183" s="221"/>
      <c r="B183" s="221"/>
      <c r="C183" s="221"/>
      <c r="D183" s="221"/>
      <c r="E183" s="221"/>
      <c r="F183" s="221"/>
      <c r="G183" s="221"/>
      <c r="H183" s="221"/>
      <c r="I183" s="221"/>
      <c r="J183" s="221"/>
      <c r="K183" s="221"/>
      <c r="L183" s="221"/>
      <c r="M183" s="221"/>
      <c r="N183" s="221"/>
    </row>
    <row r="184" spans="1:14" ht="14.25" customHeight="1" x14ac:dyDescent="0.35">
      <c r="A184" s="221"/>
      <c r="B184" s="221"/>
      <c r="C184" s="221"/>
      <c r="D184" s="221"/>
      <c r="E184" s="221"/>
      <c r="F184" s="221"/>
      <c r="G184" s="221"/>
      <c r="H184" s="221"/>
      <c r="I184" s="221"/>
      <c r="J184" s="221"/>
      <c r="K184" s="221"/>
      <c r="L184" s="221"/>
      <c r="M184" s="221"/>
      <c r="N184" s="221"/>
    </row>
    <row r="185" spans="1:14" ht="14.25" customHeight="1" x14ac:dyDescent="0.35">
      <c r="A185" s="221"/>
      <c r="B185" s="221"/>
      <c r="C185" s="221"/>
      <c r="D185" s="221"/>
      <c r="E185" s="221"/>
      <c r="F185" s="221"/>
      <c r="G185" s="221"/>
      <c r="H185" s="221"/>
      <c r="I185" s="221"/>
      <c r="J185" s="221"/>
      <c r="K185" s="221"/>
      <c r="L185" s="221"/>
      <c r="M185" s="221"/>
      <c r="N185" s="221"/>
    </row>
    <row r="186" spans="1:14" ht="14.25" customHeight="1" x14ac:dyDescent="0.35">
      <c r="A186" s="221"/>
      <c r="B186" s="221"/>
      <c r="C186" s="221"/>
      <c r="D186" s="221"/>
      <c r="E186" s="221"/>
      <c r="F186" s="221"/>
      <c r="G186" s="221"/>
      <c r="H186" s="221"/>
      <c r="I186" s="221"/>
      <c r="J186" s="221"/>
      <c r="K186" s="221"/>
      <c r="L186" s="221"/>
      <c r="M186" s="221"/>
      <c r="N186" s="221"/>
    </row>
    <row r="187" spans="1:14" ht="14.25" customHeight="1" x14ac:dyDescent="0.35">
      <c r="A187" s="221"/>
      <c r="B187" s="221"/>
      <c r="C187" s="221"/>
      <c r="D187" s="221"/>
      <c r="E187" s="221"/>
      <c r="F187" s="221"/>
      <c r="G187" s="221"/>
      <c r="H187" s="221"/>
      <c r="I187" s="221"/>
      <c r="J187" s="221"/>
      <c r="K187" s="221"/>
      <c r="L187" s="221"/>
      <c r="M187" s="221"/>
      <c r="N187" s="221"/>
    </row>
    <row r="188" spans="1:14" ht="14.25" customHeight="1" x14ac:dyDescent="0.35">
      <c r="A188" s="221"/>
      <c r="B188" s="221"/>
      <c r="C188" s="221"/>
      <c r="D188" s="221"/>
      <c r="E188" s="221"/>
      <c r="F188" s="221"/>
      <c r="G188" s="221"/>
      <c r="H188" s="221"/>
      <c r="I188" s="221"/>
      <c r="J188" s="221"/>
      <c r="K188" s="221"/>
      <c r="L188" s="221"/>
      <c r="M188" s="221"/>
      <c r="N188" s="221"/>
    </row>
    <row r="189" spans="1:14" ht="14.25" customHeight="1" x14ac:dyDescent="0.35">
      <c r="A189" s="221"/>
      <c r="B189" s="221"/>
      <c r="C189" s="221"/>
      <c r="D189" s="221"/>
      <c r="E189" s="221"/>
      <c r="F189" s="221"/>
      <c r="G189" s="221"/>
      <c r="H189" s="221"/>
      <c r="I189" s="221"/>
      <c r="J189" s="221"/>
      <c r="K189" s="221"/>
      <c r="L189" s="221"/>
      <c r="M189" s="221"/>
      <c r="N189" s="221"/>
    </row>
    <row r="190" spans="1:14" ht="14.25" customHeight="1" x14ac:dyDescent="0.35">
      <c r="A190" s="221"/>
      <c r="B190" s="221"/>
      <c r="C190" s="221"/>
      <c r="D190" s="221"/>
      <c r="E190" s="221"/>
      <c r="F190" s="221"/>
      <c r="G190" s="221"/>
      <c r="H190" s="221"/>
      <c r="I190" s="221"/>
      <c r="J190" s="221"/>
      <c r="K190" s="221"/>
      <c r="L190" s="221"/>
      <c r="M190" s="221"/>
      <c r="N190" s="221"/>
    </row>
    <row r="191" spans="1:14" ht="14.25" customHeight="1" x14ac:dyDescent="0.35">
      <c r="A191" s="221"/>
      <c r="B191" s="221"/>
      <c r="C191" s="221"/>
      <c r="D191" s="221"/>
      <c r="E191" s="221"/>
      <c r="F191" s="221"/>
      <c r="G191" s="221"/>
      <c r="H191" s="221"/>
      <c r="I191" s="221"/>
      <c r="J191" s="221"/>
      <c r="K191" s="221"/>
      <c r="L191" s="221"/>
      <c r="M191" s="221"/>
      <c r="N191" s="221"/>
    </row>
    <row r="192" spans="1:14" ht="14.25" customHeight="1" x14ac:dyDescent="0.35">
      <c r="A192" s="221"/>
      <c r="B192" s="221"/>
      <c r="C192" s="221"/>
      <c r="D192" s="221"/>
      <c r="E192" s="221"/>
      <c r="F192" s="221"/>
      <c r="G192" s="221"/>
      <c r="H192" s="221"/>
      <c r="I192" s="221"/>
      <c r="J192" s="221"/>
      <c r="K192" s="221"/>
      <c r="L192" s="221"/>
      <c r="M192" s="221"/>
      <c r="N192" s="221"/>
    </row>
    <row r="193" spans="1:14" ht="14.25" customHeight="1" x14ac:dyDescent="0.35">
      <c r="A193" s="221"/>
      <c r="B193" s="221"/>
      <c r="C193" s="221"/>
      <c r="D193" s="221"/>
      <c r="E193" s="221"/>
      <c r="F193" s="221"/>
      <c r="G193" s="221"/>
      <c r="H193" s="221"/>
      <c r="I193" s="221"/>
      <c r="J193" s="221"/>
      <c r="K193" s="221"/>
      <c r="L193" s="221"/>
      <c r="M193" s="221"/>
      <c r="N193" s="221"/>
    </row>
    <row r="194" spans="1:14" ht="14.25" customHeight="1" x14ac:dyDescent="0.35">
      <c r="A194" s="221"/>
      <c r="B194" s="221"/>
      <c r="C194" s="221"/>
      <c r="D194" s="221"/>
      <c r="E194" s="221"/>
      <c r="F194" s="221"/>
      <c r="G194" s="221"/>
      <c r="H194" s="221"/>
      <c r="I194" s="221"/>
      <c r="J194" s="221"/>
      <c r="K194" s="221"/>
      <c r="L194" s="221"/>
      <c r="M194" s="221"/>
      <c r="N194" s="221"/>
    </row>
    <row r="195" spans="1:14" ht="14.25" customHeight="1" x14ac:dyDescent="0.35">
      <c r="A195" s="221"/>
      <c r="B195" s="221"/>
      <c r="C195" s="221"/>
      <c r="D195" s="221"/>
      <c r="E195" s="221"/>
      <c r="F195" s="221"/>
      <c r="G195" s="221"/>
      <c r="H195" s="221"/>
      <c r="I195" s="221"/>
      <c r="J195" s="221"/>
      <c r="K195" s="221"/>
      <c r="L195" s="221"/>
      <c r="M195" s="221"/>
      <c r="N195" s="221"/>
    </row>
    <row r="196" spans="1:14" ht="14.25" customHeight="1" x14ac:dyDescent="0.35">
      <c r="A196" s="221"/>
      <c r="B196" s="221"/>
      <c r="C196" s="221"/>
      <c r="D196" s="221"/>
      <c r="E196" s="221"/>
      <c r="F196" s="221"/>
      <c r="G196" s="221"/>
      <c r="H196" s="221"/>
      <c r="I196" s="221"/>
      <c r="J196" s="221"/>
      <c r="K196" s="221"/>
      <c r="L196" s="221"/>
      <c r="M196" s="221"/>
      <c r="N196" s="221"/>
    </row>
    <row r="197" spans="1:14" ht="14.25" customHeight="1" x14ac:dyDescent="0.35">
      <c r="A197" s="221"/>
      <c r="B197" s="221"/>
      <c r="C197" s="221"/>
      <c r="D197" s="221"/>
      <c r="E197" s="221"/>
      <c r="F197" s="221"/>
      <c r="G197" s="221"/>
      <c r="H197" s="221"/>
      <c r="I197" s="221"/>
      <c r="J197" s="221"/>
      <c r="K197" s="221"/>
      <c r="L197" s="221"/>
      <c r="M197" s="221"/>
      <c r="N197" s="221"/>
    </row>
    <row r="198" spans="1:14" ht="14.25" customHeight="1" x14ac:dyDescent="0.35">
      <c r="A198" s="221"/>
      <c r="B198" s="221"/>
      <c r="C198" s="221"/>
      <c r="D198" s="221"/>
      <c r="E198" s="221"/>
      <c r="F198" s="221"/>
      <c r="G198" s="221"/>
      <c r="H198" s="221"/>
      <c r="I198" s="221"/>
      <c r="J198" s="221"/>
      <c r="K198" s="221"/>
      <c r="L198" s="221"/>
      <c r="M198" s="221"/>
      <c r="N198" s="221"/>
    </row>
    <row r="199" spans="1:14" ht="14.25" customHeight="1" x14ac:dyDescent="0.35">
      <c r="A199" s="221"/>
      <c r="B199" s="221"/>
      <c r="C199" s="221"/>
      <c r="D199" s="221"/>
      <c r="E199" s="221"/>
      <c r="F199" s="221"/>
      <c r="G199" s="221"/>
      <c r="H199" s="221"/>
      <c r="I199" s="221"/>
      <c r="J199" s="221"/>
      <c r="K199" s="221"/>
      <c r="L199" s="221"/>
      <c r="M199" s="221"/>
      <c r="N199" s="221"/>
    </row>
    <row r="200" spans="1:14" ht="14.25" customHeight="1" x14ac:dyDescent="0.35">
      <c r="A200" s="221"/>
      <c r="B200" s="221"/>
      <c r="C200" s="221"/>
      <c r="D200" s="221"/>
      <c r="E200" s="221"/>
      <c r="F200" s="221"/>
      <c r="G200" s="221"/>
      <c r="H200" s="221"/>
      <c r="I200" s="221"/>
      <c r="J200" s="221"/>
      <c r="K200" s="221"/>
      <c r="L200" s="221"/>
      <c r="M200" s="221"/>
      <c r="N200" s="221"/>
    </row>
    <row r="201" spans="1:14" ht="14.25" customHeight="1" x14ac:dyDescent="0.35">
      <c r="A201" s="221"/>
      <c r="B201" s="221"/>
      <c r="C201" s="221"/>
      <c r="D201" s="221"/>
      <c r="E201" s="221"/>
      <c r="F201" s="221"/>
      <c r="G201" s="221"/>
      <c r="H201" s="221"/>
      <c r="I201" s="221"/>
      <c r="J201" s="221"/>
      <c r="K201" s="221"/>
      <c r="L201" s="221"/>
      <c r="M201" s="221"/>
      <c r="N201" s="221"/>
    </row>
    <row r="202" spans="1:14" ht="14.25" customHeight="1" x14ac:dyDescent="0.35">
      <c r="A202" s="221"/>
      <c r="B202" s="221"/>
      <c r="C202" s="221"/>
      <c r="D202" s="221"/>
      <c r="E202" s="221"/>
      <c r="F202" s="221"/>
      <c r="G202" s="221"/>
      <c r="H202" s="221"/>
      <c r="I202" s="221"/>
      <c r="J202" s="221"/>
      <c r="K202" s="221"/>
      <c r="L202" s="221"/>
      <c r="M202" s="221"/>
      <c r="N202" s="221"/>
    </row>
    <row r="203" spans="1:14" ht="14.25" customHeight="1" x14ac:dyDescent="0.35">
      <c r="A203" s="221"/>
      <c r="B203" s="221"/>
      <c r="C203" s="221"/>
      <c r="D203" s="221"/>
      <c r="E203" s="221"/>
      <c r="F203" s="221"/>
      <c r="G203" s="221"/>
      <c r="H203" s="221"/>
      <c r="I203" s="221"/>
      <c r="J203" s="221"/>
      <c r="K203" s="221"/>
      <c r="L203" s="221"/>
      <c r="M203" s="221"/>
      <c r="N203" s="221"/>
    </row>
    <row r="204" spans="1:14" ht="14.25" customHeight="1" x14ac:dyDescent="0.35">
      <c r="A204" s="221"/>
      <c r="B204" s="221"/>
      <c r="C204" s="221"/>
      <c r="D204" s="221"/>
      <c r="E204" s="221"/>
      <c r="F204" s="221"/>
      <c r="G204" s="221"/>
      <c r="H204" s="221"/>
      <c r="I204" s="221"/>
      <c r="J204" s="221"/>
      <c r="K204" s="221"/>
      <c r="L204" s="221"/>
      <c r="M204" s="221"/>
      <c r="N204" s="221"/>
    </row>
    <row r="205" spans="1:14" ht="14.25" customHeight="1" x14ac:dyDescent="0.35">
      <c r="A205" s="221"/>
      <c r="B205" s="221"/>
      <c r="C205" s="221"/>
      <c r="D205" s="221"/>
      <c r="E205" s="221"/>
      <c r="F205" s="221"/>
      <c r="G205" s="221"/>
      <c r="H205" s="221"/>
      <c r="I205" s="221"/>
      <c r="J205" s="221"/>
      <c r="K205" s="221"/>
      <c r="L205" s="221"/>
      <c r="M205" s="221"/>
      <c r="N205" s="221"/>
    </row>
    <row r="206" spans="1:14" ht="14.25" customHeight="1" x14ac:dyDescent="0.35">
      <c r="A206" s="221"/>
      <c r="B206" s="221"/>
      <c r="C206" s="221"/>
      <c r="D206" s="221"/>
      <c r="E206" s="221"/>
      <c r="F206" s="221"/>
      <c r="G206" s="221"/>
      <c r="H206" s="221"/>
      <c r="I206" s="221"/>
      <c r="J206" s="221"/>
      <c r="K206" s="221"/>
      <c r="L206" s="221"/>
      <c r="M206" s="221"/>
      <c r="N206" s="221"/>
    </row>
    <row r="207" spans="1:14" ht="14.25" customHeight="1" x14ac:dyDescent="0.35">
      <c r="A207" s="221"/>
      <c r="B207" s="221"/>
      <c r="C207" s="221"/>
      <c r="D207" s="221"/>
      <c r="E207" s="221"/>
      <c r="F207" s="221"/>
      <c r="G207" s="221"/>
      <c r="H207" s="221"/>
      <c r="I207" s="221"/>
      <c r="J207" s="221"/>
      <c r="K207" s="221"/>
      <c r="L207" s="221"/>
      <c r="M207" s="221"/>
      <c r="N207" s="221"/>
    </row>
    <row r="208" spans="1:14" ht="14.25" customHeight="1" x14ac:dyDescent="0.35">
      <c r="A208" s="221"/>
      <c r="B208" s="221"/>
      <c r="C208" s="221"/>
      <c r="D208" s="221"/>
      <c r="E208" s="221"/>
      <c r="F208" s="221"/>
      <c r="G208" s="221"/>
      <c r="H208" s="221"/>
      <c r="I208" s="221"/>
      <c r="J208" s="221"/>
      <c r="K208" s="221"/>
      <c r="L208" s="221"/>
      <c r="M208" s="221"/>
      <c r="N208" s="221"/>
    </row>
    <row r="209" spans="1:14" ht="14.25" customHeight="1" x14ac:dyDescent="0.35">
      <c r="A209" s="221"/>
      <c r="B209" s="221"/>
      <c r="C209" s="221"/>
      <c r="D209" s="221"/>
      <c r="E209" s="221"/>
      <c r="F209" s="221"/>
      <c r="G209" s="221"/>
      <c r="H209" s="221"/>
      <c r="I209" s="221"/>
      <c r="J209" s="221"/>
      <c r="K209" s="221"/>
      <c r="L209" s="221"/>
      <c r="M209" s="221"/>
      <c r="N209" s="221"/>
    </row>
    <row r="210" spans="1:14" ht="14.25" customHeight="1" x14ac:dyDescent="0.35">
      <c r="A210" s="221"/>
      <c r="B210" s="221"/>
      <c r="C210" s="221"/>
      <c r="D210" s="221"/>
      <c r="E210" s="221"/>
      <c r="F210" s="221"/>
      <c r="G210" s="221"/>
      <c r="H210" s="221"/>
      <c r="I210" s="221"/>
      <c r="J210" s="221"/>
      <c r="K210" s="221"/>
      <c r="L210" s="221"/>
      <c r="M210" s="221"/>
      <c r="N210" s="221"/>
    </row>
    <row r="211" spans="1:14" ht="14.25" customHeight="1" x14ac:dyDescent="0.35">
      <c r="A211" s="221"/>
      <c r="B211" s="221"/>
      <c r="C211" s="221"/>
      <c r="D211" s="221"/>
      <c r="E211" s="221"/>
      <c r="F211" s="221"/>
      <c r="G211" s="221"/>
      <c r="H211" s="221"/>
      <c r="I211" s="221"/>
      <c r="J211" s="221"/>
      <c r="K211" s="221"/>
      <c r="L211" s="221"/>
      <c r="M211" s="221"/>
      <c r="N211" s="221"/>
    </row>
    <row r="212" spans="1:14" ht="14.25" customHeight="1" x14ac:dyDescent="0.35">
      <c r="A212" s="221"/>
      <c r="B212" s="221"/>
      <c r="C212" s="221"/>
      <c r="D212" s="221"/>
      <c r="E212" s="221"/>
      <c r="F212" s="221"/>
      <c r="G212" s="221"/>
      <c r="H212" s="221"/>
      <c r="I212" s="221"/>
      <c r="J212" s="221"/>
      <c r="K212" s="221"/>
      <c r="L212" s="221"/>
      <c r="M212" s="221"/>
      <c r="N212" s="221"/>
    </row>
    <row r="213" spans="1:14" ht="14.25" customHeight="1" x14ac:dyDescent="0.35">
      <c r="A213" s="221"/>
      <c r="B213" s="221"/>
      <c r="C213" s="221"/>
      <c r="D213" s="221"/>
      <c r="E213" s="221"/>
      <c r="F213" s="221"/>
      <c r="G213" s="221"/>
      <c r="H213" s="221"/>
      <c r="I213" s="221"/>
      <c r="J213" s="221"/>
      <c r="K213" s="221"/>
      <c r="L213" s="221"/>
      <c r="M213" s="221"/>
      <c r="N213" s="221"/>
    </row>
    <row r="214" spans="1:14" ht="14.25" customHeight="1" x14ac:dyDescent="0.35">
      <c r="A214" s="221"/>
      <c r="B214" s="221"/>
      <c r="C214" s="221"/>
      <c r="D214" s="221"/>
      <c r="E214" s="221"/>
      <c r="F214" s="221"/>
      <c r="G214" s="221"/>
      <c r="H214" s="221"/>
      <c r="I214" s="221"/>
      <c r="J214" s="221"/>
      <c r="K214" s="221"/>
      <c r="L214" s="221"/>
      <c r="M214" s="221"/>
      <c r="N214" s="221"/>
    </row>
    <row r="215" spans="1:14" ht="14.25" customHeight="1" x14ac:dyDescent="0.35">
      <c r="A215" s="221"/>
      <c r="B215" s="221"/>
      <c r="C215" s="221"/>
      <c r="D215" s="221"/>
      <c r="E215" s="221"/>
      <c r="F215" s="221"/>
      <c r="G215" s="221"/>
      <c r="H215" s="221"/>
      <c r="I215" s="221"/>
      <c r="J215" s="221"/>
      <c r="K215" s="221"/>
      <c r="L215" s="221"/>
      <c r="M215" s="221"/>
      <c r="N215" s="221"/>
    </row>
    <row r="216" spans="1:14" ht="14.25" customHeight="1" x14ac:dyDescent="0.35">
      <c r="A216" s="221"/>
      <c r="B216" s="221"/>
      <c r="C216" s="221"/>
      <c r="D216" s="221"/>
      <c r="E216" s="221"/>
      <c r="F216" s="221"/>
      <c r="G216" s="221"/>
      <c r="H216" s="221"/>
      <c r="I216" s="221"/>
      <c r="J216" s="221"/>
      <c r="K216" s="221"/>
      <c r="L216" s="221"/>
      <c r="M216" s="221"/>
      <c r="N216" s="221"/>
    </row>
    <row r="217" spans="1:14" ht="14.25" customHeight="1" x14ac:dyDescent="0.35">
      <c r="A217" s="221"/>
      <c r="B217" s="221"/>
      <c r="C217" s="221"/>
      <c r="D217" s="221"/>
      <c r="E217" s="221"/>
      <c r="F217" s="221"/>
      <c r="G217" s="221"/>
      <c r="H217" s="221"/>
      <c r="I217" s="221"/>
      <c r="J217" s="221"/>
      <c r="K217" s="221"/>
      <c r="L217" s="221"/>
      <c r="M217" s="221"/>
      <c r="N217" s="221"/>
    </row>
    <row r="218" spans="1:14" ht="14.25" customHeight="1" x14ac:dyDescent="0.35">
      <c r="A218" s="221"/>
      <c r="B218" s="221"/>
      <c r="C218" s="221"/>
      <c r="D218" s="221"/>
      <c r="E218" s="221"/>
      <c r="F218" s="221"/>
      <c r="G218" s="221"/>
      <c r="H218" s="221"/>
      <c r="I218" s="221"/>
      <c r="J218" s="221"/>
      <c r="K218" s="221"/>
      <c r="L218" s="221"/>
      <c r="M218" s="221"/>
      <c r="N218" s="221"/>
    </row>
    <row r="219" spans="1:14" ht="14.25" customHeight="1" x14ac:dyDescent="0.35">
      <c r="A219" s="221"/>
      <c r="B219" s="221"/>
      <c r="C219" s="221"/>
      <c r="D219" s="221"/>
      <c r="E219" s="221"/>
      <c r="F219" s="221"/>
      <c r="G219" s="221"/>
      <c r="H219" s="221"/>
      <c r="I219" s="221"/>
      <c r="J219" s="221"/>
      <c r="K219" s="221"/>
      <c r="L219" s="221"/>
      <c r="M219" s="221"/>
      <c r="N219" s="221"/>
    </row>
    <row r="220" spans="1:14" ht="14.25" customHeight="1" x14ac:dyDescent="0.35">
      <c r="A220" s="221"/>
      <c r="B220" s="221"/>
      <c r="C220" s="221"/>
      <c r="D220" s="221"/>
      <c r="E220" s="221"/>
      <c r="F220" s="221"/>
      <c r="G220" s="221"/>
      <c r="H220" s="221"/>
      <c r="I220" s="221"/>
      <c r="J220" s="221"/>
      <c r="K220" s="221"/>
      <c r="L220" s="221"/>
      <c r="M220" s="221"/>
      <c r="N220" s="221"/>
    </row>
    <row r="221" spans="1:14" ht="14.25" customHeight="1" x14ac:dyDescent="0.35">
      <c r="A221" s="221"/>
      <c r="B221" s="221"/>
      <c r="C221" s="221"/>
      <c r="D221" s="221"/>
      <c r="E221" s="221"/>
      <c r="F221" s="221"/>
      <c r="G221" s="221"/>
      <c r="H221" s="221"/>
      <c r="I221" s="221"/>
      <c r="J221" s="221"/>
      <c r="K221" s="221"/>
      <c r="L221" s="221"/>
      <c r="M221" s="221"/>
      <c r="N221" s="221"/>
    </row>
    <row r="222" spans="1:14" ht="14.25" customHeight="1" x14ac:dyDescent="0.35">
      <c r="A222" s="221"/>
      <c r="B222" s="221"/>
      <c r="C222" s="221"/>
      <c r="D222" s="221"/>
      <c r="E222" s="221"/>
      <c r="F222" s="221"/>
      <c r="G222" s="221"/>
      <c r="H222" s="221"/>
      <c r="I222" s="221"/>
      <c r="J222" s="221"/>
      <c r="K222" s="221"/>
      <c r="L222" s="221"/>
      <c r="M222" s="221"/>
      <c r="N222" s="221"/>
    </row>
    <row r="223" spans="1:14" ht="14.25" customHeight="1" x14ac:dyDescent="0.35">
      <c r="A223" s="221"/>
      <c r="B223" s="221"/>
      <c r="C223" s="221"/>
      <c r="D223" s="221"/>
      <c r="E223" s="221"/>
      <c r="F223" s="221"/>
      <c r="G223" s="221"/>
      <c r="H223" s="221"/>
      <c r="I223" s="221"/>
      <c r="J223" s="221"/>
      <c r="K223" s="221"/>
      <c r="L223" s="221"/>
      <c r="M223" s="221"/>
      <c r="N223" s="221"/>
    </row>
    <row r="224" spans="1:14" ht="14.25" customHeight="1" x14ac:dyDescent="0.35">
      <c r="A224" s="221"/>
      <c r="B224" s="221"/>
      <c r="C224" s="221"/>
      <c r="D224" s="221"/>
      <c r="E224" s="221"/>
      <c r="F224" s="221"/>
      <c r="G224" s="221"/>
      <c r="H224" s="221"/>
      <c r="I224" s="221"/>
      <c r="J224" s="221"/>
      <c r="K224" s="221"/>
      <c r="L224" s="221"/>
      <c r="M224" s="221"/>
      <c r="N224" s="221"/>
    </row>
    <row r="225" spans="1:14" ht="14.25" customHeight="1" x14ac:dyDescent="0.35">
      <c r="A225" s="221"/>
      <c r="B225" s="221"/>
      <c r="C225" s="221"/>
      <c r="D225" s="221"/>
      <c r="E225" s="221"/>
      <c r="F225" s="221"/>
      <c r="G225" s="221"/>
      <c r="H225" s="221"/>
      <c r="I225" s="221"/>
      <c r="J225" s="221"/>
      <c r="K225" s="221"/>
      <c r="L225" s="221"/>
      <c r="M225" s="221"/>
      <c r="N225" s="221"/>
    </row>
    <row r="226" spans="1:14" ht="14.25" customHeight="1" x14ac:dyDescent="0.35">
      <c r="A226" s="221"/>
      <c r="B226" s="221"/>
      <c r="C226" s="221"/>
      <c r="D226" s="221"/>
      <c r="E226" s="221"/>
      <c r="F226" s="221"/>
      <c r="G226" s="221"/>
      <c r="H226" s="221"/>
      <c r="I226" s="221"/>
      <c r="J226" s="221"/>
      <c r="K226" s="221"/>
      <c r="L226" s="221"/>
      <c r="M226" s="221"/>
      <c r="N226" s="221"/>
    </row>
    <row r="227" spans="1:14" ht="14.25" customHeight="1" x14ac:dyDescent="0.35">
      <c r="A227" s="221"/>
      <c r="B227" s="221"/>
      <c r="C227" s="221"/>
      <c r="D227" s="221"/>
      <c r="E227" s="221"/>
      <c r="F227" s="221"/>
      <c r="G227" s="221"/>
      <c r="H227" s="221"/>
      <c r="I227" s="221"/>
      <c r="J227" s="221"/>
      <c r="K227" s="221"/>
      <c r="L227" s="221"/>
      <c r="M227" s="221"/>
      <c r="N227" s="221"/>
    </row>
    <row r="228" spans="1:14" ht="14.25" customHeight="1" x14ac:dyDescent="0.35">
      <c r="A228" s="221"/>
      <c r="B228" s="221"/>
      <c r="C228" s="221"/>
      <c r="D228" s="221"/>
      <c r="E228" s="221"/>
      <c r="F228" s="221"/>
      <c r="G228" s="221"/>
      <c r="H228" s="221"/>
      <c r="I228" s="221"/>
      <c r="J228" s="221"/>
      <c r="K228" s="221"/>
      <c r="L228" s="221"/>
      <c r="M228" s="221"/>
      <c r="N228" s="221"/>
    </row>
    <row r="229" spans="1:14" ht="14.25" customHeight="1" x14ac:dyDescent="0.35">
      <c r="A229" s="221"/>
      <c r="B229" s="221"/>
      <c r="C229" s="221"/>
      <c r="D229" s="221"/>
      <c r="E229" s="221"/>
      <c r="F229" s="221"/>
      <c r="G229" s="221"/>
      <c r="H229" s="221"/>
      <c r="I229" s="221"/>
      <c r="J229" s="221"/>
      <c r="K229" s="221"/>
      <c r="L229" s="221"/>
      <c r="M229" s="221"/>
      <c r="N229" s="221"/>
    </row>
    <row r="230" spans="1:14" ht="14.25" customHeight="1" x14ac:dyDescent="0.35">
      <c r="A230" s="221"/>
      <c r="B230" s="221"/>
      <c r="C230" s="221"/>
      <c r="D230" s="221"/>
      <c r="E230" s="221"/>
      <c r="F230" s="221"/>
      <c r="G230" s="221"/>
      <c r="H230" s="221"/>
      <c r="I230" s="221"/>
      <c r="J230" s="221"/>
      <c r="K230" s="221"/>
      <c r="L230" s="221"/>
      <c r="M230" s="221"/>
      <c r="N230" s="221"/>
    </row>
    <row r="231" spans="1:14" ht="14.25" customHeight="1" x14ac:dyDescent="0.35">
      <c r="A231" s="221"/>
      <c r="B231" s="221"/>
      <c r="C231" s="221"/>
      <c r="D231" s="221"/>
      <c r="E231" s="221"/>
      <c r="F231" s="221"/>
      <c r="G231" s="221"/>
      <c r="H231" s="221"/>
      <c r="I231" s="221"/>
      <c r="J231" s="221"/>
      <c r="K231" s="221"/>
      <c r="L231" s="221"/>
      <c r="M231" s="221"/>
      <c r="N231" s="221"/>
    </row>
    <row r="232" spans="1:14" ht="14.25" customHeight="1" x14ac:dyDescent="0.35">
      <c r="A232" s="221"/>
      <c r="B232" s="221"/>
      <c r="C232" s="221"/>
      <c r="D232" s="221"/>
      <c r="E232" s="221"/>
      <c r="F232" s="221"/>
      <c r="G232" s="221"/>
      <c r="H232" s="221"/>
      <c r="I232" s="221"/>
      <c r="J232" s="221"/>
      <c r="K232" s="221"/>
      <c r="L232" s="221"/>
      <c r="M232" s="221"/>
      <c r="N232" s="221"/>
    </row>
    <row r="233" spans="1:14" ht="14.25" customHeight="1" x14ac:dyDescent="0.35">
      <c r="A233" s="221"/>
      <c r="B233" s="221"/>
      <c r="C233" s="221"/>
      <c r="D233" s="221"/>
      <c r="E233" s="221"/>
      <c r="F233" s="221"/>
      <c r="G233" s="221"/>
      <c r="H233" s="221"/>
      <c r="I233" s="221"/>
      <c r="J233" s="221"/>
      <c r="K233" s="221"/>
      <c r="L233" s="221"/>
      <c r="M233" s="221"/>
      <c r="N233" s="221"/>
    </row>
    <row r="234" spans="1:14" ht="14.25" customHeight="1" x14ac:dyDescent="0.35">
      <c r="A234" s="221"/>
      <c r="B234" s="221"/>
      <c r="C234" s="221"/>
      <c r="D234" s="221"/>
      <c r="E234" s="221"/>
      <c r="F234" s="221"/>
      <c r="G234" s="221"/>
      <c r="H234" s="221"/>
      <c r="I234" s="221"/>
      <c r="J234" s="221"/>
      <c r="K234" s="221"/>
      <c r="L234" s="221"/>
      <c r="M234" s="221"/>
      <c r="N234" s="221"/>
    </row>
    <row r="235" spans="1:14" ht="14.25" customHeight="1" x14ac:dyDescent="0.35">
      <c r="A235" s="221"/>
      <c r="B235" s="221"/>
      <c r="C235" s="221"/>
      <c r="D235" s="221"/>
      <c r="E235" s="221"/>
      <c r="F235" s="221"/>
      <c r="G235" s="221"/>
      <c r="H235" s="221"/>
      <c r="I235" s="221"/>
      <c r="J235" s="221"/>
      <c r="K235" s="221"/>
      <c r="L235" s="221"/>
      <c r="M235" s="221"/>
      <c r="N235" s="221"/>
    </row>
    <row r="236" spans="1:14" ht="14.25" customHeight="1" x14ac:dyDescent="0.35">
      <c r="A236" s="221"/>
      <c r="B236" s="221"/>
      <c r="C236" s="221"/>
      <c r="D236" s="221"/>
      <c r="E236" s="221"/>
      <c r="F236" s="221"/>
      <c r="G236" s="221"/>
      <c r="H236" s="221"/>
      <c r="I236" s="221"/>
      <c r="J236" s="221"/>
      <c r="K236" s="221"/>
      <c r="L236" s="221"/>
      <c r="M236" s="221"/>
      <c r="N236" s="221"/>
    </row>
    <row r="237" spans="1:14" ht="14.25" customHeight="1" x14ac:dyDescent="0.35"/>
    <row r="238" spans="1:14" ht="14.25" customHeight="1" x14ac:dyDescent="0.35"/>
    <row r="239" spans="1:14" ht="14.25" customHeight="1" x14ac:dyDescent="0.35"/>
    <row r="240" spans="1:14" ht="14.25" customHeight="1" x14ac:dyDescent="0.35"/>
    <row r="241" ht="14.25" customHeight="1" x14ac:dyDescent="0.35"/>
    <row r="242" ht="14.25" customHeight="1" x14ac:dyDescent="0.35"/>
    <row r="243" ht="14.25" customHeight="1" x14ac:dyDescent="0.35"/>
    <row r="244" ht="14.25" customHeight="1" x14ac:dyDescent="0.35"/>
    <row r="245" ht="14.25" customHeight="1" x14ac:dyDescent="0.35"/>
    <row r="246" ht="14.25" customHeight="1" x14ac:dyDescent="0.35"/>
    <row r="247" ht="14.25" customHeight="1" x14ac:dyDescent="0.35"/>
    <row r="248" ht="14.25" customHeight="1" x14ac:dyDescent="0.35"/>
    <row r="249" ht="14.25" customHeight="1" x14ac:dyDescent="0.35"/>
    <row r="250" ht="14.25" customHeight="1" x14ac:dyDescent="0.35"/>
    <row r="251" ht="14.25" customHeight="1" x14ac:dyDescent="0.35"/>
    <row r="252" ht="14.25" customHeight="1" x14ac:dyDescent="0.35"/>
    <row r="253" ht="14.25" customHeight="1" x14ac:dyDescent="0.35"/>
    <row r="254" ht="14.25" customHeight="1" x14ac:dyDescent="0.35"/>
    <row r="255" ht="14.25" customHeight="1" x14ac:dyDescent="0.35"/>
    <row r="256" ht="14.25" customHeight="1" x14ac:dyDescent="0.35"/>
    <row r="257" ht="14.25" customHeight="1" x14ac:dyDescent="0.35"/>
    <row r="258" ht="14.25" customHeight="1" x14ac:dyDescent="0.35"/>
    <row r="259" ht="14.25" customHeight="1" x14ac:dyDescent="0.35"/>
    <row r="260" ht="14.25" customHeight="1" x14ac:dyDescent="0.35"/>
    <row r="261" ht="14.25" customHeight="1" x14ac:dyDescent="0.35"/>
    <row r="262" ht="14.25" customHeight="1" x14ac:dyDescent="0.35"/>
    <row r="263" ht="14.25" customHeight="1" x14ac:dyDescent="0.35"/>
    <row r="264" ht="14.25" customHeight="1" x14ac:dyDescent="0.35"/>
    <row r="265" ht="14.25" customHeight="1" x14ac:dyDescent="0.35"/>
    <row r="266" ht="14.25" customHeight="1" x14ac:dyDescent="0.35"/>
    <row r="267" ht="14.25" customHeight="1" x14ac:dyDescent="0.35"/>
    <row r="268" ht="14.25" customHeight="1" x14ac:dyDescent="0.35"/>
    <row r="269" ht="14.25" customHeight="1" x14ac:dyDescent="0.35"/>
    <row r="270" ht="14.25" customHeight="1" x14ac:dyDescent="0.35"/>
    <row r="271" ht="14.25" customHeight="1" x14ac:dyDescent="0.35"/>
    <row r="272" ht="14.25" customHeight="1" x14ac:dyDescent="0.35"/>
    <row r="273" ht="14.25" customHeight="1" x14ac:dyDescent="0.35"/>
    <row r="274" ht="14.25" customHeight="1" x14ac:dyDescent="0.35"/>
    <row r="275" ht="14.25" customHeight="1" x14ac:dyDescent="0.35"/>
    <row r="276" ht="14.25" customHeight="1" x14ac:dyDescent="0.35"/>
    <row r="277" ht="14.25" customHeight="1" x14ac:dyDescent="0.35"/>
    <row r="278" ht="14.25" customHeight="1" x14ac:dyDescent="0.35"/>
    <row r="279" ht="14.25" customHeight="1" x14ac:dyDescent="0.35"/>
    <row r="280" ht="14.25" customHeight="1" x14ac:dyDescent="0.35"/>
    <row r="281" ht="14.25" customHeight="1" x14ac:dyDescent="0.35"/>
    <row r="282" ht="14.25" customHeight="1" x14ac:dyDescent="0.35"/>
    <row r="283" ht="14.25" customHeight="1" x14ac:dyDescent="0.35"/>
    <row r="284" ht="14.25" customHeight="1" x14ac:dyDescent="0.35"/>
    <row r="285" ht="14.25" customHeight="1" x14ac:dyDescent="0.35"/>
    <row r="286" ht="14.25" customHeight="1" x14ac:dyDescent="0.35"/>
    <row r="287" ht="14.25" customHeight="1" x14ac:dyDescent="0.35"/>
    <row r="288" ht="14.25" customHeight="1" x14ac:dyDescent="0.35"/>
    <row r="289" ht="14.25" customHeight="1" x14ac:dyDescent="0.35"/>
    <row r="290" ht="14.25" customHeight="1" x14ac:dyDescent="0.35"/>
    <row r="291" ht="14.25" customHeight="1" x14ac:dyDescent="0.35"/>
    <row r="292" ht="14.25" customHeight="1" x14ac:dyDescent="0.35"/>
    <row r="293" ht="14.25" customHeight="1" x14ac:dyDescent="0.35"/>
    <row r="294" ht="14.25" customHeight="1" x14ac:dyDescent="0.35"/>
    <row r="295" ht="14.25" customHeight="1" x14ac:dyDescent="0.35"/>
    <row r="296" ht="14.25" customHeight="1" x14ac:dyDescent="0.35"/>
    <row r="297" ht="14.25" customHeight="1" x14ac:dyDescent="0.35"/>
    <row r="298" ht="14.25" customHeight="1" x14ac:dyDescent="0.35"/>
    <row r="299" ht="14.25" customHeight="1" x14ac:dyDescent="0.35"/>
    <row r="300" ht="14.25" customHeight="1" x14ac:dyDescent="0.35"/>
    <row r="301" ht="14.25" customHeight="1" x14ac:dyDescent="0.35"/>
    <row r="302" ht="14.25" customHeight="1" x14ac:dyDescent="0.35"/>
    <row r="303" ht="14.25" customHeight="1" x14ac:dyDescent="0.35"/>
    <row r="304" ht="14.25" customHeight="1" x14ac:dyDescent="0.35"/>
    <row r="305" ht="14.25" customHeight="1" x14ac:dyDescent="0.35"/>
    <row r="306" ht="14.25" customHeight="1" x14ac:dyDescent="0.35"/>
    <row r="307" ht="14.25" customHeight="1" x14ac:dyDescent="0.35"/>
    <row r="308" ht="14.25" customHeight="1" x14ac:dyDescent="0.35"/>
    <row r="309" ht="14.25" customHeight="1" x14ac:dyDescent="0.35"/>
    <row r="310" ht="14.25" customHeight="1" x14ac:dyDescent="0.35"/>
    <row r="311" ht="14.25" customHeight="1" x14ac:dyDescent="0.35"/>
    <row r="312" ht="14.25" customHeight="1" x14ac:dyDescent="0.35"/>
    <row r="313" ht="14.25" customHeight="1" x14ac:dyDescent="0.35"/>
    <row r="314" ht="14.25" customHeight="1" x14ac:dyDescent="0.35"/>
    <row r="315" ht="14.25" customHeight="1" x14ac:dyDescent="0.35"/>
    <row r="316" ht="14.25" customHeight="1" x14ac:dyDescent="0.35"/>
    <row r="317" ht="14.25" customHeight="1" x14ac:dyDescent="0.35"/>
    <row r="318" ht="14.25" customHeight="1" x14ac:dyDescent="0.35"/>
    <row r="319" ht="14.25" customHeight="1" x14ac:dyDescent="0.35"/>
    <row r="320" ht="14.25" customHeight="1" x14ac:dyDescent="0.35"/>
    <row r="321" ht="14.25" customHeight="1" x14ac:dyDescent="0.35"/>
    <row r="322" ht="14.25" customHeight="1" x14ac:dyDescent="0.35"/>
    <row r="323" ht="14.25" customHeight="1" x14ac:dyDescent="0.35"/>
    <row r="324" ht="14.25" customHeight="1" x14ac:dyDescent="0.35"/>
    <row r="325" ht="14.25" customHeight="1" x14ac:dyDescent="0.35"/>
    <row r="326" ht="14.25" customHeight="1" x14ac:dyDescent="0.35"/>
    <row r="327" ht="14.25" customHeight="1" x14ac:dyDescent="0.35"/>
    <row r="328" ht="14.25" customHeight="1" x14ac:dyDescent="0.35"/>
    <row r="329" ht="14.25" customHeight="1" x14ac:dyDescent="0.35"/>
    <row r="330" ht="14.25" customHeight="1" x14ac:dyDescent="0.35"/>
    <row r="331" ht="14.25" customHeight="1" x14ac:dyDescent="0.35"/>
    <row r="332" ht="14.25" customHeight="1" x14ac:dyDescent="0.35"/>
    <row r="333" ht="14.25" customHeight="1" x14ac:dyDescent="0.35"/>
    <row r="334" ht="14.25" customHeight="1" x14ac:dyDescent="0.35"/>
    <row r="335" ht="14.25" customHeight="1" x14ac:dyDescent="0.35"/>
    <row r="336" ht="14.25" customHeight="1" x14ac:dyDescent="0.35"/>
    <row r="337" ht="14.25" customHeight="1" x14ac:dyDescent="0.35"/>
    <row r="338" ht="14.25" customHeight="1" x14ac:dyDescent="0.35"/>
    <row r="339" ht="14.25" customHeight="1" x14ac:dyDescent="0.35"/>
    <row r="340" ht="14.25" customHeight="1" x14ac:dyDescent="0.35"/>
    <row r="341" ht="14.25" customHeight="1" x14ac:dyDescent="0.35"/>
    <row r="342" ht="14.25" customHeight="1" x14ac:dyDescent="0.35"/>
    <row r="343" ht="14.25" customHeight="1" x14ac:dyDescent="0.35"/>
    <row r="344" ht="14.25" customHeight="1" x14ac:dyDescent="0.35"/>
    <row r="345" ht="14.25" customHeight="1" x14ac:dyDescent="0.35"/>
    <row r="346" ht="14.25" customHeight="1" x14ac:dyDescent="0.35"/>
    <row r="347" ht="14.25" customHeight="1" x14ac:dyDescent="0.35"/>
    <row r="348" ht="14.25" customHeight="1" x14ac:dyDescent="0.35"/>
    <row r="349" ht="14.25" customHeight="1" x14ac:dyDescent="0.35"/>
    <row r="350" ht="14.25" customHeight="1" x14ac:dyDescent="0.35"/>
    <row r="351" ht="14.25" customHeight="1" x14ac:dyDescent="0.35"/>
    <row r="352" ht="14.25" customHeight="1" x14ac:dyDescent="0.35"/>
    <row r="353" ht="14.25" customHeight="1" x14ac:dyDescent="0.35"/>
    <row r="354" ht="14.25" customHeight="1" x14ac:dyDescent="0.35"/>
    <row r="355" ht="14.25" customHeight="1" x14ac:dyDescent="0.35"/>
    <row r="356" ht="14.25" customHeight="1" x14ac:dyDescent="0.35"/>
    <row r="357" ht="14.25" customHeight="1" x14ac:dyDescent="0.35"/>
    <row r="358" ht="14.25" customHeight="1" x14ac:dyDescent="0.35"/>
    <row r="359" ht="14.25" customHeight="1" x14ac:dyDescent="0.35"/>
    <row r="360" ht="14.25" customHeight="1" x14ac:dyDescent="0.35"/>
    <row r="361" ht="14.25" customHeight="1" x14ac:dyDescent="0.35"/>
    <row r="362" ht="14.25" customHeight="1" x14ac:dyDescent="0.35"/>
    <row r="363" ht="14.25" customHeight="1" x14ac:dyDescent="0.35"/>
    <row r="364" ht="14.25" customHeight="1" x14ac:dyDescent="0.35"/>
    <row r="365" ht="14.25" customHeight="1" x14ac:dyDescent="0.35"/>
    <row r="366" ht="14.25" customHeight="1" x14ac:dyDescent="0.35"/>
    <row r="367" ht="14.25" customHeight="1" x14ac:dyDescent="0.35"/>
    <row r="368" ht="14.25" customHeight="1" x14ac:dyDescent="0.35"/>
    <row r="369" ht="14.25" customHeight="1" x14ac:dyDescent="0.35"/>
    <row r="370" ht="14.25" customHeight="1" x14ac:dyDescent="0.35"/>
    <row r="371" ht="14.25" customHeight="1" x14ac:dyDescent="0.35"/>
    <row r="372" ht="14.25" customHeight="1" x14ac:dyDescent="0.35"/>
    <row r="373" ht="14.25" customHeight="1" x14ac:dyDescent="0.35"/>
    <row r="374" ht="14.25" customHeight="1" x14ac:dyDescent="0.35"/>
    <row r="375" ht="14.25" customHeight="1" x14ac:dyDescent="0.35"/>
    <row r="376" ht="14.25" customHeight="1" x14ac:dyDescent="0.35"/>
    <row r="377" ht="14.25" customHeight="1" x14ac:dyDescent="0.35"/>
    <row r="378" ht="14.25" customHeight="1" x14ac:dyDescent="0.35"/>
    <row r="379" ht="14.25" customHeight="1" x14ac:dyDescent="0.35"/>
    <row r="380" ht="14.25" customHeight="1" x14ac:dyDescent="0.35"/>
    <row r="381" ht="14.25" customHeight="1" x14ac:dyDescent="0.35"/>
    <row r="382" ht="14.25" customHeight="1" x14ac:dyDescent="0.35"/>
    <row r="383" ht="14.25" customHeight="1" x14ac:dyDescent="0.35"/>
    <row r="384" ht="14.25" customHeight="1" x14ac:dyDescent="0.35"/>
    <row r="385" ht="14.25" customHeight="1" x14ac:dyDescent="0.35"/>
    <row r="386" ht="14.25" customHeight="1" x14ac:dyDescent="0.35"/>
    <row r="387" ht="14.25" customHeight="1" x14ac:dyDescent="0.35"/>
    <row r="388" ht="14.25" customHeight="1" x14ac:dyDescent="0.35"/>
    <row r="389" ht="14.25" customHeight="1" x14ac:dyDescent="0.35"/>
    <row r="390" ht="14.25" customHeight="1" x14ac:dyDescent="0.35"/>
    <row r="391" ht="14.25" customHeight="1" x14ac:dyDescent="0.35"/>
    <row r="392" ht="14.25" customHeight="1" x14ac:dyDescent="0.35"/>
    <row r="393" ht="14.25" customHeight="1" x14ac:dyDescent="0.35"/>
    <row r="394" ht="14.25" customHeight="1" x14ac:dyDescent="0.35"/>
    <row r="395" ht="14.25" customHeight="1" x14ac:dyDescent="0.35"/>
    <row r="396" ht="14.25" customHeight="1" x14ac:dyDescent="0.35"/>
    <row r="397" ht="14.25" customHeight="1" x14ac:dyDescent="0.35"/>
    <row r="398" ht="14.25" customHeight="1" x14ac:dyDescent="0.35"/>
    <row r="399" ht="14.25" customHeight="1" x14ac:dyDescent="0.35"/>
    <row r="400" ht="14.25" customHeight="1" x14ac:dyDescent="0.35"/>
    <row r="401" ht="14.25" customHeight="1" x14ac:dyDescent="0.35"/>
    <row r="402" ht="14.25" customHeight="1" x14ac:dyDescent="0.35"/>
    <row r="403" ht="14.25" customHeight="1" x14ac:dyDescent="0.35"/>
    <row r="404" ht="14.25" customHeight="1" x14ac:dyDescent="0.35"/>
    <row r="405" ht="14.25" customHeight="1" x14ac:dyDescent="0.35"/>
    <row r="406" ht="14.25" customHeight="1" x14ac:dyDescent="0.35"/>
    <row r="407" ht="14.25" customHeight="1" x14ac:dyDescent="0.35"/>
    <row r="408" ht="14.25" customHeight="1" x14ac:dyDescent="0.35"/>
    <row r="409" ht="14.25" customHeight="1" x14ac:dyDescent="0.35"/>
    <row r="410" ht="14.25" customHeight="1" x14ac:dyDescent="0.35"/>
    <row r="411" ht="14.25" customHeight="1" x14ac:dyDescent="0.35"/>
    <row r="412" ht="14.25" customHeight="1" x14ac:dyDescent="0.35"/>
    <row r="413" ht="14.25" customHeight="1" x14ac:dyDescent="0.35"/>
    <row r="414" ht="14.25" customHeight="1" x14ac:dyDescent="0.35"/>
    <row r="415" ht="14.25" customHeight="1" x14ac:dyDescent="0.35"/>
    <row r="416" ht="14.25" customHeight="1" x14ac:dyDescent="0.35"/>
    <row r="417" ht="14.25" customHeight="1" x14ac:dyDescent="0.35"/>
    <row r="418" ht="14.25" customHeight="1" x14ac:dyDescent="0.35"/>
    <row r="419" ht="14.25" customHeight="1" x14ac:dyDescent="0.35"/>
    <row r="420" ht="14.25" customHeight="1" x14ac:dyDescent="0.35"/>
    <row r="421" ht="14.25" customHeight="1" x14ac:dyDescent="0.35"/>
    <row r="422" ht="14.25" customHeight="1" x14ac:dyDescent="0.35"/>
    <row r="423" ht="14.25" customHeight="1" x14ac:dyDescent="0.35"/>
    <row r="424" ht="14.25" customHeight="1" x14ac:dyDescent="0.35"/>
    <row r="425" ht="14.25" customHeight="1" x14ac:dyDescent="0.35"/>
    <row r="426" ht="14.25" customHeight="1" x14ac:dyDescent="0.35"/>
    <row r="427" ht="14.25" customHeight="1" x14ac:dyDescent="0.35"/>
    <row r="428" ht="14.25" customHeight="1" x14ac:dyDescent="0.35"/>
    <row r="429" ht="14.25" customHeight="1" x14ac:dyDescent="0.35"/>
    <row r="430" ht="14.25" customHeight="1" x14ac:dyDescent="0.35"/>
    <row r="431" ht="14.25" customHeight="1" x14ac:dyDescent="0.35"/>
    <row r="432" ht="14.25" customHeight="1" x14ac:dyDescent="0.35"/>
    <row r="433" ht="14.25" customHeight="1" x14ac:dyDescent="0.35"/>
    <row r="434" ht="14.25" customHeight="1" x14ac:dyDescent="0.35"/>
    <row r="435" ht="14.25" customHeight="1" x14ac:dyDescent="0.35"/>
    <row r="436" ht="14.25" customHeight="1" x14ac:dyDescent="0.35"/>
    <row r="437" ht="14.25" customHeight="1" x14ac:dyDescent="0.35"/>
    <row r="438" ht="14.25" customHeight="1" x14ac:dyDescent="0.35"/>
    <row r="439" ht="14.25" customHeight="1" x14ac:dyDescent="0.35"/>
    <row r="440" ht="14.25" customHeight="1" x14ac:dyDescent="0.35"/>
    <row r="441" ht="14.25" customHeight="1" x14ac:dyDescent="0.35"/>
    <row r="442" ht="14.25" customHeight="1" x14ac:dyDescent="0.35"/>
    <row r="443" ht="14.25" customHeight="1" x14ac:dyDescent="0.35"/>
    <row r="444" ht="14.25" customHeight="1" x14ac:dyDescent="0.35"/>
    <row r="445" ht="14.25" customHeight="1" x14ac:dyDescent="0.35"/>
    <row r="446" ht="14.25" customHeight="1" x14ac:dyDescent="0.35"/>
    <row r="447" ht="14.25" customHeight="1" x14ac:dyDescent="0.35"/>
    <row r="448" ht="14.25" customHeight="1" x14ac:dyDescent="0.35"/>
    <row r="449" ht="14.25" customHeight="1" x14ac:dyDescent="0.35"/>
    <row r="450" ht="14.25" customHeight="1" x14ac:dyDescent="0.35"/>
    <row r="451" ht="14.25" customHeight="1" x14ac:dyDescent="0.35"/>
    <row r="452" ht="14.25" customHeight="1" x14ac:dyDescent="0.35"/>
    <row r="453" ht="14.25" customHeight="1" x14ac:dyDescent="0.35"/>
    <row r="454" ht="14.25" customHeight="1" x14ac:dyDescent="0.35"/>
    <row r="455" ht="14.25" customHeight="1" x14ac:dyDescent="0.35"/>
    <row r="456" ht="14.25" customHeight="1" x14ac:dyDescent="0.35"/>
    <row r="457" ht="14.25" customHeight="1" x14ac:dyDescent="0.35"/>
    <row r="458" ht="14.25" customHeight="1" x14ac:dyDescent="0.35"/>
    <row r="459" ht="14.25" customHeight="1" x14ac:dyDescent="0.35"/>
    <row r="460" ht="14.25" customHeight="1" x14ac:dyDescent="0.35"/>
    <row r="461" ht="14.25" customHeight="1" x14ac:dyDescent="0.35"/>
    <row r="462" ht="14.25" customHeight="1" x14ac:dyDescent="0.35"/>
    <row r="463" ht="14.25" customHeight="1" x14ac:dyDescent="0.35"/>
    <row r="464" ht="14.25" customHeight="1" x14ac:dyDescent="0.35"/>
    <row r="465" ht="14.25" customHeight="1" x14ac:dyDescent="0.35"/>
    <row r="466" ht="14.25" customHeight="1" x14ac:dyDescent="0.35"/>
    <row r="467" ht="14.25" customHeight="1" x14ac:dyDescent="0.35"/>
    <row r="468" ht="14.25" customHeight="1" x14ac:dyDescent="0.35"/>
    <row r="469" ht="14.25" customHeight="1" x14ac:dyDescent="0.35"/>
    <row r="470" ht="14.25" customHeight="1" x14ac:dyDescent="0.35"/>
    <row r="471" ht="14.25" customHeight="1" x14ac:dyDescent="0.35"/>
    <row r="472" ht="14.25" customHeight="1" x14ac:dyDescent="0.35"/>
    <row r="473" ht="14.25" customHeight="1" x14ac:dyDescent="0.35"/>
    <row r="474" ht="14.25" customHeight="1" x14ac:dyDescent="0.35"/>
    <row r="475" ht="14.25" customHeight="1" x14ac:dyDescent="0.35"/>
    <row r="476" ht="14.25" customHeight="1" x14ac:dyDescent="0.35"/>
    <row r="477" ht="14.25" customHeight="1" x14ac:dyDescent="0.35"/>
    <row r="478" ht="14.25" customHeight="1" x14ac:dyDescent="0.35"/>
    <row r="479" ht="14.25" customHeight="1" x14ac:dyDescent="0.35"/>
    <row r="480" ht="14.25" customHeight="1" x14ac:dyDescent="0.35"/>
    <row r="481" ht="14.25" customHeight="1" x14ac:dyDescent="0.35"/>
    <row r="482" ht="14.25" customHeight="1" x14ac:dyDescent="0.35"/>
    <row r="483" ht="14.25" customHeight="1" x14ac:dyDescent="0.35"/>
    <row r="484" ht="14.25" customHeight="1" x14ac:dyDescent="0.35"/>
    <row r="485" ht="14.25" customHeight="1" x14ac:dyDescent="0.35"/>
    <row r="486" ht="14.25" customHeight="1" x14ac:dyDescent="0.35"/>
    <row r="487" ht="14.25" customHeight="1" x14ac:dyDescent="0.35"/>
    <row r="488" ht="14.25" customHeight="1" x14ac:dyDescent="0.35"/>
    <row r="489" ht="14.25" customHeight="1" x14ac:dyDescent="0.35"/>
    <row r="490" ht="14.25" customHeight="1" x14ac:dyDescent="0.35"/>
    <row r="491" ht="14.25" customHeight="1" x14ac:dyDescent="0.35"/>
    <row r="492" ht="14.25" customHeight="1" x14ac:dyDescent="0.35"/>
    <row r="493" ht="14.25" customHeight="1" x14ac:dyDescent="0.35"/>
    <row r="494" ht="14.25" customHeight="1" x14ac:dyDescent="0.35"/>
    <row r="495" ht="14.25" customHeight="1" x14ac:dyDescent="0.35"/>
    <row r="496" ht="14.25" customHeight="1" x14ac:dyDescent="0.35"/>
    <row r="497" ht="14.25" customHeight="1" x14ac:dyDescent="0.35"/>
    <row r="498" ht="14.25" customHeight="1" x14ac:dyDescent="0.35"/>
    <row r="499" ht="14.25" customHeight="1" x14ac:dyDescent="0.35"/>
    <row r="500" ht="14.25" customHeight="1" x14ac:dyDescent="0.35"/>
    <row r="501" ht="14.25" customHeight="1" x14ac:dyDescent="0.35"/>
    <row r="502" ht="14.25" customHeight="1" x14ac:dyDescent="0.35"/>
    <row r="503" ht="14.25" customHeight="1" x14ac:dyDescent="0.35"/>
    <row r="504" ht="14.25" customHeight="1" x14ac:dyDescent="0.35"/>
    <row r="505" ht="14.25" customHeight="1" x14ac:dyDescent="0.35"/>
    <row r="506" ht="14.25" customHeight="1" x14ac:dyDescent="0.35"/>
    <row r="507" ht="14.25" customHeight="1" x14ac:dyDescent="0.35"/>
    <row r="508" ht="14.25" customHeight="1" x14ac:dyDescent="0.35"/>
    <row r="509" ht="14.25" customHeight="1" x14ac:dyDescent="0.35"/>
    <row r="510" ht="14.25" customHeight="1" x14ac:dyDescent="0.35"/>
    <row r="511" ht="14.25" customHeight="1" x14ac:dyDescent="0.35"/>
    <row r="512" ht="14.25" customHeight="1" x14ac:dyDescent="0.35"/>
    <row r="513" ht="14.25" customHeight="1" x14ac:dyDescent="0.35"/>
    <row r="514" ht="14.25" customHeight="1" x14ac:dyDescent="0.35"/>
    <row r="515" ht="14.25" customHeight="1" x14ac:dyDescent="0.35"/>
    <row r="516" ht="14.25" customHeight="1" x14ac:dyDescent="0.35"/>
    <row r="517" ht="14.25" customHeight="1" x14ac:dyDescent="0.35"/>
    <row r="518" ht="14.25" customHeight="1" x14ac:dyDescent="0.35"/>
    <row r="519" ht="14.25" customHeight="1" x14ac:dyDescent="0.35"/>
    <row r="520" ht="14.25" customHeight="1" x14ac:dyDescent="0.35"/>
    <row r="521" ht="14.25" customHeight="1" x14ac:dyDescent="0.35"/>
    <row r="522" ht="14.25" customHeight="1" x14ac:dyDescent="0.35"/>
    <row r="523" ht="14.25" customHeight="1" x14ac:dyDescent="0.35"/>
    <row r="524" ht="14.25" customHeight="1" x14ac:dyDescent="0.35"/>
    <row r="525" ht="14.25" customHeight="1" x14ac:dyDescent="0.35"/>
    <row r="526" ht="14.25" customHeight="1" x14ac:dyDescent="0.35"/>
    <row r="527" ht="14.25" customHeight="1" x14ac:dyDescent="0.35"/>
    <row r="528" ht="14.25" customHeight="1" x14ac:dyDescent="0.35"/>
    <row r="529" ht="14.25" customHeight="1" x14ac:dyDescent="0.35"/>
    <row r="530" ht="14.25" customHeight="1" x14ac:dyDescent="0.35"/>
    <row r="531" ht="14.25" customHeight="1" x14ac:dyDescent="0.35"/>
    <row r="532" ht="14.25" customHeight="1" x14ac:dyDescent="0.35"/>
    <row r="533" ht="14.25" customHeight="1" x14ac:dyDescent="0.35"/>
    <row r="534" ht="14.25" customHeight="1" x14ac:dyDescent="0.35"/>
    <row r="535" ht="14.25" customHeight="1" x14ac:dyDescent="0.35"/>
    <row r="536" ht="14.25" customHeight="1" x14ac:dyDescent="0.35"/>
    <row r="537" ht="14.25" customHeight="1" x14ac:dyDescent="0.35"/>
    <row r="538" ht="14.25" customHeight="1" x14ac:dyDescent="0.35"/>
    <row r="539" ht="14.25" customHeight="1" x14ac:dyDescent="0.35"/>
    <row r="540" ht="14.25" customHeight="1" x14ac:dyDescent="0.35"/>
    <row r="541" ht="14.25" customHeight="1" x14ac:dyDescent="0.35"/>
    <row r="542" ht="14.25" customHeight="1" x14ac:dyDescent="0.35"/>
    <row r="543" ht="14.25" customHeight="1" x14ac:dyDescent="0.35"/>
    <row r="544" ht="14.25" customHeight="1" x14ac:dyDescent="0.35"/>
    <row r="545" ht="14.25" customHeight="1" x14ac:dyDescent="0.35"/>
    <row r="546" ht="14.25" customHeight="1" x14ac:dyDescent="0.35"/>
    <row r="547" ht="14.25" customHeight="1" x14ac:dyDescent="0.35"/>
    <row r="548" ht="14.25" customHeight="1" x14ac:dyDescent="0.35"/>
    <row r="549" ht="14.25" customHeight="1" x14ac:dyDescent="0.35"/>
    <row r="550" ht="14.25" customHeight="1" x14ac:dyDescent="0.35"/>
    <row r="551" ht="14.25" customHeight="1" x14ac:dyDescent="0.35"/>
    <row r="552" ht="14.25" customHeight="1" x14ac:dyDescent="0.35"/>
    <row r="553" ht="14.25" customHeight="1" x14ac:dyDescent="0.35"/>
    <row r="554" ht="14.25" customHeight="1" x14ac:dyDescent="0.35"/>
    <row r="555" ht="14.25" customHeight="1" x14ac:dyDescent="0.35"/>
    <row r="556" ht="14.25" customHeight="1" x14ac:dyDescent="0.35"/>
    <row r="557" ht="14.25" customHeight="1" x14ac:dyDescent="0.35"/>
    <row r="558" ht="14.25" customHeight="1" x14ac:dyDescent="0.35"/>
    <row r="559" ht="14.25" customHeight="1" x14ac:dyDescent="0.35"/>
    <row r="560" ht="14.25" customHeight="1" x14ac:dyDescent="0.35"/>
    <row r="561" ht="14.25" customHeight="1" x14ac:dyDescent="0.35"/>
    <row r="562" ht="14.25" customHeight="1" x14ac:dyDescent="0.35"/>
    <row r="563" ht="14.25" customHeight="1" x14ac:dyDescent="0.35"/>
    <row r="564" ht="14.25" customHeight="1" x14ac:dyDescent="0.35"/>
    <row r="565" ht="14.25" customHeight="1" x14ac:dyDescent="0.35"/>
    <row r="566" ht="14.25" customHeight="1" x14ac:dyDescent="0.35"/>
    <row r="567" ht="14.25" customHeight="1" x14ac:dyDescent="0.35"/>
    <row r="568" ht="14.25" customHeight="1" x14ac:dyDescent="0.35"/>
    <row r="569" ht="14.25" customHeight="1" x14ac:dyDescent="0.35"/>
    <row r="570" ht="14.25" customHeight="1" x14ac:dyDescent="0.35"/>
    <row r="571" ht="14.25" customHeight="1" x14ac:dyDescent="0.35"/>
    <row r="572" ht="14.25" customHeight="1" x14ac:dyDescent="0.35"/>
    <row r="573" ht="14.25" customHeight="1" x14ac:dyDescent="0.35"/>
    <row r="574" ht="14.25" customHeight="1" x14ac:dyDescent="0.35"/>
    <row r="575" ht="14.25" customHeight="1" x14ac:dyDescent="0.35"/>
    <row r="576" ht="14.25" customHeight="1" x14ac:dyDescent="0.35"/>
    <row r="577" ht="14.25" customHeight="1" x14ac:dyDescent="0.35"/>
    <row r="578" ht="14.25" customHeight="1" x14ac:dyDescent="0.35"/>
    <row r="579" ht="14.25" customHeight="1" x14ac:dyDescent="0.35"/>
    <row r="580" ht="14.25" customHeight="1" x14ac:dyDescent="0.35"/>
    <row r="581" ht="14.25" customHeight="1" x14ac:dyDescent="0.35"/>
    <row r="582" ht="14.25" customHeight="1" x14ac:dyDescent="0.35"/>
    <row r="583" ht="14.25" customHeight="1" x14ac:dyDescent="0.35"/>
    <row r="584" ht="14.25" customHeight="1" x14ac:dyDescent="0.35"/>
    <row r="585" ht="14.25" customHeight="1" x14ac:dyDescent="0.35"/>
    <row r="586" ht="14.25" customHeight="1" x14ac:dyDescent="0.35"/>
    <row r="587" ht="14.25" customHeight="1" x14ac:dyDescent="0.35"/>
    <row r="588" ht="14.25" customHeight="1" x14ac:dyDescent="0.35"/>
    <row r="589" ht="14.25" customHeight="1" x14ac:dyDescent="0.35"/>
    <row r="590" ht="14.25" customHeight="1" x14ac:dyDescent="0.35"/>
    <row r="591" ht="14.25" customHeight="1" x14ac:dyDescent="0.35"/>
    <row r="592" ht="14.25" customHeight="1" x14ac:dyDescent="0.35"/>
    <row r="593" ht="14.25" customHeight="1" x14ac:dyDescent="0.35"/>
    <row r="594" ht="14.25" customHeight="1" x14ac:dyDescent="0.35"/>
    <row r="595" ht="14.25" customHeight="1" x14ac:dyDescent="0.35"/>
    <row r="596" ht="14.25" customHeight="1" x14ac:dyDescent="0.35"/>
    <row r="597" ht="14.25" customHeight="1" x14ac:dyDescent="0.35"/>
    <row r="598" ht="14.25" customHeight="1" x14ac:dyDescent="0.35"/>
    <row r="599" ht="14.25" customHeight="1" x14ac:dyDescent="0.35"/>
    <row r="600" ht="14.25" customHeight="1" x14ac:dyDescent="0.35"/>
    <row r="601" ht="14.25" customHeight="1" x14ac:dyDescent="0.35"/>
    <row r="602" ht="14.25" customHeight="1" x14ac:dyDescent="0.35"/>
    <row r="603" ht="14.25" customHeight="1" x14ac:dyDescent="0.35"/>
    <row r="604" ht="14.25" customHeight="1" x14ac:dyDescent="0.35"/>
    <row r="605" ht="14.25" customHeight="1" x14ac:dyDescent="0.35"/>
    <row r="606" ht="14.25" customHeight="1" x14ac:dyDescent="0.35"/>
    <row r="607" ht="14.25" customHeight="1" x14ac:dyDescent="0.35"/>
    <row r="608" ht="14.25" customHeight="1" x14ac:dyDescent="0.35"/>
    <row r="609" ht="14.25" customHeight="1" x14ac:dyDescent="0.35"/>
    <row r="610" ht="14.25" customHeight="1" x14ac:dyDescent="0.35"/>
    <row r="611" ht="14.25" customHeight="1" x14ac:dyDescent="0.35"/>
    <row r="612" ht="14.25" customHeight="1" x14ac:dyDescent="0.35"/>
    <row r="613" ht="14.25" customHeight="1" x14ac:dyDescent="0.35"/>
    <row r="614" ht="14.25" customHeight="1" x14ac:dyDescent="0.35"/>
    <row r="615" ht="14.25" customHeight="1" x14ac:dyDescent="0.35"/>
    <row r="616" ht="14.25" customHeight="1" x14ac:dyDescent="0.35"/>
    <row r="617" ht="14.25" customHeight="1" x14ac:dyDescent="0.35"/>
    <row r="618" ht="14.25" customHeight="1" x14ac:dyDescent="0.35"/>
    <row r="619" ht="14.25" customHeight="1" x14ac:dyDescent="0.35"/>
    <row r="620" ht="14.25" customHeight="1" x14ac:dyDescent="0.35"/>
    <row r="621" ht="14.25" customHeight="1" x14ac:dyDescent="0.35"/>
    <row r="622" ht="14.25" customHeight="1" x14ac:dyDescent="0.35"/>
    <row r="623" ht="14.25" customHeight="1" x14ac:dyDescent="0.35"/>
    <row r="624" ht="14.25" customHeight="1" x14ac:dyDescent="0.35"/>
    <row r="625" ht="14.25" customHeight="1" x14ac:dyDescent="0.35"/>
    <row r="626" ht="14.25" customHeight="1" x14ac:dyDescent="0.35"/>
    <row r="627" ht="14.25" customHeight="1" x14ac:dyDescent="0.35"/>
    <row r="628" ht="14.25" customHeight="1" x14ac:dyDescent="0.35"/>
    <row r="629" ht="14.25" customHeight="1" x14ac:dyDescent="0.35"/>
    <row r="630" ht="14.25" customHeight="1" x14ac:dyDescent="0.35"/>
    <row r="631" ht="14.25" customHeight="1" x14ac:dyDescent="0.35"/>
    <row r="632" ht="14.25" customHeight="1" x14ac:dyDescent="0.35"/>
    <row r="633" ht="14.25" customHeight="1" x14ac:dyDescent="0.35"/>
    <row r="634" ht="14.25" customHeight="1" x14ac:dyDescent="0.35"/>
    <row r="635" ht="14.25" customHeight="1" x14ac:dyDescent="0.35"/>
    <row r="636" ht="14.25" customHeight="1" x14ac:dyDescent="0.35"/>
    <row r="637" ht="14.25" customHeight="1" x14ac:dyDescent="0.35"/>
    <row r="638" ht="14.25" customHeight="1" x14ac:dyDescent="0.35"/>
    <row r="639" ht="14.25" customHeight="1" x14ac:dyDescent="0.35"/>
    <row r="640" ht="14.25" customHeight="1" x14ac:dyDescent="0.35"/>
    <row r="641" ht="14.25" customHeight="1" x14ac:dyDescent="0.35"/>
    <row r="642" ht="14.25" customHeight="1" x14ac:dyDescent="0.35"/>
    <row r="643" ht="14.25" customHeight="1" x14ac:dyDescent="0.35"/>
    <row r="644" ht="14.25" customHeight="1" x14ac:dyDescent="0.35"/>
    <row r="645" ht="14.25" customHeight="1" x14ac:dyDescent="0.35"/>
    <row r="646" ht="14.25" customHeight="1" x14ac:dyDescent="0.35"/>
    <row r="647" ht="14.25" customHeight="1" x14ac:dyDescent="0.35"/>
    <row r="648" ht="14.25" customHeight="1" x14ac:dyDescent="0.35"/>
    <row r="649" ht="14.25" customHeight="1" x14ac:dyDescent="0.35"/>
    <row r="650" ht="14.25" customHeight="1" x14ac:dyDescent="0.35"/>
    <row r="651" ht="14.25" customHeight="1" x14ac:dyDescent="0.35"/>
    <row r="652" ht="14.25" customHeight="1" x14ac:dyDescent="0.35"/>
    <row r="653" ht="14.25" customHeight="1" x14ac:dyDescent="0.35"/>
    <row r="654" ht="14.25" customHeight="1" x14ac:dyDescent="0.35"/>
    <row r="655" ht="14.25" customHeight="1" x14ac:dyDescent="0.35"/>
    <row r="656" ht="14.25" customHeight="1" x14ac:dyDescent="0.35"/>
    <row r="657" ht="14.25" customHeight="1" x14ac:dyDescent="0.35"/>
    <row r="658" ht="14.25" customHeight="1" x14ac:dyDescent="0.35"/>
    <row r="659" ht="14.25" customHeight="1" x14ac:dyDescent="0.35"/>
    <row r="660" ht="14.25" customHeight="1" x14ac:dyDescent="0.35"/>
    <row r="661" ht="14.25" customHeight="1" x14ac:dyDescent="0.35"/>
    <row r="662" ht="14.25" customHeight="1" x14ac:dyDescent="0.35"/>
    <row r="663" ht="14.25" customHeight="1" x14ac:dyDescent="0.35"/>
    <row r="664" ht="14.25" customHeight="1" x14ac:dyDescent="0.35"/>
    <row r="665" ht="14.25" customHeight="1" x14ac:dyDescent="0.35"/>
    <row r="666" ht="14.25" customHeight="1" x14ac:dyDescent="0.35"/>
    <row r="667" ht="14.25" customHeight="1" x14ac:dyDescent="0.35"/>
    <row r="668" ht="14.25" customHeight="1" x14ac:dyDescent="0.35"/>
    <row r="669" ht="14.25" customHeight="1" x14ac:dyDescent="0.35"/>
    <row r="670" ht="14.25" customHeight="1" x14ac:dyDescent="0.35"/>
    <row r="671" ht="14.25" customHeight="1" x14ac:dyDescent="0.35"/>
    <row r="672" ht="14.25" customHeight="1" x14ac:dyDescent="0.35"/>
    <row r="673" ht="14.25" customHeight="1" x14ac:dyDescent="0.35"/>
    <row r="674" ht="14.25" customHeight="1" x14ac:dyDescent="0.35"/>
    <row r="675" ht="14.25" customHeight="1" x14ac:dyDescent="0.35"/>
    <row r="676" ht="14.25" customHeight="1" x14ac:dyDescent="0.35"/>
    <row r="677" ht="14.25" customHeight="1" x14ac:dyDescent="0.35"/>
    <row r="678" ht="14.25" customHeight="1" x14ac:dyDescent="0.35"/>
    <row r="679" ht="14.25" customHeight="1" x14ac:dyDescent="0.35"/>
    <row r="680" ht="14.25" customHeight="1" x14ac:dyDescent="0.35"/>
    <row r="681" ht="14.25" customHeight="1" x14ac:dyDescent="0.35"/>
    <row r="682" ht="14.25" customHeight="1" x14ac:dyDescent="0.35"/>
    <row r="683" ht="14.25" customHeight="1" x14ac:dyDescent="0.35"/>
    <row r="684" ht="14.25" customHeight="1" x14ac:dyDescent="0.35"/>
    <row r="685" ht="14.25" customHeight="1" x14ac:dyDescent="0.35"/>
    <row r="686" ht="14.25" customHeight="1" x14ac:dyDescent="0.35"/>
    <row r="687" ht="14.25" customHeight="1" x14ac:dyDescent="0.35"/>
    <row r="688" ht="14.25" customHeight="1" x14ac:dyDescent="0.35"/>
    <row r="689" ht="14.25" customHeight="1" x14ac:dyDescent="0.35"/>
    <row r="690" ht="14.25" customHeight="1" x14ac:dyDescent="0.35"/>
    <row r="691" ht="14.25" customHeight="1" x14ac:dyDescent="0.35"/>
    <row r="692" ht="14.25" customHeight="1" x14ac:dyDescent="0.35"/>
    <row r="693" ht="14.25" customHeight="1" x14ac:dyDescent="0.35"/>
    <row r="694" ht="14.25" customHeight="1" x14ac:dyDescent="0.35"/>
    <row r="695" ht="14.25" customHeight="1" x14ac:dyDescent="0.35"/>
    <row r="696" ht="14.25" customHeight="1" x14ac:dyDescent="0.35"/>
    <row r="697" ht="14.25" customHeight="1" x14ac:dyDescent="0.35"/>
    <row r="698" ht="14.25" customHeight="1" x14ac:dyDescent="0.35"/>
    <row r="699" ht="14.25" customHeight="1" x14ac:dyDescent="0.35"/>
    <row r="700" ht="14.25" customHeight="1" x14ac:dyDescent="0.35"/>
    <row r="701" ht="14.25" customHeight="1" x14ac:dyDescent="0.35"/>
    <row r="702" ht="14.25" customHeight="1" x14ac:dyDescent="0.35"/>
    <row r="703" ht="14.25" customHeight="1" x14ac:dyDescent="0.35"/>
    <row r="704" ht="14.25" customHeight="1" x14ac:dyDescent="0.35"/>
    <row r="705" ht="14.25" customHeight="1" x14ac:dyDescent="0.35"/>
    <row r="706" ht="14.25" customHeight="1" x14ac:dyDescent="0.35"/>
    <row r="707" ht="14.25" customHeight="1" x14ac:dyDescent="0.35"/>
    <row r="708" ht="14.25" customHeight="1" x14ac:dyDescent="0.35"/>
    <row r="709" ht="14.25" customHeight="1" x14ac:dyDescent="0.35"/>
    <row r="710" ht="14.25" customHeight="1" x14ac:dyDescent="0.35"/>
    <row r="711" ht="14.25" customHeight="1" x14ac:dyDescent="0.35"/>
    <row r="712" ht="14.25" customHeight="1" x14ac:dyDescent="0.35"/>
    <row r="713" ht="14.25" customHeight="1" x14ac:dyDescent="0.35"/>
    <row r="714" ht="14.25" customHeight="1" x14ac:dyDescent="0.35"/>
    <row r="715" ht="14.25" customHeight="1" x14ac:dyDescent="0.35"/>
    <row r="716" ht="14.25" customHeight="1" x14ac:dyDescent="0.35"/>
    <row r="717" ht="14.25" customHeight="1" x14ac:dyDescent="0.35"/>
    <row r="718" ht="14.25" customHeight="1" x14ac:dyDescent="0.35"/>
    <row r="719" ht="14.25" customHeight="1" x14ac:dyDescent="0.35"/>
    <row r="720" ht="14.25" customHeight="1" x14ac:dyDescent="0.35"/>
    <row r="721" ht="14.25" customHeight="1" x14ac:dyDescent="0.35"/>
    <row r="722" ht="14.25" customHeight="1" x14ac:dyDescent="0.35"/>
    <row r="723" ht="14.25" customHeight="1" x14ac:dyDescent="0.35"/>
    <row r="724" ht="14.25" customHeight="1" x14ac:dyDescent="0.35"/>
    <row r="725" ht="14.25" customHeight="1" x14ac:dyDescent="0.35"/>
    <row r="726" ht="14.25" customHeight="1" x14ac:dyDescent="0.35"/>
    <row r="727" ht="14.25" customHeight="1" x14ac:dyDescent="0.35"/>
    <row r="728" ht="14.25" customHeight="1" x14ac:dyDescent="0.35"/>
    <row r="729" ht="14.25" customHeight="1" x14ac:dyDescent="0.35"/>
    <row r="730" ht="14.25" customHeight="1" x14ac:dyDescent="0.35"/>
    <row r="731" ht="14.25" customHeight="1" x14ac:dyDescent="0.35"/>
    <row r="732" ht="14.25" customHeight="1" x14ac:dyDescent="0.35"/>
    <row r="733" ht="14.25" customHeight="1" x14ac:dyDescent="0.35"/>
    <row r="734" ht="14.25" customHeight="1" x14ac:dyDescent="0.35"/>
    <row r="735" ht="14.25" customHeight="1" x14ac:dyDescent="0.35"/>
    <row r="736" ht="14.25" customHeight="1" x14ac:dyDescent="0.35"/>
    <row r="737" ht="14.25" customHeight="1" x14ac:dyDescent="0.35"/>
    <row r="738" ht="14.25" customHeight="1" x14ac:dyDescent="0.35"/>
    <row r="739" ht="14.25" customHeight="1" x14ac:dyDescent="0.35"/>
    <row r="740" ht="14.25" customHeight="1" x14ac:dyDescent="0.35"/>
    <row r="741" ht="14.25" customHeight="1" x14ac:dyDescent="0.35"/>
    <row r="742" ht="14.25" customHeight="1" x14ac:dyDescent="0.35"/>
    <row r="743" ht="14.25" customHeight="1" x14ac:dyDescent="0.35"/>
    <row r="744" ht="14.25" customHeight="1" x14ac:dyDescent="0.35"/>
    <row r="745" ht="14.25" customHeight="1" x14ac:dyDescent="0.35"/>
    <row r="746" ht="14.25" customHeight="1" x14ac:dyDescent="0.35"/>
    <row r="747" ht="14.25" customHeight="1" x14ac:dyDescent="0.35"/>
    <row r="748" ht="14.25" customHeight="1" x14ac:dyDescent="0.35"/>
    <row r="749" ht="14.25" customHeight="1" x14ac:dyDescent="0.35"/>
    <row r="750" ht="14.25" customHeight="1" x14ac:dyDescent="0.35"/>
    <row r="751" ht="14.25" customHeight="1" x14ac:dyDescent="0.35"/>
    <row r="752" ht="14.25" customHeight="1" x14ac:dyDescent="0.35"/>
    <row r="753" ht="14.25" customHeight="1" x14ac:dyDescent="0.35"/>
    <row r="754" ht="14.25" customHeight="1" x14ac:dyDescent="0.35"/>
    <row r="755" ht="14.25" customHeight="1" x14ac:dyDescent="0.35"/>
    <row r="756" ht="14.25" customHeight="1" x14ac:dyDescent="0.35"/>
    <row r="757" ht="14.25" customHeight="1" x14ac:dyDescent="0.35"/>
    <row r="758" ht="14.25" customHeight="1" x14ac:dyDescent="0.35"/>
    <row r="759" ht="14.25" customHeight="1" x14ac:dyDescent="0.35"/>
    <row r="760" ht="14.25" customHeight="1" x14ac:dyDescent="0.35"/>
    <row r="761" ht="14.25" customHeight="1" x14ac:dyDescent="0.35"/>
    <row r="762" ht="14.25" customHeight="1" x14ac:dyDescent="0.35"/>
    <row r="763" ht="14.25" customHeight="1" x14ac:dyDescent="0.35"/>
    <row r="764" ht="14.25" customHeight="1" x14ac:dyDescent="0.35"/>
    <row r="765" ht="14.25" customHeight="1" x14ac:dyDescent="0.35"/>
    <row r="766" ht="14.25" customHeight="1" x14ac:dyDescent="0.35"/>
    <row r="767" ht="14.25" customHeight="1" x14ac:dyDescent="0.35"/>
    <row r="768" ht="14.25" customHeight="1" x14ac:dyDescent="0.35"/>
    <row r="769" ht="14.25" customHeight="1" x14ac:dyDescent="0.35"/>
    <row r="770" ht="14.25" customHeight="1" x14ac:dyDescent="0.35"/>
    <row r="771" ht="14.25" customHeight="1" x14ac:dyDescent="0.35"/>
    <row r="772" ht="14.25" customHeight="1" x14ac:dyDescent="0.35"/>
    <row r="773" ht="14.25" customHeight="1" x14ac:dyDescent="0.35"/>
    <row r="774" ht="14.25" customHeight="1" x14ac:dyDescent="0.35"/>
    <row r="775" ht="14.25" customHeight="1" x14ac:dyDescent="0.35"/>
    <row r="776" ht="14.25" customHeight="1" x14ac:dyDescent="0.35"/>
    <row r="777" ht="14.25" customHeight="1" x14ac:dyDescent="0.35"/>
    <row r="778" ht="14.25" customHeight="1" x14ac:dyDescent="0.35"/>
    <row r="779" ht="14.25" customHeight="1" x14ac:dyDescent="0.35"/>
    <row r="780" ht="14.25" customHeight="1" x14ac:dyDescent="0.35"/>
    <row r="781" ht="14.25" customHeight="1" x14ac:dyDescent="0.35"/>
    <row r="782" ht="14.25" customHeight="1" x14ac:dyDescent="0.35"/>
    <row r="783" ht="14.25" customHeight="1" x14ac:dyDescent="0.35"/>
    <row r="784" ht="14.25" customHeight="1" x14ac:dyDescent="0.35"/>
    <row r="785" ht="14.25" customHeight="1" x14ac:dyDescent="0.35"/>
    <row r="786" ht="14.25" customHeight="1" x14ac:dyDescent="0.35"/>
    <row r="787" ht="14.25" customHeight="1" x14ac:dyDescent="0.35"/>
    <row r="788" ht="14.25" customHeight="1" x14ac:dyDescent="0.35"/>
    <row r="789" ht="14.25" customHeight="1" x14ac:dyDescent="0.35"/>
    <row r="790" ht="14.25" customHeight="1" x14ac:dyDescent="0.35"/>
    <row r="791" ht="14.25" customHeight="1" x14ac:dyDescent="0.35"/>
    <row r="792" ht="14.25" customHeight="1" x14ac:dyDescent="0.35"/>
    <row r="793" ht="14.25" customHeight="1" x14ac:dyDescent="0.35"/>
    <row r="794" ht="14.25" customHeight="1" x14ac:dyDescent="0.35"/>
    <row r="795" ht="14.25" customHeight="1" x14ac:dyDescent="0.35"/>
    <row r="796" ht="14.25" customHeight="1" x14ac:dyDescent="0.35"/>
    <row r="797" ht="14.25" customHeight="1" x14ac:dyDescent="0.35"/>
    <row r="798" ht="14.25" customHeight="1" x14ac:dyDescent="0.35"/>
    <row r="799" ht="14.25" customHeight="1" x14ac:dyDescent="0.35"/>
    <row r="800" ht="14.25" customHeight="1" x14ac:dyDescent="0.35"/>
    <row r="801" ht="14.25" customHeight="1" x14ac:dyDescent="0.35"/>
    <row r="802" ht="14.25" customHeight="1" x14ac:dyDescent="0.35"/>
    <row r="803" ht="14.25" customHeight="1" x14ac:dyDescent="0.35"/>
    <row r="804" ht="14.25" customHeight="1" x14ac:dyDescent="0.35"/>
    <row r="805" ht="14.25" customHeight="1" x14ac:dyDescent="0.35"/>
    <row r="806" ht="14.25" customHeight="1" x14ac:dyDescent="0.35"/>
    <row r="807" ht="14.25" customHeight="1" x14ac:dyDescent="0.35"/>
    <row r="808" ht="14.25" customHeight="1" x14ac:dyDescent="0.35"/>
    <row r="809" ht="14.25" customHeight="1" x14ac:dyDescent="0.35"/>
    <row r="810" ht="14.25" customHeight="1" x14ac:dyDescent="0.35"/>
    <row r="811" ht="14.25" customHeight="1" x14ac:dyDescent="0.35"/>
    <row r="812" ht="14.25" customHeight="1" x14ac:dyDescent="0.35"/>
    <row r="813" ht="14.25" customHeight="1" x14ac:dyDescent="0.35"/>
    <row r="814" ht="14.25" customHeight="1" x14ac:dyDescent="0.35"/>
    <row r="815" ht="14.25" customHeight="1" x14ac:dyDescent="0.35"/>
    <row r="816" ht="14.25" customHeight="1" x14ac:dyDescent="0.35"/>
    <row r="817" ht="14.25" customHeight="1" x14ac:dyDescent="0.35"/>
    <row r="818" ht="14.25" customHeight="1" x14ac:dyDescent="0.35"/>
    <row r="819" ht="14.25" customHeight="1" x14ac:dyDescent="0.35"/>
    <row r="820" ht="14.25" customHeight="1" x14ac:dyDescent="0.35"/>
    <row r="821" ht="14.25" customHeight="1" x14ac:dyDescent="0.35"/>
    <row r="822" ht="14.25" customHeight="1" x14ac:dyDescent="0.35"/>
    <row r="823" ht="14.25" customHeight="1" x14ac:dyDescent="0.35"/>
    <row r="824" ht="14.25" customHeight="1" x14ac:dyDescent="0.35"/>
    <row r="825" ht="14.25" customHeight="1" x14ac:dyDescent="0.35"/>
    <row r="826" ht="14.25" customHeight="1" x14ac:dyDescent="0.35"/>
    <row r="827" ht="14.25" customHeight="1" x14ac:dyDescent="0.35"/>
    <row r="828" ht="14.25" customHeight="1" x14ac:dyDescent="0.35"/>
    <row r="829" ht="14.25" customHeight="1" x14ac:dyDescent="0.35"/>
    <row r="830" ht="14.25" customHeight="1" x14ac:dyDescent="0.35"/>
    <row r="831" ht="14.25" customHeight="1" x14ac:dyDescent="0.35"/>
    <row r="832" ht="14.25" customHeight="1" x14ac:dyDescent="0.35"/>
    <row r="833" ht="14.25" customHeight="1" x14ac:dyDescent="0.35"/>
    <row r="834" ht="14.25" customHeight="1" x14ac:dyDescent="0.35"/>
    <row r="835" ht="14.25" customHeight="1" x14ac:dyDescent="0.35"/>
    <row r="836" ht="14.25" customHeight="1" x14ac:dyDescent="0.35"/>
    <row r="837" ht="14.25" customHeight="1" x14ac:dyDescent="0.35"/>
    <row r="838" ht="14.25" customHeight="1" x14ac:dyDescent="0.35"/>
    <row r="839" ht="14.25" customHeight="1" x14ac:dyDescent="0.35"/>
    <row r="840" ht="14.25" customHeight="1" x14ac:dyDescent="0.35"/>
    <row r="841" ht="14.25" customHeight="1" x14ac:dyDescent="0.35"/>
    <row r="842" ht="14.25" customHeight="1" x14ac:dyDescent="0.35"/>
    <row r="843" ht="14.25" customHeight="1" x14ac:dyDescent="0.35"/>
    <row r="844" ht="14.25" customHeight="1" x14ac:dyDescent="0.35"/>
    <row r="845" ht="14.25" customHeight="1" x14ac:dyDescent="0.35"/>
    <row r="846" ht="14.25" customHeight="1" x14ac:dyDescent="0.35"/>
    <row r="847" ht="14.25" customHeight="1" x14ac:dyDescent="0.35"/>
    <row r="848" ht="14.25" customHeight="1" x14ac:dyDescent="0.35"/>
    <row r="849" ht="14.25" customHeight="1" x14ac:dyDescent="0.35"/>
    <row r="850" ht="14.25" customHeight="1" x14ac:dyDescent="0.35"/>
    <row r="851" ht="14.25" customHeight="1" x14ac:dyDescent="0.35"/>
    <row r="852" ht="14.25" customHeight="1" x14ac:dyDescent="0.35"/>
    <row r="853" ht="14.25" customHeight="1" x14ac:dyDescent="0.35"/>
    <row r="854" ht="14.25" customHeight="1" x14ac:dyDescent="0.35"/>
    <row r="855" ht="14.25" customHeight="1" x14ac:dyDescent="0.35"/>
    <row r="856" ht="14.25" customHeight="1" x14ac:dyDescent="0.35"/>
    <row r="857" ht="14.25" customHeight="1" x14ac:dyDescent="0.35"/>
    <row r="858" ht="14.25" customHeight="1" x14ac:dyDescent="0.35"/>
    <row r="859" ht="14.25" customHeight="1" x14ac:dyDescent="0.35"/>
    <row r="860" ht="14.25" customHeight="1" x14ac:dyDescent="0.35"/>
    <row r="861" ht="14.25" customHeight="1" x14ac:dyDescent="0.35"/>
    <row r="862" ht="14.25" customHeight="1" x14ac:dyDescent="0.35"/>
    <row r="863" ht="14.25" customHeight="1" x14ac:dyDescent="0.35"/>
    <row r="864" ht="14.25" customHeight="1" x14ac:dyDescent="0.35"/>
    <row r="865" ht="14.25" customHeight="1" x14ac:dyDescent="0.35"/>
    <row r="866" ht="14.25" customHeight="1" x14ac:dyDescent="0.35"/>
    <row r="867" ht="14.25" customHeight="1" x14ac:dyDescent="0.35"/>
    <row r="868" ht="14.25" customHeight="1" x14ac:dyDescent="0.35"/>
    <row r="869" ht="14.25" customHeight="1" x14ac:dyDescent="0.35"/>
    <row r="870" ht="14.25" customHeight="1" x14ac:dyDescent="0.35"/>
    <row r="871" ht="14.25" customHeight="1" x14ac:dyDescent="0.35"/>
    <row r="872" ht="14.25" customHeight="1" x14ac:dyDescent="0.35"/>
    <row r="873" ht="14.25" customHeight="1" x14ac:dyDescent="0.35"/>
    <row r="874" ht="14.25" customHeight="1" x14ac:dyDescent="0.35"/>
    <row r="875" ht="14.25" customHeight="1" x14ac:dyDescent="0.35"/>
    <row r="876" ht="14.25" customHeight="1" x14ac:dyDescent="0.35"/>
    <row r="877" ht="14.25" customHeight="1" x14ac:dyDescent="0.35"/>
    <row r="878" ht="14.25" customHeight="1" x14ac:dyDescent="0.35"/>
    <row r="879" ht="14.25" customHeight="1" x14ac:dyDescent="0.35"/>
    <row r="880" ht="14.25" customHeight="1" x14ac:dyDescent="0.35"/>
    <row r="881" ht="14.25" customHeight="1" x14ac:dyDescent="0.35"/>
    <row r="882" ht="14.25" customHeight="1" x14ac:dyDescent="0.35"/>
    <row r="883" ht="14.25" customHeight="1" x14ac:dyDescent="0.35"/>
    <row r="884" ht="14.25" customHeight="1" x14ac:dyDescent="0.35"/>
    <row r="885" ht="14.25" customHeight="1" x14ac:dyDescent="0.35"/>
    <row r="886" ht="14.25" customHeight="1" x14ac:dyDescent="0.35"/>
    <row r="887" ht="14.25" customHeight="1" x14ac:dyDescent="0.35"/>
    <row r="888" ht="14.25" customHeight="1" x14ac:dyDescent="0.35"/>
    <row r="889" ht="14.25" customHeight="1" x14ac:dyDescent="0.35"/>
    <row r="890" ht="14.25" customHeight="1" x14ac:dyDescent="0.35"/>
    <row r="891" ht="14.25" customHeight="1" x14ac:dyDescent="0.35"/>
    <row r="892" ht="14.25" customHeight="1" x14ac:dyDescent="0.35"/>
    <row r="893" ht="14.25" customHeight="1" x14ac:dyDescent="0.35"/>
    <row r="894" ht="14.25" customHeight="1" x14ac:dyDescent="0.35"/>
    <row r="895" ht="14.25" customHeight="1" x14ac:dyDescent="0.35"/>
    <row r="896" ht="14.25" customHeight="1" x14ac:dyDescent="0.35"/>
    <row r="897" ht="14.25" customHeight="1" x14ac:dyDescent="0.35"/>
    <row r="898" ht="14.25" customHeight="1" x14ac:dyDescent="0.35"/>
    <row r="899" ht="14.25" customHeight="1" x14ac:dyDescent="0.35"/>
    <row r="900" ht="14.25" customHeight="1" x14ac:dyDescent="0.35"/>
    <row r="901" ht="14.25" customHeight="1" x14ac:dyDescent="0.35"/>
    <row r="902" ht="14.25" customHeight="1" x14ac:dyDescent="0.35"/>
    <row r="903" ht="14.25" customHeight="1" x14ac:dyDescent="0.35"/>
    <row r="904" ht="14.25" customHeight="1" x14ac:dyDescent="0.35"/>
    <row r="905" ht="14.25" customHeight="1" x14ac:dyDescent="0.35"/>
    <row r="906" ht="14.25" customHeight="1" x14ac:dyDescent="0.35"/>
    <row r="907" ht="14.25" customHeight="1" x14ac:dyDescent="0.35"/>
    <row r="908" ht="14.25" customHeight="1" x14ac:dyDescent="0.35"/>
    <row r="909" ht="14.25" customHeight="1" x14ac:dyDescent="0.35"/>
    <row r="910" ht="14.25" customHeight="1" x14ac:dyDescent="0.35"/>
    <row r="911" ht="14.25" customHeight="1" x14ac:dyDescent="0.35"/>
    <row r="912" ht="14.25" customHeight="1" x14ac:dyDescent="0.35"/>
    <row r="913" ht="14.25" customHeight="1" x14ac:dyDescent="0.35"/>
    <row r="914" ht="14.25" customHeight="1" x14ac:dyDescent="0.35"/>
    <row r="915" ht="14.25" customHeight="1" x14ac:dyDescent="0.35"/>
    <row r="916" ht="14.25" customHeight="1" x14ac:dyDescent="0.35"/>
    <row r="917" ht="14.25" customHeight="1" x14ac:dyDescent="0.35"/>
    <row r="918" ht="14.25" customHeight="1" x14ac:dyDescent="0.35"/>
    <row r="919" ht="14.25" customHeight="1" x14ac:dyDescent="0.35"/>
    <row r="920" ht="14.25" customHeight="1" x14ac:dyDescent="0.35"/>
    <row r="921" ht="14.25" customHeight="1" x14ac:dyDescent="0.35"/>
    <row r="922" ht="14.25" customHeight="1" x14ac:dyDescent="0.35"/>
    <row r="923" ht="14.25" customHeight="1" x14ac:dyDescent="0.35"/>
    <row r="924" ht="14.25" customHeight="1" x14ac:dyDescent="0.35"/>
    <row r="925" ht="14.25" customHeight="1" x14ac:dyDescent="0.35"/>
    <row r="926" ht="14.25" customHeight="1" x14ac:dyDescent="0.35"/>
    <row r="927" ht="14.25" customHeight="1" x14ac:dyDescent="0.35"/>
    <row r="928" ht="14.25" customHeight="1" x14ac:dyDescent="0.35"/>
    <row r="929" ht="14.25" customHeight="1" x14ac:dyDescent="0.35"/>
    <row r="930" ht="14.25" customHeight="1" x14ac:dyDescent="0.35"/>
    <row r="931" ht="14.25" customHeight="1" x14ac:dyDescent="0.35"/>
    <row r="932" ht="14.25" customHeight="1" x14ac:dyDescent="0.35"/>
    <row r="933" ht="14.25" customHeight="1" x14ac:dyDescent="0.35"/>
    <row r="934" ht="14.25" customHeight="1" x14ac:dyDescent="0.35"/>
    <row r="935" ht="14.25" customHeight="1" x14ac:dyDescent="0.35"/>
    <row r="936" ht="14.25" customHeight="1" x14ac:dyDescent="0.35"/>
    <row r="937" ht="14.25" customHeight="1" x14ac:dyDescent="0.35"/>
    <row r="938" ht="14.25" customHeight="1" x14ac:dyDescent="0.35"/>
    <row r="939" ht="14.25" customHeight="1" x14ac:dyDescent="0.35"/>
    <row r="940" ht="14.25" customHeight="1" x14ac:dyDescent="0.35"/>
    <row r="941" ht="14.25" customHeight="1" x14ac:dyDescent="0.35"/>
    <row r="942" ht="14.25" customHeight="1" x14ac:dyDescent="0.35"/>
    <row r="943" ht="14.25" customHeight="1" x14ac:dyDescent="0.35"/>
    <row r="944" ht="14.25" customHeight="1" x14ac:dyDescent="0.35"/>
    <row r="945" ht="14.25" customHeight="1" x14ac:dyDescent="0.35"/>
    <row r="946" ht="14.25" customHeight="1" x14ac:dyDescent="0.35"/>
    <row r="947" ht="14.25" customHeight="1" x14ac:dyDescent="0.35"/>
    <row r="948" ht="14.25" customHeight="1" x14ac:dyDescent="0.35"/>
    <row r="949" ht="14.25" customHeight="1" x14ac:dyDescent="0.35"/>
    <row r="950" ht="14.25" customHeight="1" x14ac:dyDescent="0.35"/>
    <row r="951" ht="14.25" customHeight="1" x14ac:dyDescent="0.35"/>
    <row r="952" ht="14.25" customHeight="1" x14ac:dyDescent="0.35"/>
    <row r="953" ht="14.25" customHeight="1" x14ac:dyDescent="0.35"/>
    <row r="954" ht="14.25" customHeight="1" x14ac:dyDescent="0.35"/>
    <row r="955" ht="14.25" customHeight="1" x14ac:dyDescent="0.35"/>
    <row r="956" ht="14.25" customHeight="1" x14ac:dyDescent="0.35"/>
    <row r="957" ht="14.25" customHeight="1" x14ac:dyDescent="0.35"/>
    <row r="958" ht="14.25" customHeight="1" x14ac:dyDescent="0.35"/>
    <row r="959" ht="14.25" customHeight="1" x14ac:dyDescent="0.35"/>
    <row r="960" ht="14.25" customHeight="1" x14ac:dyDescent="0.35"/>
    <row r="961" ht="14.25" customHeight="1" x14ac:dyDescent="0.35"/>
    <row r="962" ht="14.25" customHeight="1" x14ac:dyDescent="0.35"/>
    <row r="963" ht="14.25" customHeight="1" x14ac:dyDescent="0.35"/>
    <row r="964" ht="14.25" customHeight="1" x14ac:dyDescent="0.35"/>
    <row r="965" ht="14.25" customHeight="1" x14ac:dyDescent="0.35"/>
    <row r="966" ht="14.25" customHeight="1" x14ac:dyDescent="0.35"/>
    <row r="967" ht="14.25" customHeight="1" x14ac:dyDescent="0.35"/>
    <row r="968" ht="14.25" customHeight="1" x14ac:dyDescent="0.35"/>
    <row r="969" ht="14.25" customHeight="1" x14ac:dyDescent="0.35"/>
    <row r="970" ht="14.25" customHeight="1" x14ac:dyDescent="0.35"/>
    <row r="971" ht="14.25" customHeight="1" x14ac:dyDescent="0.35"/>
    <row r="972" ht="14.25" customHeight="1" x14ac:dyDescent="0.35"/>
    <row r="973" ht="14.25" customHeight="1" x14ac:dyDescent="0.35"/>
    <row r="974" ht="14.25" customHeight="1" x14ac:dyDescent="0.35"/>
    <row r="975" ht="14.25" customHeight="1" x14ac:dyDescent="0.35"/>
    <row r="976" ht="14.25" customHeight="1" x14ac:dyDescent="0.35"/>
    <row r="977" ht="14.25" customHeight="1" x14ac:dyDescent="0.35"/>
    <row r="978" ht="14.25" customHeight="1" x14ac:dyDescent="0.35"/>
    <row r="979" ht="14.25" customHeight="1" x14ac:dyDescent="0.35"/>
    <row r="980" ht="14.25" customHeight="1" x14ac:dyDescent="0.35"/>
    <row r="981" ht="14.25" customHeight="1" x14ac:dyDescent="0.35"/>
    <row r="982" ht="14.25" customHeight="1" x14ac:dyDescent="0.35"/>
    <row r="983" ht="14.25" customHeight="1" x14ac:dyDescent="0.35"/>
    <row r="984" ht="14.25" customHeight="1" x14ac:dyDescent="0.35"/>
    <row r="985" ht="14.25" customHeight="1" x14ac:dyDescent="0.35"/>
    <row r="986" ht="14.25" customHeight="1" x14ac:dyDescent="0.35"/>
    <row r="987" ht="14.25" customHeight="1" x14ac:dyDescent="0.35"/>
    <row r="988" ht="14.25" customHeight="1" x14ac:dyDescent="0.35"/>
    <row r="989" ht="14.25" customHeight="1" x14ac:dyDescent="0.35"/>
    <row r="990" ht="14.25" customHeight="1" x14ac:dyDescent="0.35"/>
    <row r="991" ht="14.25" customHeight="1" x14ac:dyDescent="0.35"/>
    <row r="992" ht="14.25" customHeight="1" x14ac:dyDescent="0.35"/>
    <row r="993" ht="14.25" customHeight="1" x14ac:dyDescent="0.35"/>
    <row r="994" ht="14.25" customHeight="1" x14ac:dyDescent="0.35"/>
    <row r="995" ht="14.25" customHeight="1" x14ac:dyDescent="0.35"/>
    <row r="996" ht="14.25" customHeight="1" x14ac:dyDescent="0.35"/>
    <row r="997" ht="14.25" customHeight="1" x14ac:dyDescent="0.35"/>
    <row r="998" ht="14.25" customHeight="1" x14ac:dyDescent="0.35"/>
    <row r="999" ht="14.25" customHeight="1" x14ac:dyDescent="0.35"/>
  </sheetData>
  <mergeCells count="3">
    <mergeCell ref="B5:E6"/>
    <mergeCell ref="G5:G6"/>
    <mergeCell ref="H5:H6"/>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1529D-4C0F-44A4-8F2B-F418A93211B7}">
  <dimension ref="A1:P999"/>
  <sheetViews>
    <sheetView topLeftCell="A2" zoomScale="133" workbookViewId="0">
      <selection activeCell="A6" sqref="A6"/>
    </sheetView>
  </sheetViews>
  <sheetFormatPr baseColWidth="10" defaultColWidth="14.453125" defaultRowHeight="15" customHeight="1" x14ac:dyDescent="0.35"/>
  <cols>
    <col min="1" max="1" width="35.26953125" style="66" customWidth="1"/>
    <col min="2" max="2" width="13.453125" style="66" customWidth="1"/>
    <col min="3" max="3" width="9.453125" style="66" customWidth="1"/>
    <col min="4" max="4" width="7.81640625" style="66" customWidth="1"/>
    <col min="5" max="5" width="8.453125" style="66" customWidth="1"/>
    <col min="6" max="6" width="9.1796875" style="66" customWidth="1"/>
    <col min="7" max="7" width="12.1796875" style="66" customWidth="1"/>
    <col min="8" max="8" width="11.453125" style="66" customWidth="1"/>
    <col min="9" max="9" width="8.453125" style="66" customWidth="1"/>
    <col min="10" max="10" width="10.453125" style="66" customWidth="1"/>
    <col min="11" max="11" width="8" style="66" customWidth="1"/>
    <col min="12" max="12" width="14.54296875" style="66" customWidth="1"/>
    <col min="13" max="13" width="11.453125" style="66" customWidth="1"/>
    <col min="14" max="14" width="5.54296875" style="66" customWidth="1"/>
    <col min="15" max="15" width="9.81640625" style="66" customWidth="1"/>
    <col min="16" max="16" width="9.453125" style="66" customWidth="1"/>
    <col min="17" max="16384" width="14.453125" style="66"/>
  </cols>
  <sheetData>
    <row r="1" spans="1:16" ht="14.25" customHeight="1" x14ac:dyDescent="0.35"/>
    <row r="2" spans="1:16" ht="14.25" customHeight="1" x14ac:dyDescent="0.35">
      <c r="A2" s="66" t="s">
        <v>134</v>
      </c>
    </row>
    <row r="3" spans="1:16" ht="75" customHeight="1" x14ac:dyDescent="0.35">
      <c r="A3" s="67" t="s">
        <v>135</v>
      </c>
      <c r="B3" s="68" t="s">
        <v>136</v>
      </c>
      <c r="C3" s="69" t="s">
        <v>137</v>
      </c>
      <c r="D3" s="70" t="s">
        <v>138</v>
      </c>
      <c r="E3" s="70" t="s">
        <v>139</v>
      </c>
      <c r="F3" s="69" t="s">
        <v>140</v>
      </c>
      <c r="G3" s="71" t="s">
        <v>141</v>
      </c>
      <c r="H3" s="72" t="s">
        <v>142</v>
      </c>
      <c r="I3" s="73" t="s">
        <v>143</v>
      </c>
      <c r="J3" s="74" t="s">
        <v>144</v>
      </c>
      <c r="K3" s="75" t="s">
        <v>145</v>
      </c>
      <c r="L3" s="76" t="s">
        <v>146</v>
      </c>
      <c r="M3" s="77" t="s">
        <v>147</v>
      </c>
      <c r="N3" s="78" t="s">
        <v>148</v>
      </c>
      <c r="O3" s="78" t="s">
        <v>149</v>
      </c>
      <c r="P3" s="79" t="s">
        <v>150</v>
      </c>
    </row>
    <row r="4" spans="1:16" ht="14.25" customHeight="1" x14ac:dyDescent="0.35">
      <c r="A4" s="80" t="s">
        <v>151</v>
      </c>
      <c r="B4" s="81">
        <v>2600000</v>
      </c>
      <c r="C4" s="82">
        <f t="shared" ref="C4:C6" si="0">B4/230</f>
        <v>11304.347826086956</v>
      </c>
      <c r="D4" s="82">
        <f t="shared" ref="D4:D6" si="1">C4*35%</f>
        <v>3956.5217391304345</v>
      </c>
      <c r="E4" s="82">
        <f>C4*80%</f>
        <v>9043.4782608695659</v>
      </c>
      <c r="F4" s="82">
        <f t="shared" ref="F4:F6" si="2">C4*110%</f>
        <v>12434.782608695652</v>
      </c>
      <c r="G4" s="83">
        <v>341</v>
      </c>
      <c r="H4" s="84">
        <f t="shared" ref="H4:H6" si="3">+G4*D4</f>
        <v>1349173.9130434783</v>
      </c>
      <c r="I4" s="85">
        <v>132</v>
      </c>
      <c r="J4" s="86">
        <f t="shared" ref="J4:J6" si="4">I4*E4</f>
        <v>1193739.1304347827</v>
      </c>
      <c r="K4" s="87">
        <v>60.5</v>
      </c>
      <c r="L4" s="88">
        <f t="shared" ref="L4:L6" si="5">K4*F4</f>
        <v>752304.34782608692</v>
      </c>
      <c r="M4" s="82">
        <f t="shared" ref="M4:M6" si="6">+J4+L4+H4</f>
        <v>3295217.3913043477</v>
      </c>
      <c r="N4" s="89">
        <v>1</v>
      </c>
      <c r="O4" s="82">
        <f t="shared" ref="O4:O6" si="7">M4/N4</f>
        <v>3295217.3913043477</v>
      </c>
      <c r="P4" s="82">
        <f t="shared" ref="P4:P6" si="8">B4+O4</f>
        <v>5895217.3913043477</v>
      </c>
    </row>
    <row r="5" spans="1:16" ht="14.25" customHeight="1" x14ac:dyDescent="0.35">
      <c r="A5" s="90" t="s">
        <v>152</v>
      </c>
      <c r="B5" s="91">
        <v>1850000</v>
      </c>
      <c r="C5" s="82">
        <f t="shared" si="0"/>
        <v>8043.478260869565</v>
      </c>
      <c r="D5" s="82">
        <f t="shared" si="1"/>
        <v>2815.2173913043475</v>
      </c>
      <c r="E5" s="82">
        <f t="shared" ref="E5:E6" si="9">C5*80%</f>
        <v>6434.782608695652</v>
      </c>
      <c r="F5" s="82">
        <f t="shared" si="2"/>
        <v>8847.826086956522</v>
      </c>
      <c r="G5" s="83">
        <v>0</v>
      </c>
      <c r="H5" s="84">
        <f t="shared" si="3"/>
        <v>0</v>
      </c>
      <c r="I5" s="85">
        <v>132</v>
      </c>
      <c r="J5" s="86">
        <f t="shared" si="4"/>
        <v>849391.30434782605</v>
      </c>
      <c r="K5" s="92"/>
      <c r="L5" s="88">
        <f t="shared" si="5"/>
        <v>0</v>
      </c>
      <c r="M5" s="82">
        <f t="shared" si="6"/>
        <v>849391.30434782605</v>
      </c>
      <c r="N5" s="89">
        <v>3</v>
      </c>
      <c r="O5" s="82">
        <f t="shared" si="7"/>
        <v>283130.4347826087</v>
      </c>
      <c r="P5" s="82">
        <f t="shared" si="8"/>
        <v>2133130.4347826089</v>
      </c>
    </row>
    <row r="6" spans="1:16" ht="14.25" customHeight="1" x14ac:dyDescent="0.35">
      <c r="A6" s="93" t="s">
        <v>153</v>
      </c>
      <c r="B6" s="94">
        <v>2200000</v>
      </c>
      <c r="C6" s="82">
        <f t="shared" si="0"/>
        <v>9565.217391304348</v>
      </c>
      <c r="D6" s="82">
        <f t="shared" si="1"/>
        <v>3347.8260869565215</v>
      </c>
      <c r="E6" s="82">
        <f t="shared" si="9"/>
        <v>7652.1739130434789</v>
      </c>
      <c r="F6" s="82">
        <f t="shared" si="2"/>
        <v>10521.739130434784</v>
      </c>
      <c r="G6" s="83">
        <v>341</v>
      </c>
      <c r="H6" s="84">
        <f t="shared" si="3"/>
        <v>1141608.6956521738</v>
      </c>
      <c r="I6" s="85">
        <v>132</v>
      </c>
      <c r="J6" s="86">
        <f t="shared" si="4"/>
        <v>1010086.9565217393</v>
      </c>
      <c r="K6" s="87">
        <v>60.5</v>
      </c>
      <c r="L6" s="88">
        <f t="shared" si="5"/>
        <v>636565.21739130444</v>
      </c>
      <c r="M6" s="82">
        <f t="shared" si="6"/>
        <v>2788260.8695652178</v>
      </c>
      <c r="N6" s="89">
        <v>4</v>
      </c>
      <c r="O6" s="82">
        <f t="shared" si="7"/>
        <v>697065.21739130444</v>
      </c>
      <c r="P6" s="82">
        <f t="shared" si="8"/>
        <v>2897065.2173913047</v>
      </c>
    </row>
    <row r="7" spans="1:16" ht="14.25" customHeight="1" thickBot="1" x14ac:dyDescent="0.4">
      <c r="A7" s="90" t="s">
        <v>154</v>
      </c>
      <c r="B7" s="92"/>
      <c r="C7" s="95"/>
      <c r="D7" s="95"/>
      <c r="E7" s="95"/>
      <c r="F7" s="95"/>
      <c r="G7" s="92"/>
      <c r="H7" s="92"/>
      <c r="I7" s="92"/>
      <c r="J7" s="92"/>
      <c r="K7" s="92"/>
      <c r="L7" s="96"/>
      <c r="M7" s="97">
        <f>SUM(M4:M6)</f>
        <v>6932869.5652173916</v>
      </c>
      <c r="N7" s="98"/>
      <c r="O7" s="98"/>
      <c r="P7" s="99">
        <f>SUM(P4:P6)</f>
        <v>10925413.043478262</v>
      </c>
    </row>
    <row r="8" spans="1:16" ht="14.25" customHeight="1" x14ac:dyDescent="0.35">
      <c r="A8" s="100"/>
      <c r="B8" s="101"/>
      <c r="C8" s="101"/>
      <c r="D8" s="101"/>
      <c r="E8" s="101"/>
      <c r="F8" s="101"/>
      <c r="G8" s="101"/>
      <c r="H8" s="101"/>
      <c r="I8" s="101"/>
      <c r="J8" s="101"/>
      <c r="K8" s="101"/>
      <c r="L8" s="101"/>
      <c r="M8" s="102"/>
      <c r="N8" s="102"/>
      <c r="O8" s="102"/>
      <c r="P8" s="102"/>
    </row>
    <row r="9" spans="1:16" ht="14.25" customHeight="1" x14ac:dyDescent="0.35">
      <c r="A9" s="103" t="s">
        <v>155</v>
      </c>
      <c r="B9" s="103"/>
      <c r="C9" s="103"/>
      <c r="D9" s="101"/>
      <c r="E9" s="101"/>
      <c r="F9" s="101"/>
      <c r="G9" s="101"/>
      <c r="H9" s="101"/>
      <c r="I9" s="101"/>
      <c r="J9" s="101"/>
      <c r="K9" s="101"/>
      <c r="L9" s="101"/>
      <c r="M9" s="102"/>
      <c r="N9" s="102"/>
      <c r="O9" s="102"/>
      <c r="P9" s="102"/>
    </row>
    <row r="10" spans="1:16" ht="8.5" customHeight="1" x14ac:dyDescent="0.35">
      <c r="A10" s="103" t="s">
        <v>156</v>
      </c>
      <c r="B10" s="103"/>
      <c r="C10" s="103"/>
      <c r="D10" s="101"/>
      <c r="E10" s="101"/>
      <c r="F10" s="101"/>
      <c r="G10" s="104"/>
      <c r="H10" s="104"/>
      <c r="I10" s="104"/>
      <c r="J10" s="104"/>
      <c r="K10" s="104"/>
      <c r="L10" s="104"/>
      <c r="M10" s="104"/>
    </row>
    <row r="11" spans="1:16" ht="15.75" customHeight="1" x14ac:dyDescent="0.35">
      <c r="A11" s="103" t="s">
        <v>157</v>
      </c>
      <c r="B11" s="103" t="s">
        <v>158</v>
      </c>
      <c r="C11" s="103"/>
      <c r="G11" s="104" t="s">
        <v>159</v>
      </c>
      <c r="H11" s="104"/>
      <c r="I11" s="104"/>
      <c r="J11" s="104"/>
      <c r="K11" s="104"/>
      <c r="L11" s="104"/>
      <c r="M11" s="104"/>
    </row>
    <row r="12" spans="1:16" ht="11.25" customHeight="1" x14ac:dyDescent="0.35">
      <c r="A12" s="105" t="s">
        <v>160</v>
      </c>
      <c r="B12" s="105"/>
      <c r="G12" s="104"/>
      <c r="H12" s="104"/>
      <c r="I12" s="104"/>
      <c r="J12" s="104"/>
      <c r="K12" s="104"/>
      <c r="L12" s="104"/>
      <c r="M12" s="104"/>
    </row>
    <row r="13" spans="1:16" ht="14.25" customHeight="1" x14ac:dyDescent="0.35">
      <c r="A13" s="105" t="s">
        <v>161</v>
      </c>
      <c r="B13" s="106"/>
      <c r="G13" s="104" t="s">
        <v>162</v>
      </c>
      <c r="H13" s="104"/>
      <c r="I13" s="107"/>
      <c r="J13" s="104"/>
      <c r="K13" s="107"/>
      <c r="L13" s="104"/>
      <c r="M13" s="107"/>
    </row>
    <row r="14" spans="1:16" ht="14.25" customHeight="1" x14ac:dyDescent="0.35">
      <c r="A14" s="105" t="s">
        <v>163</v>
      </c>
      <c r="B14" s="105"/>
      <c r="G14" s="104" t="s">
        <v>164</v>
      </c>
      <c r="H14" s="104"/>
      <c r="I14" s="108"/>
      <c r="J14" s="104"/>
      <c r="K14" s="108"/>
      <c r="L14" s="104"/>
      <c r="M14" s="108"/>
    </row>
    <row r="15" spans="1:16" ht="14.25" customHeight="1" x14ac:dyDescent="0.35">
      <c r="A15" s="105" t="s">
        <v>165</v>
      </c>
      <c r="B15" s="106"/>
      <c r="C15" s="101"/>
      <c r="G15" s="108" t="s">
        <v>166</v>
      </c>
      <c r="H15" s="104"/>
      <c r="I15" s="104"/>
      <c r="J15" s="104"/>
      <c r="K15" s="104"/>
      <c r="L15" s="104"/>
      <c r="M15" s="104"/>
    </row>
    <row r="16" spans="1:16" ht="14.25" customHeight="1" x14ac:dyDescent="0.35">
      <c r="A16" s="105" t="s">
        <v>167</v>
      </c>
      <c r="B16" s="105"/>
      <c r="C16" s="101"/>
      <c r="I16" s="109"/>
      <c r="J16" s="109"/>
      <c r="M16" s="104"/>
      <c r="N16" s="104"/>
      <c r="O16" s="104"/>
      <c r="P16" s="104"/>
    </row>
    <row r="17" spans="1:10" ht="14.25" customHeight="1" x14ac:dyDescent="0.35">
      <c r="A17" s="105" t="s">
        <v>168</v>
      </c>
      <c r="B17" s="106"/>
      <c r="C17" s="101"/>
      <c r="I17" s="109"/>
      <c r="J17" s="110"/>
    </row>
    <row r="18" spans="1:10" ht="14.25" customHeight="1" x14ac:dyDescent="0.35">
      <c r="A18" s="101"/>
      <c r="B18" s="101"/>
      <c r="C18" s="101"/>
    </row>
    <row r="19" spans="1:10" ht="14.25" customHeight="1" x14ac:dyDescent="0.35">
      <c r="A19" s="343" t="s">
        <v>169</v>
      </c>
      <c r="B19" s="344"/>
      <c r="G19" s="109"/>
      <c r="H19" s="109"/>
    </row>
    <row r="20" spans="1:10" ht="14.25" customHeight="1" x14ac:dyDescent="0.35">
      <c r="A20" s="105" t="s">
        <v>170</v>
      </c>
      <c r="B20" s="101"/>
      <c r="F20" s="111"/>
      <c r="G20" s="109"/>
      <c r="H20" s="110"/>
    </row>
    <row r="21" spans="1:10" ht="14.25" customHeight="1" x14ac:dyDescent="0.35">
      <c r="A21" s="101"/>
      <c r="F21" s="111"/>
      <c r="G21" s="109"/>
      <c r="H21" s="109"/>
    </row>
    <row r="22" spans="1:10" ht="14.25" customHeight="1" x14ac:dyDescent="0.35">
      <c r="A22" s="112"/>
      <c r="B22" s="112"/>
      <c r="C22" s="112"/>
    </row>
    <row r="23" spans="1:10" ht="14.25" customHeight="1" x14ac:dyDescent="0.35"/>
    <row r="24" spans="1:10" ht="14.25" customHeight="1" x14ac:dyDescent="0.35"/>
    <row r="25" spans="1:10" ht="14.25" customHeight="1" x14ac:dyDescent="0.35"/>
    <row r="26" spans="1:10" ht="14.25" customHeight="1" x14ac:dyDescent="0.35"/>
    <row r="27" spans="1:10" ht="14.25" customHeight="1" x14ac:dyDescent="0.35"/>
    <row r="28" spans="1:10" ht="14.25" customHeight="1" x14ac:dyDescent="0.35"/>
    <row r="29" spans="1:10" ht="14.25" customHeight="1" x14ac:dyDescent="0.35"/>
    <row r="30" spans="1:10" ht="14.25" customHeight="1" x14ac:dyDescent="0.35"/>
    <row r="31" spans="1:10" ht="14.25" customHeight="1" x14ac:dyDescent="0.35"/>
    <row r="32" spans="1:10" ht="14.25" customHeight="1" x14ac:dyDescent="0.35"/>
    <row r="33" ht="14.25" customHeight="1" x14ac:dyDescent="0.35"/>
    <row r="34" ht="14.25" customHeight="1" x14ac:dyDescent="0.35"/>
    <row r="35" ht="14.25" customHeight="1" x14ac:dyDescent="0.35"/>
    <row r="36" ht="14.25" customHeight="1" x14ac:dyDescent="0.35"/>
    <row r="37" ht="14.25" customHeight="1" x14ac:dyDescent="0.35"/>
    <row r="38" ht="14.25" customHeight="1" x14ac:dyDescent="0.35"/>
    <row r="39" ht="14.25" customHeight="1" x14ac:dyDescent="0.35"/>
    <row r="40" ht="14.25" customHeight="1" x14ac:dyDescent="0.35"/>
    <row r="41" ht="14.25" customHeight="1" x14ac:dyDescent="0.35"/>
    <row r="42" ht="14.25" customHeight="1" x14ac:dyDescent="0.35"/>
    <row r="43" ht="14.25" customHeight="1" x14ac:dyDescent="0.35"/>
    <row r="44" ht="14.25" customHeight="1" x14ac:dyDescent="0.35"/>
    <row r="45" ht="14.25" customHeight="1" x14ac:dyDescent="0.35"/>
    <row r="46" ht="14.25" customHeight="1" x14ac:dyDescent="0.35"/>
    <row r="47" ht="14.25" customHeight="1" x14ac:dyDescent="0.35"/>
    <row r="48" ht="14.25" customHeight="1" x14ac:dyDescent="0.35"/>
    <row r="49" ht="14.25" customHeight="1" x14ac:dyDescent="0.35"/>
    <row r="50" ht="14.25" customHeight="1" x14ac:dyDescent="0.35"/>
    <row r="51" ht="14.25" customHeight="1" x14ac:dyDescent="0.35"/>
    <row r="52" ht="14.25" customHeight="1" x14ac:dyDescent="0.35"/>
    <row r="53" ht="14.25" customHeight="1" x14ac:dyDescent="0.35"/>
    <row r="54" ht="14.25" customHeight="1" x14ac:dyDescent="0.35"/>
    <row r="55" ht="14.25" customHeight="1" x14ac:dyDescent="0.35"/>
    <row r="56" ht="14.25" customHeight="1" x14ac:dyDescent="0.35"/>
    <row r="57" ht="14.25" customHeight="1" x14ac:dyDescent="0.35"/>
    <row r="58" ht="14.25" customHeight="1" x14ac:dyDescent="0.35"/>
    <row r="59" ht="14.25" customHeight="1" x14ac:dyDescent="0.35"/>
    <row r="60" ht="14.25" customHeight="1" x14ac:dyDescent="0.35"/>
    <row r="61" ht="14.25" customHeight="1" x14ac:dyDescent="0.35"/>
    <row r="62" ht="14.25" customHeight="1" x14ac:dyDescent="0.35"/>
    <row r="63" ht="14.25" customHeight="1" x14ac:dyDescent="0.35"/>
    <row r="64" ht="14.25" customHeight="1" x14ac:dyDescent="0.35"/>
    <row r="65" ht="14.25" customHeight="1" x14ac:dyDescent="0.35"/>
    <row r="66" ht="14.25" customHeight="1" x14ac:dyDescent="0.35"/>
    <row r="67" ht="14.25" customHeight="1" x14ac:dyDescent="0.35"/>
    <row r="68" ht="14.25" customHeight="1" x14ac:dyDescent="0.35"/>
    <row r="69" ht="14.25" customHeight="1" x14ac:dyDescent="0.35"/>
    <row r="70" ht="14.25" customHeight="1" x14ac:dyDescent="0.35"/>
    <row r="71" ht="14.25" customHeight="1" x14ac:dyDescent="0.35"/>
    <row r="72" ht="14.25" customHeight="1" x14ac:dyDescent="0.35"/>
    <row r="73" ht="14.25" customHeight="1" x14ac:dyDescent="0.35"/>
    <row r="74" ht="14.25" customHeight="1" x14ac:dyDescent="0.35"/>
    <row r="75" ht="14.25" customHeight="1" x14ac:dyDescent="0.35"/>
    <row r="76" ht="14.25" customHeight="1" x14ac:dyDescent="0.35"/>
    <row r="77" ht="14.25" customHeight="1" x14ac:dyDescent="0.35"/>
    <row r="78" ht="14.25" customHeight="1" x14ac:dyDescent="0.35"/>
    <row r="79" ht="14.25" customHeight="1" x14ac:dyDescent="0.35"/>
    <row r="80" ht="14.25" customHeight="1" x14ac:dyDescent="0.35"/>
    <row r="81" ht="14.25" customHeight="1" x14ac:dyDescent="0.35"/>
    <row r="82" ht="14.25" customHeight="1" x14ac:dyDescent="0.35"/>
    <row r="83" ht="14.25" customHeight="1" x14ac:dyDescent="0.35"/>
    <row r="84" ht="14.25" customHeight="1" x14ac:dyDescent="0.35"/>
    <row r="85" ht="14.25" customHeight="1" x14ac:dyDescent="0.35"/>
    <row r="86" ht="14.25" customHeight="1" x14ac:dyDescent="0.35"/>
    <row r="87" ht="14.25" customHeight="1" x14ac:dyDescent="0.35"/>
    <row r="88" ht="14.25" customHeight="1" x14ac:dyDescent="0.35"/>
    <row r="89" ht="14.25" customHeight="1" x14ac:dyDescent="0.35"/>
    <row r="90" ht="14.25" customHeight="1" x14ac:dyDescent="0.35"/>
    <row r="91" ht="14.25" customHeight="1" x14ac:dyDescent="0.35"/>
    <row r="92" ht="14.25" customHeight="1" x14ac:dyDescent="0.35"/>
    <row r="93" ht="14.25" customHeight="1" x14ac:dyDescent="0.35"/>
    <row r="94" ht="14.25" customHeight="1" x14ac:dyDescent="0.35"/>
    <row r="95" ht="14.25" customHeight="1" x14ac:dyDescent="0.35"/>
    <row r="96" ht="14.25" customHeight="1" x14ac:dyDescent="0.35"/>
    <row r="97" ht="14.25" customHeight="1" x14ac:dyDescent="0.35"/>
    <row r="98" ht="14.25" customHeight="1" x14ac:dyDescent="0.35"/>
    <row r="99" ht="14.25" customHeight="1" x14ac:dyDescent="0.35"/>
    <row r="100" ht="14.25" customHeight="1" x14ac:dyDescent="0.35"/>
    <row r="101" ht="14.25" customHeight="1" x14ac:dyDescent="0.35"/>
    <row r="102" ht="14.25" customHeight="1" x14ac:dyDescent="0.35"/>
    <row r="103" ht="14.25" customHeight="1" x14ac:dyDescent="0.35"/>
    <row r="104" ht="14.25" customHeight="1" x14ac:dyDescent="0.35"/>
    <row r="105" ht="14.25" customHeight="1" x14ac:dyDescent="0.35"/>
    <row r="106" ht="14.25" customHeight="1" x14ac:dyDescent="0.35"/>
    <row r="107" ht="14.25" customHeight="1" x14ac:dyDescent="0.35"/>
    <row r="108" ht="14.25" customHeight="1" x14ac:dyDescent="0.35"/>
    <row r="109" ht="14.25" customHeight="1" x14ac:dyDescent="0.35"/>
    <row r="110" ht="14.25" customHeight="1" x14ac:dyDescent="0.35"/>
    <row r="111" ht="14.25" customHeight="1" x14ac:dyDescent="0.35"/>
    <row r="112" ht="14.25" customHeight="1" x14ac:dyDescent="0.35"/>
    <row r="113" ht="14.25" customHeight="1" x14ac:dyDescent="0.35"/>
    <row r="114" ht="14.25" customHeight="1" x14ac:dyDescent="0.35"/>
    <row r="115" ht="14.25" customHeight="1" x14ac:dyDescent="0.35"/>
    <row r="116" ht="14.25" customHeight="1" x14ac:dyDescent="0.35"/>
    <row r="117" ht="14.25" customHeight="1" x14ac:dyDescent="0.35"/>
    <row r="118" ht="14.25" customHeight="1" x14ac:dyDescent="0.35"/>
    <row r="119" ht="14.25" customHeight="1" x14ac:dyDescent="0.35"/>
    <row r="120" ht="14.25" customHeight="1" x14ac:dyDescent="0.35"/>
    <row r="121" ht="14.25" customHeight="1" x14ac:dyDescent="0.35"/>
    <row r="122" ht="14.25" customHeight="1" x14ac:dyDescent="0.35"/>
    <row r="123" ht="14.25" customHeight="1" x14ac:dyDescent="0.35"/>
    <row r="124" ht="14.25" customHeight="1" x14ac:dyDescent="0.35"/>
    <row r="125" ht="14.25" customHeight="1" x14ac:dyDescent="0.35"/>
    <row r="126" ht="14.25" customHeight="1" x14ac:dyDescent="0.35"/>
    <row r="127" ht="14.25" customHeight="1" x14ac:dyDescent="0.35"/>
    <row r="128" ht="14.25" customHeight="1" x14ac:dyDescent="0.35"/>
    <row r="129" ht="14.25" customHeight="1" x14ac:dyDescent="0.35"/>
    <row r="130" ht="14.25" customHeight="1" x14ac:dyDescent="0.35"/>
    <row r="131" ht="14.25" customHeight="1" x14ac:dyDescent="0.35"/>
    <row r="132" ht="14.25" customHeight="1" x14ac:dyDescent="0.35"/>
    <row r="133" ht="14.25" customHeight="1" x14ac:dyDescent="0.35"/>
    <row r="134" ht="14.25" customHeight="1" x14ac:dyDescent="0.35"/>
    <row r="135" ht="14.25" customHeight="1" x14ac:dyDescent="0.35"/>
    <row r="136" ht="14.25" customHeight="1" x14ac:dyDescent="0.35"/>
    <row r="137" ht="14.25" customHeight="1" x14ac:dyDescent="0.35"/>
    <row r="138" ht="14.25" customHeight="1" x14ac:dyDescent="0.35"/>
    <row r="139" ht="14.25" customHeight="1" x14ac:dyDescent="0.35"/>
    <row r="140" ht="14.25" customHeight="1" x14ac:dyDescent="0.35"/>
    <row r="141" ht="14.25" customHeight="1" x14ac:dyDescent="0.35"/>
    <row r="142" ht="14.25" customHeight="1" x14ac:dyDescent="0.35"/>
    <row r="143" ht="14.25" customHeight="1" x14ac:dyDescent="0.35"/>
    <row r="144" ht="14.25" customHeight="1" x14ac:dyDescent="0.35"/>
    <row r="145" ht="14.25" customHeight="1" x14ac:dyDescent="0.35"/>
    <row r="146" ht="14.25" customHeight="1" x14ac:dyDescent="0.35"/>
    <row r="147" ht="14.25" customHeight="1" x14ac:dyDescent="0.35"/>
    <row r="148" ht="14.25" customHeight="1" x14ac:dyDescent="0.35"/>
    <row r="149" ht="14.25" customHeight="1" x14ac:dyDescent="0.35"/>
    <row r="150" ht="14.25" customHeight="1" x14ac:dyDescent="0.35"/>
    <row r="151" ht="14.25" customHeight="1" x14ac:dyDescent="0.35"/>
    <row r="152" ht="14.25" customHeight="1" x14ac:dyDescent="0.35"/>
    <row r="153" ht="14.25" customHeight="1" x14ac:dyDescent="0.35"/>
    <row r="154" ht="14.25" customHeight="1" x14ac:dyDescent="0.35"/>
    <row r="155" ht="14.25" customHeight="1" x14ac:dyDescent="0.35"/>
    <row r="156" ht="14.25" customHeight="1" x14ac:dyDescent="0.35"/>
    <row r="157" ht="14.25" customHeight="1" x14ac:dyDescent="0.35"/>
    <row r="158" ht="14.25" customHeight="1" x14ac:dyDescent="0.35"/>
    <row r="159" ht="14.25" customHeight="1" x14ac:dyDescent="0.35"/>
    <row r="160" ht="14.25" customHeight="1" x14ac:dyDescent="0.35"/>
    <row r="161" ht="14.25" customHeight="1" x14ac:dyDescent="0.35"/>
    <row r="162" ht="14.25" customHeight="1" x14ac:dyDescent="0.35"/>
    <row r="163" ht="14.25" customHeight="1" x14ac:dyDescent="0.35"/>
    <row r="164" ht="14.25" customHeight="1" x14ac:dyDescent="0.35"/>
    <row r="165" ht="14.25" customHeight="1" x14ac:dyDescent="0.35"/>
    <row r="166" ht="14.25" customHeight="1" x14ac:dyDescent="0.35"/>
    <row r="167" ht="14.25" customHeight="1" x14ac:dyDescent="0.35"/>
    <row r="168" ht="14.25" customHeight="1" x14ac:dyDescent="0.35"/>
    <row r="169" ht="14.25" customHeight="1" x14ac:dyDescent="0.35"/>
    <row r="170" ht="14.25" customHeight="1" x14ac:dyDescent="0.35"/>
    <row r="171" ht="14.25" customHeight="1" x14ac:dyDescent="0.35"/>
    <row r="172" ht="14.25" customHeight="1" x14ac:dyDescent="0.35"/>
    <row r="173" ht="14.25" customHeight="1" x14ac:dyDescent="0.35"/>
    <row r="174" ht="14.25" customHeight="1" x14ac:dyDescent="0.35"/>
    <row r="175" ht="14.25" customHeight="1" x14ac:dyDescent="0.35"/>
    <row r="176" ht="14.25" customHeight="1" x14ac:dyDescent="0.35"/>
    <row r="177" ht="14.25" customHeight="1" x14ac:dyDescent="0.35"/>
    <row r="178" ht="14.25" customHeight="1" x14ac:dyDescent="0.35"/>
    <row r="179" ht="14.25" customHeight="1" x14ac:dyDescent="0.35"/>
    <row r="180" ht="14.25" customHeight="1" x14ac:dyDescent="0.35"/>
    <row r="181" ht="14.25" customHeight="1" x14ac:dyDescent="0.35"/>
    <row r="182" ht="14.25" customHeight="1" x14ac:dyDescent="0.35"/>
    <row r="183" ht="14.25" customHeight="1" x14ac:dyDescent="0.35"/>
    <row r="184" ht="14.25" customHeight="1" x14ac:dyDescent="0.35"/>
    <row r="185" ht="14.25" customHeight="1" x14ac:dyDescent="0.35"/>
    <row r="186" ht="14.25" customHeight="1" x14ac:dyDescent="0.35"/>
    <row r="187" ht="14.25" customHeight="1" x14ac:dyDescent="0.35"/>
    <row r="188" ht="14.25" customHeight="1" x14ac:dyDescent="0.35"/>
    <row r="189" ht="14.25" customHeight="1" x14ac:dyDescent="0.35"/>
    <row r="190" ht="14.25" customHeight="1" x14ac:dyDescent="0.35"/>
    <row r="191" ht="14.25" customHeight="1" x14ac:dyDescent="0.35"/>
    <row r="192" ht="14.25" customHeight="1" x14ac:dyDescent="0.35"/>
    <row r="193" ht="14.25" customHeight="1" x14ac:dyDescent="0.35"/>
    <row r="194" ht="14.25" customHeight="1" x14ac:dyDescent="0.35"/>
    <row r="195" ht="14.25" customHeight="1" x14ac:dyDescent="0.35"/>
    <row r="196" ht="14.25" customHeight="1" x14ac:dyDescent="0.35"/>
    <row r="197" ht="14.25" customHeight="1" x14ac:dyDescent="0.35"/>
    <row r="198" ht="14.25" customHeight="1" x14ac:dyDescent="0.35"/>
    <row r="199" ht="14.25" customHeight="1" x14ac:dyDescent="0.35"/>
    <row r="200" ht="14.25" customHeight="1" x14ac:dyDescent="0.35"/>
    <row r="201" ht="14.25" customHeight="1" x14ac:dyDescent="0.35"/>
    <row r="202" ht="14.25" customHeight="1" x14ac:dyDescent="0.35"/>
    <row r="203" ht="14.25" customHeight="1" x14ac:dyDescent="0.35"/>
    <row r="204" ht="14.25" customHeight="1" x14ac:dyDescent="0.35"/>
    <row r="205" ht="14.25" customHeight="1" x14ac:dyDescent="0.35"/>
    <row r="206" ht="14.25" customHeight="1" x14ac:dyDescent="0.35"/>
    <row r="207" ht="14.25" customHeight="1" x14ac:dyDescent="0.35"/>
    <row r="208" ht="14.25" customHeight="1" x14ac:dyDescent="0.35"/>
    <row r="209" ht="14.25" customHeight="1" x14ac:dyDescent="0.35"/>
    <row r="210" ht="14.25" customHeight="1" x14ac:dyDescent="0.35"/>
    <row r="211" ht="14.25" customHeight="1" x14ac:dyDescent="0.35"/>
    <row r="212" ht="14.25" customHeight="1" x14ac:dyDescent="0.35"/>
    <row r="213" ht="14.25" customHeight="1" x14ac:dyDescent="0.35"/>
    <row r="214" ht="14.25" customHeight="1" x14ac:dyDescent="0.35"/>
    <row r="215" ht="14.25" customHeight="1" x14ac:dyDescent="0.35"/>
    <row r="216" ht="14.25" customHeight="1" x14ac:dyDescent="0.35"/>
    <row r="217" ht="14.25" customHeight="1" x14ac:dyDescent="0.35"/>
    <row r="218" ht="14.25" customHeight="1" x14ac:dyDescent="0.35"/>
    <row r="219" ht="14.25" customHeight="1" x14ac:dyDescent="0.35"/>
    <row r="220" ht="14.25" customHeight="1" x14ac:dyDescent="0.35"/>
    <row r="221" ht="14.25" customHeight="1" x14ac:dyDescent="0.35"/>
    <row r="222" ht="14.25" customHeight="1" x14ac:dyDescent="0.35"/>
    <row r="223" ht="14.25" customHeight="1" x14ac:dyDescent="0.35"/>
    <row r="224" ht="14.25" customHeight="1" x14ac:dyDescent="0.35"/>
    <row r="225" ht="14.25" customHeight="1" x14ac:dyDescent="0.35"/>
    <row r="226" ht="14.25" customHeight="1" x14ac:dyDescent="0.35"/>
    <row r="227" ht="14.25" customHeight="1" x14ac:dyDescent="0.35"/>
    <row r="228" ht="14.25" customHeight="1" x14ac:dyDescent="0.35"/>
    <row r="229" ht="14.25" customHeight="1" x14ac:dyDescent="0.35"/>
    <row r="230" ht="14.25" customHeight="1" x14ac:dyDescent="0.35"/>
    <row r="231" ht="14.25" customHeight="1" x14ac:dyDescent="0.35"/>
    <row r="232" ht="14.25" customHeight="1" x14ac:dyDescent="0.35"/>
    <row r="233" ht="14.25" customHeight="1" x14ac:dyDescent="0.35"/>
    <row r="234" ht="14.25" customHeight="1" x14ac:dyDescent="0.35"/>
    <row r="235" ht="14.25" customHeight="1" x14ac:dyDescent="0.35"/>
    <row r="236" ht="14.25" customHeight="1" x14ac:dyDescent="0.35"/>
    <row r="237" ht="14.25" customHeight="1" x14ac:dyDescent="0.35"/>
    <row r="238" ht="14.25" customHeight="1" x14ac:dyDescent="0.35"/>
    <row r="239" ht="14.25" customHeight="1" x14ac:dyDescent="0.35"/>
    <row r="240" ht="14.25" customHeight="1" x14ac:dyDescent="0.35"/>
    <row r="241" ht="14.25" customHeight="1" x14ac:dyDescent="0.35"/>
    <row r="242" ht="14.25" customHeight="1" x14ac:dyDescent="0.35"/>
    <row r="243" ht="14.25" customHeight="1" x14ac:dyDescent="0.35"/>
    <row r="244" ht="14.25" customHeight="1" x14ac:dyDescent="0.35"/>
    <row r="245" ht="14.25" customHeight="1" x14ac:dyDescent="0.35"/>
    <row r="246" ht="14.25" customHeight="1" x14ac:dyDescent="0.35"/>
    <row r="247" ht="14.25" customHeight="1" x14ac:dyDescent="0.35"/>
    <row r="248" ht="14.25" customHeight="1" x14ac:dyDescent="0.35"/>
    <row r="249" ht="14.25" customHeight="1" x14ac:dyDescent="0.35"/>
    <row r="250" ht="14.25" customHeight="1" x14ac:dyDescent="0.35"/>
    <row r="251" ht="14.25" customHeight="1" x14ac:dyDescent="0.35"/>
    <row r="252" ht="14.25" customHeight="1" x14ac:dyDescent="0.35"/>
    <row r="253" ht="14.25" customHeight="1" x14ac:dyDescent="0.35"/>
    <row r="254" ht="14.25" customHeight="1" x14ac:dyDescent="0.35"/>
    <row r="255" ht="14.25" customHeight="1" x14ac:dyDescent="0.35"/>
    <row r="256" ht="14.25" customHeight="1" x14ac:dyDescent="0.35"/>
    <row r="257" ht="14.25" customHeight="1" x14ac:dyDescent="0.35"/>
    <row r="258" ht="14.25" customHeight="1" x14ac:dyDescent="0.35"/>
    <row r="259" ht="14.25" customHeight="1" x14ac:dyDescent="0.35"/>
    <row r="260" ht="14.25" customHeight="1" x14ac:dyDescent="0.35"/>
    <row r="261" ht="14.25" customHeight="1" x14ac:dyDescent="0.35"/>
    <row r="262" ht="14.25" customHeight="1" x14ac:dyDescent="0.35"/>
    <row r="263" ht="14.25" customHeight="1" x14ac:dyDescent="0.35"/>
    <row r="264" ht="14.25" customHeight="1" x14ac:dyDescent="0.35"/>
    <row r="265" ht="14.25" customHeight="1" x14ac:dyDescent="0.35"/>
    <row r="266" ht="14.25" customHeight="1" x14ac:dyDescent="0.35"/>
    <row r="267" ht="14.25" customHeight="1" x14ac:dyDescent="0.35"/>
    <row r="268" ht="14.25" customHeight="1" x14ac:dyDescent="0.35"/>
    <row r="269" ht="14.25" customHeight="1" x14ac:dyDescent="0.35"/>
    <row r="270" ht="14.25" customHeight="1" x14ac:dyDescent="0.35"/>
    <row r="271" ht="14.25" customHeight="1" x14ac:dyDescent="0.35"/>
    <row r="272" ht="14.25" customHeight="1" x14ac:dyDescent="0.35"/>
    <row r="273" ht="14.25" customHeight="1" x14ac:dyDescent="0.35"/>
    <row r="274" ht="14.25" customHeight="1" x14ac:dyDescent="0.35"/>
    <row r="275" ht="14.25" customHeight="1" x14ac:dyDescent="0.35"/>
    <row r="276" ht="14.25" customHeight="1" x14ac:dyDescent="0.35"/>
    <row r="277" ht="14.25" customHeight="1" x14ac:dyDescent="0.35"/>
    <row r="278" ht="14.25" customHeight="1" x14ac:dyDescent="0.35"/>
    <row r="279" ht="14.25" customHeight="1" x14ac:dyDescent="0.35"/>
    <row r="280" ht="14.25" customHeight="1" x14ac:dyDescent="0.35"/>
    <row r="281" ht="14.25" customHeight="1" x14ac:dyDescent="0.35"/>
    <row r="282" ht="14.25" customHeight="1" x14ac:dyDescent="0.35"/>
    <row r="283" ht="14.25" customHeight="1" x14ac:dyDescent="0.35"/>
    <row r="284" ht="14.25" customHeight="1" x14ac:dyDescent="0.35"/>
    <row r="285" ht="14.25" customHeight="1" x14ac:dyDescent="0.35"/>
    <row r="286" ht="14.25" customHeight="1" x14ac:dyDescent="0.35"/>
    <row r="287" ht="14.25" customHeight="1" x14ac:dyDescent="0.35"/>
    <row r="288" ht="14.25" customHeight="1" x14ac:dyDescent="0.35"/>
    <row r="289" ht="14.25" customHeight="1" x14ac:dyDescent="0.35"/>
    <row r="290" ht="14.25" customHeight="1" x14ac:dyDescent="0.35"/>
    <row r="291" ht="14.25" customHeight="1" x14ac:dyDescent="0.35"/>
    <row r="292" ht="14.25" customHeight="1" x14ac:dyDescent="0.35"/>
    <row r="293" ht="14.25" customHeight="1" x14ac:dyDescent="0.35"/>
    <row r="294" ht="14.25" customHeight="1" x14ac:dyDescent="0.35"/>
    <row r="295" ht="14.25" customHeight="1" x14ac:dyDescent="0.35"/>
    <row r="296" ht="14.25" customHeight="1" x14ac:dyDescent="0.35"/>
    <row r="297" ht="14.25" customHeight="1" x14ac:dyDescent="0.35"/>
    <row r="298" ht="14.25" customHeight="1" x14ac:dyDescent="0.35"/>
    <row r="299" ht="14.25" customHeight="1" x14ac:dyDescent="0.35"/>
    <row r="300" ht="14.25" customHeight="1" x14ac:dyDescent="0.35"/>
    <row r="301" ht="14.25" customHeight="1" x14ac:dyDescent="0.35"/>
    <row r="302" ht="14.25" customHeight="1" x14ac:dyDescent="0.35"/>
    <row r="303" ht="14.25" customHeight="1" x14ac:dyDescent="0.35"/>
    <row r="304" ht="14.25" customHeight="1" x14ac:dyDescent="0.35"/>
    <row r="305" ht="14.25" customHeight="1" x14ac:dyDescent="0.35"/>
    <row r="306" ht="14.25" customHeight="1" x14ac:dyDescent="0.35"/>
    <row r="307" ht="14.25" customHeight="1" x14ac:dyDescent="0.35"/>
    <row r="308" ht="14.25" customHeight="1" x14ac:dyDescent="0.35"/>
    <row r="309" ht="14.25" customHeight="1" x14ac:dyDescent="0.35"/>
    <row r="310" ht="14.25" customHeight="1" x14ac:dyDescent="0.35"/>
    <row r="311" ht="14.25" customHeight="1" x14ac:dyDescent="0.35"/>
    <row r="312" ht="14.25" customHeight="1" x14ac:dyDescent="0.35"/>
    <row r="313" ht="14.25" customHeight="1" x14ac:dyDescent="0.35"/>
    <row r="314" ht="14.25" customHeight="1" x14ac:dyDescent="0.35"/>
    <row r="315" ht="14.25" customHeight="1" x14ac:dyDescent="0.35"/>
    <row r="316" ht="14.25" customHeight="1" x14ac:dyDescent="0.35"/>
    <row r="317" ht="14.25" customHeight="1" x14ac:dyDescent="0.35"/>
    <row r="318" ht="14.25" customHeight="1" x14ac:dyDescent="0.35"/>
    <row r="319" ht="14.25" customHeight="1" x14ac:dyDescent="0.35"/>
    <row r="320" ht="14.25" customHeight="1" x14ac:dyDescent="0.35"/>
    <row r="321" ht="14.25" customHeight="1" x14ac:dyDescent="0.35"/>
    <row r="322" ht="14.25" customHeight="1" x14ac:dyDescent="0.35"/>
    <row r="323" ht="14.25" customHeight="1" x14ac:dyDescent="0.35"/>
    <row r="324" ht="14.25" customHeight="1" x14ac:dyDescent="0.35"/>
    <row r="325" ht="14.25" customHeight="1" x14ac:dyDescent="0.35"/>
    <row r="326" ht="14.25" customHeight="1" x14ac:dyDescent="0.35"/>
    <row r="327" ht="14.25" customHeight="1" x14ac:dyDescent="0.35"/>
    <row r="328" ht="14.25" customHeight="1" x14ac:dyDescent="0.35"/>
    <row r="329" ht="14.25" customHeight="1" x14ac:dyDescent="0.35"/>
    <row r="330" ht="14.25" customHeight="1" x14ac:dyDescent="0.35"/>
    <row r="331" ht="14.25" customHeight="1" x14ac:dyDescent="0.35"/>
    <row r="332" ht="14.25" customHeight="1" x14ac:dyDescent="0.35"/>
    <row r="333" ht="14.25" customHeight="1" x14ac:dyDescent="0.35"/>
    <row r="334" ht="14.25" customHeight="1" x14ac:dyDescent="0.35"/>
    <row r="335" ht="14.25" customHeight="1" x14ac:dyDescent="0.35"/>
    <row r="336" ht="14.25" customHeight="1" x14ac:dyDescent="0.35"/>
    <row r="337" ht="14.25" customHeight="1" x14ac:dyDescent="0.35"/>
    <row r="338" ht="14.25" customHeight="1" x14ac:dyDescent="0.35"/>
    <row r="339" ht="14.25" customHeight="1" x14ac:dyDescent="0.35"/>
    <row r="340" ht="14.25" customHeight="1" x14ac:dyDescent="0.35"/>
    <row r="341" ht="14.25" customHeight="1" x14ac:dyDescent="0.35"/>
    <row r="342" ht="14.25" customHeight="1" x14ac:dyDescent="0.35"/>
    <row r="343" ht="14.25" customHeight="1" x14ac:dyDescent="0.35"/>
    <row r="344" ht="14.25" customHeight="1" x14ac:dyDescent="0.35"/>
    <row r="345" ht="14.25" customHeight="1" x14ac:dyDescent="0.35"/>
    <row r="346" ht="14.25" customHeight="1" x14ac:dyDescent="0.35"/>
    <row r="347" ht="14.25" customHeight="1" x14ac:dyDescent="0.35"/>
    <row r="348" ht="14.25" customHeight="1" x14ac:dyDescent="0.35"/>
    <row r="349" ht="14.25" customHeight="1" x14ac:dyDescent="0.35"/>
    <row r="350" ht="14.25" customHeight="1" x14ac:dyDescent="0.35"/>
    <row r="351" ht="14.25" customHeight="1" x14ac:dyDescent="0.35"/>
    <row r="352" ht="14.25" customHeight="1" x14ac:dyDescent="0.35"/>
    <row r="353" ht="14.25" customHeight="1" x14ac:dyDescent="0.35"/>
    <row r="354" ht="14.25" customHeight="1" x14ac:dyDescent="0.35"/>
    <row r="355" ht="14.25" customHeight="1" x14ac:dyDescent="0.35"/>
    <row r="356" ht="14.25" customHeight="1" x14ac:dyDescent="0.35"/>
    <row r="357" ht="14.25" customHeight="1" x14ac:dyDescent="0.35"/>
    <row r="358" ht="14.25" customHeight="1" x14ac:dyDescent="0.35"/>
    <row r="359" ht="14.25" customHeight="1" x14ac:dyDescent="0.35"/>
    <row r="360" ht="14.25" customHeight="1" x14ac:dyDescent="0.35"/>
    <row r="361" ht="14.25" customHeight="1" x14ac:dyDescent="0.35"/>
    <row r="362" ht="14.25" customHeight="1" x14ac:dyDescent="0.35"/>
    <row r="363" ht="14.25" customHeight="1" x14ac:dyDescent="0.35"/>
    <row r="364" ht="14.25" customHeight="1" x14ac:dyDescent="0.35"/>
    <row r="365" ht="14.25" customHeight="1" x14ac:dyDescent="0.35"/>
    <row r="366" ht="14.25" customHeight="1" x14ac:dyDescent="0.35"/>
    <row r="367" ht="14.25" customHeight="1" x14ac:dyDescent="0.35"/>
    <row r="368" ht="14.25" customHeight="1" x14ac:dyDescent="0.35"/>
    <row r="369" ht="14.25" customHeight="1" x14ac:dyDescent="0.35"/>
    <row r="370" ht="14.25" customHeight="1" x14ac:dyDescent="0.35"/>
    <row r="371" ht="14.25" customHeight="1" x14ac:dyDescent="0.35"/>
    <row r="372" ht="14.25" customHeight="1" x14ac:dyDescent="0.35"/>
    <row r="373" ht="14.25" customHeight="1" x14ac:dyDescent="0.35"/>
    <row r="374" ht="14.25" customHeight="1" x14ac:dyDescent="0.35"/>
    <row r="375" ht="14.25" customHeight="1" x14ac:dyDescent="0.35"/>
    <row r="376" ht="14.25" customHeight="1" x14ac:dyDescent="0.35"/>
    <row r="377" ht="14.25" customHeight="1" x14ac:dyDescent="0.35"/>
    <row r="378" ht="14.25" customHeight="1" x14ac:dyDescent="0.35"/>
    <row r="379" ht="14.25" customHeight="1" x14ac:dyDescent="0.35"/>
    <row r="380" ht="14.25" customHeight="1" x14ac:dyDescent="0.35"/>
    <row r="381" ht="14.25" customHeight="1" x14ac:dyDescent="0.35"/>
    <row r="382" ht="14.25" customHeight="1" x14ac:dyDescent="0.35"/>
    <row r="383" ht="14.25" customHeight="1" x14ac:dyDescent="0.35"/>
    <row r="384" ht="14.25" customHeight="1" x14ac:dyDescent="0.35"/>
    <row r="385" ht="14.25" customHeight="1" x14ac:dyDescent="0.35"/>
    <row r="386" ht="14.25" customHeight="1" x14ac:dyDescent="0.35"/>
    <row r="387" ht="14.25" customHeight="1" x14ac:dyDescent="0.35"/>
    <row r="388" ht="14.25" customHeight="1" x14ac:dyDescent="0.35"/>
    <row r="389" ht="14.25" customHeight="1" x14ac:dyDescent="0.35"/>
    <row r="390" ht="14.25" customHeight="1" x14ac:dyDescent="0.35"/>
    <row r="391" ht="14.25" customHeight="1" x14ac:dyDescent="0.35"/>
    <row r="392" ht="14.25" customHeight="1" x14ac:dyDescent="0.35"/>
    <row r="393" ht="14.25" customHeight="1" x14ac:dyDescent="0.35"/>
    <row r="394" ht="14.25" customHeight="1" x14ac:dyDescent="0.35"/>
    <row r="395" ht="14.25" customHeight="1" x14ac:dyDescent="0.35"/>
    <row r="396" ht="14.25" customHeight="1" x14ac:dyDescent="0.35"/>
    <row r="397" ht="14.25" customHeight="1" x14ac:dyDescent="0.35"/>
    <row r="398" ht="14.25" customHeight="1" x14ac:dyDescent="0.35"/>
    <row r="399" ht="14.25" customHeight="1" x14ac:dyDescent="0.35"/>
    <row r="400" ht="14.25" customHeight="1" x14ac:dyDescent="0.35"/>
    <row r="401" ht="14.25" customHeight="1" x14ac:dyDescent="0.35"/>
    <row r="402" ht="14.25" customHeight="1" x14ac:dyDescent="0.35"/>
    <row r="403" ht="14.25" customHeight="1" x14ac:dyDescent="0.35"/>
    <row r="404" ht="14.25" customHeight="1" x14ac:dyDescent="0.35"/>
    <row r="405" ht="14.25" customHeight="1" x14ac:dyDescent="0.35"/>
    <row r="406" ht="14.25" customHeight="1" x14ac:dyDescent="0.35"/>
    <row r="407" ht="14.25" customHeight="1" x14ac:dyDescent="0.35"/>
    <row r="408" ht="14.25" customHeight="1" x14ac:dyDescent="0.35"/>
    <row r="409" ht="14.25" customHeight="1" x14ac:dyDescent="0.35"/>
    <row r="410" ht="14.25" customHeight="1" x14ac:dyDescent="0.35"/>
    <row r="411" ht="14.25" customHeight="1" x14ac:dyDescent="0.35"/>
    <row r="412" ht="14.25" customHeight="1" x14ac:dyDescent="0.35"/>
    <row r="413" ht="14.25" customHeight="1" x14ac:dyDescent="0.35"/>
    <row r="414" ht="14.25" customHeight="1" x14ac:dyDescent="0.35"/>
    <row r="415" ht="14.25" customHeight="1" x14ac:dyDescent="0.35"/>
    <row r="416" ht="14.25" customHeight="1" x14ac:dyDescent="0.35"/>
    <row r="417" ht="14.25" customHeight="1" x14ac:dyDescent="0.35"/>
    <row r="418" ht="14.25" customHeight="1" x14ac:dyDescent="0.35"/>
    <row r="419" ht="14.25" customHeight="1" x14ac:dyDescent="0.35"/>
    <row r="420" ht="14.25" customHeight="1" x14ac:dyDescent="0.35"/>
    <row r="421" ht="14.25" customHeight="1" x14ac:dyDescent="0.35"/>
    <row r="422" ht="14.25" customHeight="1" x14ac:dyDescent="0.35"/>
    <row r="423" ht="14.25" customHeight="1" x14ac:dyDescent="0.35"/>
    <row r="424" ht="14.25" customHeight="1" x14ac:dyDescent="0.35"/>
    <row r="425" ht="14.25" customHeight="1" x14ac:dyDescent="0.35"/>
    <row r="426" ht="14.25" customHeight="1" x14ac:dyDescent="0.35"/>
    <row r="427" ht="14.25" customHeight="1" x14ac:dyDescent="0.35"/>
    <row r="428" ht="14.25" customHeight="1" x14ac:dyDescent="0.35"/>
    <row r="429" ht="14.25" customHeight="1" x14ac:dyDescent="0.35"/>
    <row r="430" ht="14.25" customHeight="1" x14ac:dyDescent="0.35"/>
    <row r="431" ht="14.25" customHeight="1" x14ac:dyDescent="0.35"/>
    <row r="432" ht="14.25" customHeight="1" x14ac:dyDescent="0.35"/>
    <row r="433" ht="14.25" customHeight="1" x14ac:dyDescent="0.35"/>
    <row r="434" ht="14.25" customHeight="1" x14ac:dyDescent="0.35"/>
    <row r="435" ht="14.25" customHeight="1" x14ac:dyDescent="0.35"/>
    <row r="436" ht="14.25" customHeight="1" x14ac:dyDescent="0.35"/>
    <row r="437" ht="14.25" customHeight="1" x14ac:dyDescent="0.35"/>
    <row r="438" ht="14.25" customHeight="1" x14ac:dyDescent="0.35"/>
    <row r="439" ht="14.25" customHeight="1" x14ac:dyDescent="0.35"/>
    <row r="440" ht="14.25" customHeight="1" x14ac:dyDescent="0.35"/>
    <row r="441" ht="14.25" customHeight="1" x14ac:dyDescent="0.35"/>
    <row r="442" ht="14.25" customHeight="1" x14ac:dyDescent="0.35"/>
    <row r="443" ht="14.25" customHeight="1" x14ac:dyDescent="0.35"/>
    <row r="444" ht="14.25" customHeight="1" x14ac:dyDescent="0.35"/>
    <row r="445" ht="14.25" customHeight="1" x14ac:dyDescent="0.35"/>
    <row r="446" ht="14.25" customHeight="1" x14ac:dyDescent="0.35"/>
    <row r="447" ht="14.25" customHeight="1" x14ac:dyDescent="0.35"/>
    <row r="448" ht="14.25" customHeight="1" x14ac:dyDescent="0.35"/>
    <row r="449" ht="14.25" customHeight="1" x14ac:dyDescent="0.35"/>
    <row r="450" ht="14.25" customHeight="1" x14ac:dyDescent="0.35"/>
    <row r="451" ht="14.25" customHeight="1" x14ac:dyDescent="0.35"/>
    <row r="452" ht="14.25" customHeight="1" x14ac:dyDescent="0.35"/>
    <row r="453" ht="14.25" customHeight="1" x14ac:dyDescent="0.35"/>
    <row r="454" ht="14.25" customHeight="1" x14ac:dyDescent="0.35"/>
    <row r="455" ht="14.25" customHeight="1" x14ac:dyDescent="0.35"/>
    <row r="456" ht="14.25" customHeight="1" x14ac:dyDescent="0.35"/>
    <row r="457" ht="14.25" customHeight="1" x14ac:dyDescent="0.35"/>
    <row r="458" ht="14.25" customHeight="1" x14ac:dyDescent="0.35"/>
    <row r="459" ht="14.25" customHeight="1" x14ac:dyDescent="0.35"/>
    <row r="460" ht="14.25" customHeight="1" x14ac:dyDescent="0.35"/>
    <row r="461" ht="14.25" customHeight="1" x14ac:dyDescent="0.35"/>
    <row r="462" ht="14.25" customHeight="1" x14ac:dyDescent="0.35"/>
    <row r="463" ht="14.25" customHeight="1" x14ac:dyDescent="0.35"/>
    <row r="464" ht="14.25" customHeight="1" x14ac:dyDescent="0.35"/>
    <row r="465" ht="14.25" customHeight="1" x14ac:dyDescent="0.35"/>
    <row r="466" ht="14.25" customHeight="1" x14ac:dyDescent="0.35"/>
    <row r="467" ht="14.25" customHeight="1" x14ac:dyDescent="0.35"/>
    <row r="468" ht="14.25" customHeight="1" x14ac:dyDescent="0.35"/>
    <row r="469" ht="14.25" customHeight="1" x14ac:dyDescent="0.35"/>
    <row r="470" ht="14.25" customHeight="1" x14ac:dyDescent="0.35"/>
    <row r="471" ht="14.25" customHeight="1" x14ac:dyDescent="0.35"/>
    <row r="472" ht="14.25" customHeight="1" x14ac:dyDescent="0.35"/>
    <row r="473" ht="14.25" customHeight="1" x14ac:dyDescent="0.35"/>
    <row r="474" ht="14.25" customHeight="1" x14ac:dyDescent="0.35"/>
    <row r="475" ht="14.25" customHeight="1" x14ac:dyDescent="0.35"/>
    <row r="476" ht="14.25" customHeight="1" x14ac:dyDescent="0.35"/>
    <row r="477" ht="14.25" customHeight="1" x14ac:dyDescent="0.35"/>
    <row r="478" ht="14.25" customHeight="1" x14ac:dyDescent="0.35"/>
    <row r="479" ht="14.25" customHeight="1" x14ac:dyDescent="0.35"/>
    <row r="480" ht="14.25" customHeight="1" x14ac:dyDescent="0.35"/>
    <row r="481" ht="14.25" customHeight="1" x14ac:dyDescent="0.35"/>
    <row r="482" ht="14.25" customHeight="1" x14ac:dyDescent="0.35"/>
    <row r="483" ht="14.25" customHeight="1" x14ac:dyDescent="0.35"/>
    <row r="484" ht="14.25" customHeight="1" x14ac:dyDescent="0.35"/>
    <row r="485" ht="14.25" customHeight="1" x14ac:dyDescent="0.35"/>
    <row r="486" ht="14.25" customHeight="1" x14ac:dyDescent="0.35"/>
    <row r="487" ht="14.25" customHeight="1" x14ac:dyDescent="0.35"/>
    <row r="488" ht="14.25" customHeight="1" x14ac:dyDescent="0.35"/>
    <row r="489" ht="14.25" customHeight="1" x14ac:dyDescent="0.35"/>
    <row r="490" ht="14.25" customHeight="1" x14ac:dyDescent="0.35"/>
    <row r="491" ht="14.25" customHeight="1" x14ac:dyDescent="0.35"/>
    <row r="492" ht="14.25" customHeight="1" x14ac:dyDescent="0.35"/>
    <row r="493" ht="14.25" customHeight="1" x14ac:dyDescent="0.35"/>
    <row r="494" ht="14.25" customHeight="1" x14ac:dyDescent="0.35"/>
    <row r="495" ht="14.25" customHeight="1" x14ac:dyDescent="0.35"/>
    <row r="496" ht="14.25" customHeight="1" x14ac:dyDescent="0.35"/>
    <row r="497" ht="14.25" customHeight="1" x14ac:dyDescent="0.35"/>
    <row r="498" ht="14.25" customHeight="1" x14ac:dyDescent="0.35"/>
    <row r="499" ht="14.25" customHeight="1" x14ac:dyDescent="0.35"/>
    <row r="500" ht="14.25" customHeight="1" x14ac:dyDescent="0.35"/>
    <row r="501" ht="14.25" customHeight="1" x14ac:dyDescent="0.35"/>
    <row r="502" ht="14.25" customHeight="1" x14ac:dyDescent="0.35"/>
    <row r="503" ht="14.25" customHeight="1" x14ac:dyDescent="0.35"/>
    <row r="504" ht="14.25" customHeight="1" x14ac:dyDescent="0.35"/>
    <row r="505" ht="14.25" customHeight="1" x14ac:dyDescent="0.35"/>
    <row r="506" ht="14.25" customHeight="1" x14ac:dyDescent="0.35"/>
    <row r="507" ht="14.25" customHeight="1" x14ac:dyDescent="0.35"/>
    <row r="508" ht="14.25" customHeight="1" x14ac:dyDescent="0.35"/>
    <row r="509" ht="14.25" customHeight="1" x14ac:dyDescent="0.35"/>
    <row r="510" ht="14.25" customHeight="1" x14ac:dyDescent="0.35"/>
    <row r="511" ht="14.25" customHeight="1" x14ac:dyDescent="0.35"/>
    <row r="512" ht="14.25" customHeight="1" x14ac:dyDescent="0.35"/>
    <row r="513" ht="14.25" customHeight="1" x14ac:dyDescent="0.35"/>
    <row r="514" ht="14.25" customHeight="1" x14ac:dyDescent="0.35"/>
    <row r="515" ht="14.25" customHeight="1" x14ac:dyDescent="0.35"/>
    <row r="516" ht="14.25" customHeight="1" x14ac:dyDescent="0.35"/>
    <row r="517" ht="14.25" customHeight="1" x14ac:dyDescent="0.35"/>
    <row r="518" ht="14.25" customHeight="1" x14ac:dyDescent="0.35"/>
    <row r="519" ht="14.25" customHeight="1" x14ac:dyDescent="0.35"/>
    <row r="520" ht="14.25" customHeight="1" x14ac:dyDescent="0.35"/>
    <row r="521" ht="14.25" customHeight="1" x14ac:dyDescent="0.35"/>
    <row r="522" ht="14.25" customHeight="1" x14ac:dyDescent="0.35"/>
    <row r="523" ht="14.25" customHeight="1" x14ac:dyDescent="0.35"/>
    <row r="524" ht="14.25" customHeight="1" x14ac:dyDescent="0.35"/>
    <row r="525" ht="14.25" customHeight="1" x14ac:dyDescent="0.35"/>
    <row r="526" ht="14.25" customHeight="1" x14ac:dyDescent="0.35"/>
    <row r="527" ht="14.25" customHeight="1" x14ac:dyDescent="0.35"/>
    <row r="528" ht="14.25" customHeight="1" x14ac:dyDescent="0.35"/>
    <row r="529" ht="14.25" customHeight="1" x14ac:dyDescent="0.35"/>
    <row r="530" ht="14.25" customHeight="1" x14ac:dyDescent="0.35"/>
    <row r="531" ht="14.25" customHeight="1" x14ac:dyDescent="0.35"/>
    <row r="532" ht="14.25" customHeight="1" x14ac:dyDescent="0.35"/>
    <row r="533" ht="14.25" customHeight="1" x14ac:dyDescent="0.35"/>
    <row r="534" ht="14.25" customHeight="1" x14ac:dyDescent="0.35"/>
    <row r="535" ht="14.25" customHeight="1" x14ac:dyDescent="0.35"/>
    <row r="536" ht="14.25" customHeight="1" x14ac:dyDescent="0.35"/>
    <row r="537" ht="14.25" customHeight="1" x14ac:dyDescent="0.35"/>
    <row r="538" ht="14.25" customHeight="1" x14ac:dyDescent="0.35"/>
    <row r="539" ht="14.25" customHeight="1" x14ac:dyDescent="0.35"/>
    <row r="540" ht="14.25" customHeight="1" x14ac:dyDescent="0.35"/>
    <row r="541" ht="14.25" customHeight="1" x14ac:dyDescent="0.35"/>
    <row r="542" ht="14.25" customHeight="1" x14ac:dyDescent="0.35"/>
    <row r="543" ht="14.25" customHeight="1" x14ac:dyDescent="0.35"/>
    <row r="544" ht="14.25" customHeight="1" x14ac:dyDescent="0.35"/>
    <row r="545" ht="14.25" customHeight="1" x14ac:dyDescent="0.35"/>
    <row r="546" ht="14.25" customHeight="1" x14ac:dyDescent="0.35"/>
    <row r="547" ht="14.25" customHeight="1" x14ac:dyDescent="0.35"/>
    <row r="548" ht="14.25" customHeight="1" x14ac:dyDescent="0.35"/>
    <row r="549" ht="14.25" customHeight="1" x14ac:dyDescent="0.35"/>
    <row r="550" ht="14.25" customHeight="1" x14ac:dyDescent="0.35"/>
    <row r="551" ht="14.25" customHeight="1" x14ac:dyDescent="0.35"/>
    <row r="552" ht="14.25" customHeight="1" x14ac:dyDescent="0.35"/>
    <row r="553" ht="14.25" customHeight="1" x14ac:dyDescent="0.35"/>
    <row r="554" ht="14.25" customHeight="1" x14ac:dyDescent="0.35"/>
    <row r="555" ht="14.25" customHeight="1" x14ac:dyDescent="0.35"/>
    <row r="556" ht="14.25" customHeight="1" x14ac:dyDescent="0.35"/>
    <row r="557" ht="14.25" customHeight="1" x14ac:dyDescent="0.35"/>
    <row r="558" ht="14.25" customHeight="1" x14ac:dyDescent="0.35"/>
    <row r="559" ht="14.25" customHeight="1" x14ac:dyDescent="0.35"/>
    <row r="560" ht="14.25" customHeight="1" x14ac:dyDescent="0.35"/>
    <row r="561" ht="14.25" customHeight="1" x14ac:dyDescent="0.35"/>
    <row r="562" ht="14.25" customHeight="1" x14ac:dyDescent="0.35"/>
    <row r="563" ht="14.25" customHeight="1" x14ac:dyDescent="0.35"/>
    <row r="564" ht="14.25" customHeight="1" x14ac:dyDescent="0.35"/>
    <row r="565" ht="14.25" customHeight="1" x14ac:dyDescent="0.35"/>
    <row r="566" ht="14.25" customHeight="1" x14ac:dyDescent="0.35"/>
    <row r="567" ht="14.25" customHeight="1" x14ac:dyDescent="0.35"/>
    <row r="568" ht="14.25" customHeight="1" x14ac:dyDescent="0.35"/>
    <row r="569" ht="14.25" customHeight="1" x14ac:dyDescent="0.35"/>
    <row r="570" ht="14.25" customHeight="1" x14ac:dyDescent="0.35"/>
    <row r="571" ht="14.25" customHeight="1" x14ac:dyDescent="0.35"/>
    <row r="572" ht="14.25" customHeight="1" x14ac:dyDescent="0.35"/>
    <row r="573" ht="14.25" customHeight="1" x14ac:dyDescent="0.35"/>
    <row r="574" ht="14.25" customHeight="1" x14ac:dyDescent="0.35"/>
    <row r="575" ht="14.25" customHeight="1" x14ac:dyDescent="0.35"/>
    <row r="576" ht="14.25" customHeight="1" x14ac:dyDescent="0.35"/>
    <row r="577" ht="14.25" customHeight="1" x14ac:dyDescent="0.35"/>
    <row r="578" ht="14.25" customHeight="1" x14ac:dyDescent="0.35"/>
    <row r="579" ht="14.25" customHeight="1" x14ac:dyDescent="0.35"/>
    <row r="580" ht="14.25" customHeight="1" x14ac:dyDescent="0.35"/>
    <row r="581" ht="14.25" customHeight="1" x14ac:dyDescent="0.35"/>
    <row r="582" ht="14.25" customHeight="1" x14ac:dyDescent="0.35"/>
    <row r="583" ht="14.25" customHeight="1" x14ac:dyDescent="0.35"/>
    <row r="584" ht="14.25" customHeight="1" x14ac:dyDescent="0.35"/>
    <row r="585" ht="14.25" customHeight="1" x14ac:dyDescent="0.35"/>
    <row r="586" ht="14.25" customHeight="1" x14ac:dyDescent="0.35"/>
    <row r="587" ht="14.25" customHeight="1" x14ac:dyDescent="0.35"/>
    <row r="588" ht="14.25" customHeight="1" x14ac:dyDescent="0.35"/>
    <row r="589" ht="14.25" customHeight="1" x14ac:dyDescent="0.35"/>
    <row r="590" ht="14.25" customHeight="1" x14ac:dyDescent="0.35"/>
    <row r="591" ht="14.25" customHeight="1" x14ac:dyDescent="0.35"/>
    <row r="592" ht="14.25" customHeight="1" x14ac:dyDescent="0.35"/>
    <row r="593" ht="14.25" customHeight="1" x14ac:dyDescent="0.35"/>
    <row r="594" ht="14.25" customHeight="1" x14ac:dyDescent="0.35"/>
    <row r="595" ht="14.25" customHeight="1" x14ac:dyDescent="0.35"/>
    <row r="596" ht="14.25" customHeight="1" x14ac:dyDescent="0.35"/>
    <row r="597" ht="14.25" customHeight="1" x14ac:dyDescent="0.35"/>
    <row r="598" ht="14.25" customHeight="1" x14ac:dyDescent="0.35"/>
    <row r="599" ht="14.25" customHeight="1" x14ac:dyDescent="0.35"/>
    <row r="600" ht="14.25" customHeight="1" x14ac:dyDescent="0.35"/>
    <row r="601" ht="14.25" customHeight="1" x14ac:dyDescent="0.35"/>
    <row r="602" ht="14.25" customHeight="1" x14ac:dyDescent="0.35"/>
    <row r="603" ht="14.25" customHeight="1" x14ac:dyDescent="0.35"/>
    <row r="604" ht="14.25" customHeight="1" x14ac:dyDescent="0.35"/>
    <row r="605" ht="14.25" customHeight="1" x14ac:dyDescent="0.35"/>
    <row r="606" ht="14.25" customHeight="1" x14ac:dyDescent="0.35"/>
    <row r="607" ht="14.25" customHeight="1" x14ac:dyDescent="0.35"/>
    <row r="608" ht="14.25" customHeight="1" x14ac:dyDescent="0.35"/>
    <row r="609" ht="14.25" customHeight="1" x14ac:dyDescent="0.35"/>
    <row r="610" ht="14.25" customHeight="1" x14ac:dyDescent="0.35"/>
    <row r="611" ht="14.25" customHeight="1" x14ac:dyDescent="0.35"/>
    <row r="612" ht="14.25" customHeight="1" x14ac:dyDescent="0.35"/>
    <row r="613" ht="14.25" customHeight="1" x14ac:dyDescent="0.35"/>
    <row r="614" ht="14.25" customHeight="1" x14ac:dyDescent="0.35"/>
    <row r="615" ht="14.25" customHeight="1" x14ac:dyDescent="0.35"/>
    <row r="616" ht="14.25" customHeight="1" x14ac:dyDescent="0.35"/>
    <row r="617" ht="14.25" customHeight="1" x14ac:dyDescent="0.35"/>
    <row r="618" ht="14.25" customHeight="1" x14ac:dyDescent="0.35"/>
    <row r="619" ht="14.25" customHeight="1" x14ac:dyDescent="0.35"/>
    <row r="620" ht="14.25" customHeight="1" x14ac:dyDescent="0.35"/>
    <row r="621" ht="14.25" customHeight="1" x14ac:dyDescent="0.35"/>
    <row r="622" ht="14.25" customHeight="1" x14ac:dyDescent="0.35"/>
    <row r="623" ht="14.25" customHeight="1" x14ac:dyDescent="0.35"/>
    <row r="624" ht="14.25" customHeight="1" x14ac:dyDescent="0.35"/>
    <row r="625" ht="14.25" customHeight="1" x14ac:dyDescent="0.35"/>
    <row r="626" ht="14.25" customHeight="1" x14ac:dyDescent="0.35"/>
    <row r="627" ht="14.25" customHeight="1" x14ac:dyDescent="0.35"/>
    <row r="628" ht="14.25" customHeight="1" x14ac:dyDescent="0.35"/>
    <row r="629" ht="14.25" customHeight="1" x14ac:dyDescent="0.35"/>
    <row r="630" ht="14.25" customHeight="1" x14ac:dyDescent="0.35"/>
    <row r="631" ht="14.25" customHeight="1" x14ac:dyDescent="0.35"/>
    <row r="632" ht="14.25" customHeight="1" x14ac:dyDescent="0.35"/>
    <row r="633" ht="14.25" customHeight="1" x14ac:dyDescent="0.35"/>
    <row r="634" ht="14.25" customHeight="1" x14ac:dyDescent="0.35"/>
    <row r="635" ht="14.25" customHeight="1" x14ac:dyDescent="0.35"/>
    <row r="636" ht="14.25" customHeight="1" x14ac:dyDescent="0.35"/>
    <row r="637" ht="14.25" customHeight="1" x14ac:dyDescent="0.35"/>
    <row r="638" ht="14.25" customHeight="1" x14ac:dyDescent="0.35"/>
    <row r="639" ht="14.25" customHeight="1" x14ac:dyDescent="0.35"/>
    <row r="640" ht="14.25" customHeight="1" x14ac:dyDescent="0.35"/>
    <row r="641" ht="14.25" customHeight="1" x14ac:dyDescent="0.35"/>
    <row r="642" ht="14.25" customHeight="1" x14ac:dyDescent="0.35"/>
    <row r="643" ht="14.25" customHeight="1" x14ac:dyDescent="0.35"/>
    <row r="644" ht="14.25" customHeight="1" x14ac:dyDescent="0.35"/>
    <row r="645" ht="14.25" customHeight="1" x14ac:dyDescent="0.35"/>
    <row r="646" ht="14.25" customHeight="1" x14ac:dyDescent="0.35"/>
    <row r="647" ht="14.25" customHeight="1" x14ac:dyDescent="0.35"/>
    <row r="648" ht="14.25" customHeight="1" x14ac:dyDescent="0.35"/>
    <row r="649" ht="14.25" customHeight="1" x14ac:dyDescent="0.35"/>
    <row r="650" ht="14.25" customHeight="1" x14ac:dyDescent="0.35"/>
    <row r="651" ht="14.25" customHeight="1" x14ac:dyDescent="0.35"/>
    <row r="652" ht="14.25" customHeight="1" x14ac:dyDescent="0.35"/>
    <row r="653" ht="14.25" customHeight="1" x14ac:dyDescent="0.35"/>
    <row r="654" ht="14.25" customHeight="1" x14ac:dyDescent="0.35"/>
    <row r="655" ht="14.25" customHeight="1" x14ac:dyDescent="0.35"/>
    <row r="656" ht="14.25" customHeight="1" x14ac:dyDescent="0.35"/>
    <row r="657" ht="14.25" customHeight="1" x14ac:dyDescent="0.35"/>
    <row r="658" ht="14.25" customHeight="1" x14ac:dyDescent="0.35"/>
    <row r="659" ht="14.25" customHeight="1" x14ac:dyDescent="0.35"/>
    <row r="660" ht="14.25" customHeight="1" x14ac:dyDescent="0.35"/>
    <row r="661" ht="14.25" customHeight="1" x14ac:dyDescent="0.35"/>
    <row r="662" ht="14.25" customHeight="1" x14ac:dyDescent="0.35"/>
    <row r="663" ht="14.25" customHeight="1" x14ac:dyDescent="0.35"/>
    <row r="664" ht="14.25" customHeight="1" x14ac:dyDescent="0.35"/>
    <row r="665" ht="14.25" customHeight="1" x14ac:dyDescent="0.35"/>
    <row r="666" ht="14.25" customHeight="1" x14ac:dyDescent="0.35"/>
    <row r="667" ht="14.25" customHeight="1" x14ac:dyDescent="0.35"/>
    <row r="668" ht="14.25" customHeight="1" x14ac:dyDescent="0.35"/>
    <row r="669" ht="14.25" customHeight="1" x14ac:dyDescent="0.35"/>
    <row r="670" ht="14.25" customHeight="1" x14ac:dyDescent="0.35"/>
    <row r="671" ht="14.25" customHeight="1" x14ac:dyDescent="0.35"/>
    <row r="672" ht="14.25" customHeight="1" x14ac:dyDescent="0.35"/>
    <row r="673" ht="14.25" customHeight="1" x14ac:dyDescent="0.35"/>
    <row r="674" ht="14.25" customHeight="1" x14ac:dyDescent="0.35"/>
    <row r="675" ht="14.25" customHeight="1" x14ac:dyDescent="0.35"/>
    <row r="676" ht="14.25" customHeight="1" x14ac:dyDescent="0.35"/>
    <row r="677" ht="14.25" customHeight="1" x14ac:dyDescent="0.35"/>
    <row r="678" ht="14.25" customHeight="1" x14ac:dyDescent="0.35"/>
    <row r="679" ht="14.25" customHeight="1" x14ac:dyDescent="0.35"/>
    <row r="680" ht="14.25" customHeight="1" x14ac:dyDescent="0.35"/>
    <row r="681" ht="14.25" customHeight="1" x14ac:dyDescent="0.35"/>
    <row r="682" ht="14.25" customHeight="1" x14ac:dyDescent="0.35"/>
    <row r="683" ht="14.25" customHeight="1" x14ac:dyDescent="0.35"/>
    <row r="684" ht="14.25" customHeight="1" x14ac:dyDescent="0.35"/>
    <row r="685" ht="14.25" customHeight="1" x14ac:dyDescent="0.35"/>
    <row r="686" ht="14.25" customHeight="1" x14ac:dyDescent="0.35"/>
    <row r="687" ht="14.25" customHeight="1" x14ac:dyDescent="0.35"/>
    <row r="688" ht="14.25" customHeight="1" x14ac:dyDescent="0.35"/>
    <row r="689" ht="14.25" customHeight="1" x14ac:dyDescent="0.35"/>
    <row r="690" ht="14.25" customHeight="1" x14ac:dyDescent="0.35"/>
    <row r="691" ht="14.25" customHeight="1" x14ac:dyDescent="0.35"/>
    <row r="692" ht="14.25" customHeight="1" x14ac:dyDescent="0.35"/>
    <row r="693" ht="14.25" customHeight="1" x14ac:dyDescent="0.35"/>
    <row r="694" ht="14.25" customHeight="1" x14ac:dyDescent="0.35"/>
    <row r="695" ht="14.25" customHeight="1" x14ac:dyDescent="0.35"/>
    <row r="696" ht="14.25" customHeight="1" x14ac:dyDescent="0.35"/>
    <row r="697" ht="14.25" customHeight="1" x14ac:dyDescent="0.35"/>
    <row r="698" ht="14.25" customHeight="1" x14ac:dyDescent="0.35"/>
    <row r="699" ht="14.25" customHeight="1" x14ac:dyDescent="0.35"/>
    <row r="700" ht="14.25" customHeight="1" x14ac:dyDescent="0.35"/>
    <row r="701" ht="14.25" customHeight="1" x14ac:dyDescent="0.35"/>
    <row r="702" ht="14.25" customHeight="1" x14ac:dyDescent="0.35"/>
    <row r="703" ht="14.25" customHeight="1" x14ac:dyDescent="0.35"/>
    <row r="704" ht="14.25" customHeight="1" x14ac:dyDescent="0.35"/>
    <row r="705" ht="14.25" customHeight="1" x14ac:dyDescent="0.35"/>
    <row r="706" ht="14.25" customHeight="1" x14ac:dyDescent="0.35"/>
    <row r="707" ht="14.25" customHeight="1" x14ac:dyDescent="0.35"/>
    <row r="708" ht="14.25" customHeight="1" x14ac:dyDescent="0.35"/>
    <row r="709" ht="14.25" customHeight="1" x14ac:dyDescent="0.35"/>
    <row r="710" ht="14.25" customHeight="1" x14ac:dyDescent="0.35"/>
    <row r="711" ht="14.25" customHeight="1" x14ac:dyDescent="0.35"/>
    <row r="712" ht="14.25" customHeight="1" x14ac:dyDescent="0.35"/>
    <row r="713" ht="14.25" customHeight="1" x14ac:dyDescent="0.35"/>
    <row r="714" ht="14.25" customHeight="1" x14ac:dyDescent="0.35"/>
    <row r="715" ht="14.25" customHeight="1" x14ac:dyDescent="0.35"/>
    <row r="716" ht="14.25" customHeight="1" x14ac:dyDescent="0.35"/>
    <row r="717" ht="14.25" customHeight="1" x14ac:dyDescent="0.35"/>
    <row r="718" ht="14.25" customHeight="1" x14ac:dyDescent="0.35"/>
    <row r="719" ht="14.25" customHeight="1" x14ac:dyDescent="0.35"/>
    <row r="720" ht="14.25" customHeight="1" x14ac:dyDescent="0.35"/>
    <row r="721" ht="14.25" customHeight="1" x14ac:dyDescent="0.35"/>
    <row r="722" ht="14.25" customHeight="1" x14ac:dyDescent="0.35"/>
    <row r="723" ht="14.25" customHeight="1" x14ac:dyDescent="0.35"/>
    <row r="724" ht="14.25" customHeight="1" x14ac:dyDescent="0.35"/>
    <row r="725" ht="14.25" customHeight="1" x14ac:dyDescent="0.35"/>
    <row r="726" ht="14.25" customHeight="1" x14ac:dyDescent="0.35"/>
    <row r="727" ht="14.25" customHeight="1" x14ac:dyDescent="0.35"/>
    <row r="728" ht="14.25" customHeight="1" x14ac:dyDescent="0.35"/>
    <row r="729" ht="14.25" customHeight="1" x14ac:dyDescent="0.35"/>
    <row r="730" ht="14.25" customHeight="1" x14ac:dyDescent="0.35"/>
    <row r="731" ht="14.25" customHeight="1" x14ac:dyDescent="0.35"/>
    <row r="732" ht="14.25" customHeight="1" x14ac:dyDescent="0.35"/>
    <row r="733" ht="14.25" customHeight="1" x14ac:dyDescent="0.35"/>
    <row r="734" ht="14.25" customHeight="1" x14ac:dyDescent="0.35"/>
    <row r="735" ht="14.25" customHeight="1" x14ac:dyDescent="0.35"/>
    <row r="736" ht="14.25" customHeight="1" x14ac:dyDescent="0.35"/>
    <row r="737" ht="14.25" customHeight="1" x14ac:dyDescent="0.35"/>
    <row r="738" ht="14.25" customHeight="1" x14ac:dyDescent="0.35"/>
    <row r="739" ht="14.25" customHeight="1" x14ac:dyDescent="0.35"/>
    <row r="740" ht="14.25" customHeight="1" x14ac:dyDescent="0.35"/>
    <row r="741" ht="14.25" customHeight="1" x14ac:dyDescent="0.35"/>
    <row r="742" ht="14.25" customHeight="1" x14ac:dyDescent="0.35"/>
    <row r="743" ht="14.25" customHeight="1" x14ac:dyDescent="0.35"/>
    <row r="744" ht="14.25" customHeight="1" x14ac:dyDescent="0.35"/>
    <row r="745" ht="14.25" customHeight="1" x14ac:dyDescent="0.35"/>
    <row r="746" ht="14.25" customHeight="1" x14ac:dyDescent="0.35"/>
    <row r="747" ht="14.25" customHeight="1" x14ac:dyDescent="0.35"/>
    <row r="748" ht="14.25" customHeight="1" x14ac:dyDescent="0.35"/>
    <row r="749" ht="14.25" customHeight="1" x14ac:dyDescent="0.35"/>
    <row r="750" ht="14.25" customHeight="1" x14ac:dyDescent="0.35"/>
    <row r="751" ht="14.25" customHeight="1" x14ac:dyDescent="0.35"/>
    <row r="752" ht="14.25" customHeight="1" x14ac:dyDescent="0.35"/>
    <row r="753" ht="14.25" customHeight="1" x14ac:dyDescent="0.35"/>
    <row r="754" ht="14.25" customHeight="1" x14ac:dyDescent="0.35"/>
    <row r="755" ht="14.25" customHeight="1" x14ac:dyDescent="0.35"/>
    <row r="756" ht="14.25" customHeight="1" x14ac:dyDescent="0.35"/>
    <row r="757" ht="14.25" customHeight="1" x14ac:dyDescent="0.35"/>
    <row r="758" ht="14.25" customHeight="1" x14ac:dyDescent="0.35"/>
    <row r="759" ht="14.25" customHeight="1" x14ac:dyDescent="0.35"/>
    <row r="760" ht="14.25" customHeight="1" x14ac:dyDescent="0.35"/>
    <row r="761" ht="14.25" customHeight="1" x14ac:dyDescent="0.35"/>
    <row r="762" ht="14.25" customHeight="1" x14ac:dyDescent="0.35"/>
    <row r="763" ht="14.25" customHeight="1" x14ac:dyDescent="0.35"/>
    <row r="764" ht="14.25" customHeight="1" x14ac:dyDescent="0.35"/>
    <row r="765" ht="14.25" customHeight="1" x14ac:dyDescent="0.35"/>
    <row r="766" ht="14.25" customHeight="1" x14ac:dyDescent="0.35"/>
    <row r="767" ht="14.25" customHeight="1" x14ac:dyDescent="0.35"/>
    <row r="768" ht="14.25" customHeight="1" x14ac:dyDescent="0.35"/>
    <row r="769" ht="14.25" customHeight="1" x14ac:dyDescent="0.35"/>
    <row r="770" ht="14.25" customHeight="1" x14ac:dyDescent="0.35"/>
    <row r="771" ht="14.25" customHeight="1" x14ac:dyDescent="0.35"/>
    <row r="772" ht="14.25" customHeight="1" x14ac:dyDescent="0.35"/>
    <row r="773" ht="14.25" customHeight="1" x14ac:dyDescent="0.35"/>
    <row r="774" ht="14.25" customHeight="1" x14ac:dyDescent="0.35"/>
    <row r="775" ht="14.25" customHeight="1" x14ac:dyDescent="0.35"/>
    <row r="776" ht="14.25" customHeight="1" x14ac:dyDescent="0.35"/>
    <row r="777" ht="14.25" customHeight="1" x14ac:dyDescent="0.35"/>
    <row r="778" ht="14.25" customHeight="1" x14ac:dyDescent="0.35"/>
    <row r="779" ht="14.25" customHeight="1" x14ac:dyDescent="0.35"/>
    <row r="780" ht="14.25" customHeight="1" x14ac:dyDescent="0.35"/>
    <row r="781" ht="14.25" customHeight="1" x14ac:dyDescent="0.35"/>
    <row r="782" ht="14.25" customHeight="1" x14ac:dyDescent="0.35"/>
    <row r="783" ht="14.25" customHeight="1" x14ac:dyDescent="0.35"/>
    <row r="784" ht="14.25" customHeight="1" x14ac:dyDescent="0.35"/>
    <row r="785" ht="14.25" customHeight="1" x14ac:dyDescent="0.35"/>
    <row r="786" ht="14.25" customHeight="1" x14ac:dyDescent="0.35"/>
    <row r="787" ht="14.25" customHeight="1" x14ac:dyDescent="0.35"/>
    <row r="788" ht="14.25" customHeight="1" x14ac:dyDescent="0.35"/>
    <row r="789" ht="14.25" customHeight="1" x14ac:dyDescent="0.35"/>
    <row r="790" ht="14.25" customHeight="1" x14ac:dyDescent="0.35"/>
    <row r="791" ht="14.25" customHeight="1" x14ac:dyDescent="0.35"/>
    <row r="792" ht="14.25" customHeight="1" x14ac:dyDescent="0.35"/>
    <row r="793" ht="14.25" customHeight="1" x14ac:dyDescent="0.35"/>
    <row r="794" ht="14.25" customHeight="1" x14ac:dyDescent="0.35"/>
    <row r="795" ht="14.25" customHeight="1" x14ac:dyDescent="0.35"/>
    <row r="796" ht="14.25" customHeight="1" x14ac:dyDescent="0.35"/>
    <row r="797" ht="14.25" customHeight="1" x14ac:dyDescent="0.35"/>
    <row r="798" ht="14.25" customHeight="1" x14ac:dyDescent="0.35"/>
    <row r="799" ht="14.25" customHeight="1" x14ac:dyDescent="0.35"/>
    <row r="800" ht="14.25" customHeight="1" x14ac:dyDescent="0.35"/>
    <row r="801" ht="14.25" customHeight="1" x14ac:dyDescent="0.35"/>
    <row r="802" ht="14.25" customHeight="1" x14ac:dyDescent="0.35"/>
    <row r="803" ht="14.25" customHeight="1" x14ac:dyDescent="0.35"/>
    <row r="804" ht="14.25" customHeight="1" x14ac:dyDescent="0.35"/>
    <row r="805" ht="14.25" customHeight="1" x14ac:dyDescent="0.35"/>
    <row r="806" ht="14.25" customHeight="1" x14ac:dyDescent="0.35"/>
    <row r="807" ht="14.25" customHeight="1" x14ac:dyDescent="0.35"/>
    <row r="808" ht="14.25" customHeight="1" x14ac:dyDescent="0.35"/>
    <row r="809" ht="14.25" customHeight="1" x14ac:dyDescent="0.35"/>
    <row r="810" ht="14.25" customHeight="1" x14ac:dyDescent="0.35"/>
    <row r="811" ht="14.25" customHeight="1" x14ac:dyDescent="0.35"/>
    <row r="812" ht="14.25" customHeight="1" x14ac:dyDescent="0.35"/>
    <row r="813" ht="14.25" customHeight="1" x14ac:dyDescent="0.35"/>
    <row r="814" ht="14.25" customHeight="1" x14ac:dyDescent="0.35"/>
    <row r="815" ht="14.25" customHeight="1" x14ac:dyDescent="0.35"/>
    <row r="816" ht="14.25" customHeight="1" x14ac:dyDescent="0.35"/>
    <row r="817" ht="14.25" customHeight="1" x14ac:dyDescent="0.35"/>
    <row r="818" ht="14.25" customHeight="1" x14ac:dyDescent="0.35"/>
    <row r="819" ht="14.25" customHeight="1" x14ac:dyDescent="0.35"/>
    <row r="820" ht="14.25" customHeight="1" x14ac:dyDescent="0.35"/>
    <row r="821" ht="14.25" customHeight="1" x14ac:dyDescent="0.35"/>
    <row r="822" ht="14.25" customHeight="1" x14ac:dyDescent="0.35"/>
    <row r="823" ht="14.25" customHeight="1" x14ac:dyDescent="0.35"/>
    <row r="824" ht="14.25" customHeight="1" x14ac:dyDescent="0.35"/>
    <row r="825" ht="14.25" customHeight="1" x14ac:dyDescent="0.35"/>
    <row r="826" ht="14.25" customHeight="1" x14ac:dyDescent="0.35"/>
    <row r="827" ht="14.25" customHeight="1" x14ac:dyDescent="0.35"/>
    <row r="828" ht="14.25" customHeight="1" x14ac:dyDescent="0.35"/>
    <row r="829" ht="14.25" customHeight="1" x14ac:dyDescent="0.35"/>
    <row r="830" ht="14.25" customHeight="1" x14ac:dyDescent="0.35"/>
    <row r="831" ht="14.25" customHeight="1" x14ac:dyDescent="0.35"/>
    <row r="832" ht="14.25" customHeight="1" x14ac:dyDescent="0.35"/>
    <row r="833" ht="14.25" customHeight="1" x14ac:dyDescent="0.35"/>
    <row r="834" ht="14.25" customHeight="1" x14ac:dyDescent="0.35"/>
    <row r="835" ht="14.25" customHeight="1" x14ac:dyDescent="0.35"/>
    <row r="836" ht="14.25" customHeight="1" x14ac:dyDescent="0.35"/>
    <row r="837" ht="14.25" customHeight="1" x14ac:dyDescent="0.35"/>
    <row r="838" ht="14.25" customHeight="1" x14ac:dyDescent="0.35"/>
    <row r="839" ht="14.25" customHeight="1" x14ac:dyDescent="0.35"/>
    <row r="840" ht="14.25" customHeight="1" x14ac:dyDescent="0.35"/>
    <row r="841" ht="14.25" customHeight="1" x14ac:dyDescent="0.35"/>
    <row r="842" ht="14.25" customHeight="1" x14ac:dyDescent="0.35"/>
    <row r="843" ht="14.25" customHeight="1" x14ac:dyDescent="0.35"/>
    <row r="844" ht="14.25" customHeight="1" x14ac:dyDescent="0.35"/>
    <row r="845" ht="14.25" customHeight="1" x14ac:dyDescent="0.35"/>
    <row r="846" ht="14.25" customHeight="1" x14ac:dyDescent="0.35"/>
    <row r="847" ht="14.25" customHeight="1" x14ac:dyDescent="0.35"/>
    <row r="848" ht="14.25" customHeight="1" x14ac:dyDescent="0.35"/>
    <row r="849" ht="14.25" customHeight="1" x14ac:dyDescent="0.35"/>
    <row r="850" ht="14.25" customHeight="1" x14ac:dyDescent="0.35"/>
    <row r="851" ht="14.25" customHeight="1" x14ac:dyDescent="0.35"/>
    <row r="852" ht="14.25" customHeight="1" x14ac:dyDescent="0.35"/>
    <row r="853" ht="14.25" customHeight="1" x14ac:dyDescent="0.35"/>
    <row r="854" ht="14.25" customHeight="1" x14ac:dyDescent="0.35"/>
    <row r="855" ht="14.25" customHeight="1" x14ac:dyDescent="0.35"/>
    <row r="856" ht="14.25" customHeight="1" x14ac:dyDescent="0.35"/>
    <row r="857" ht="14.25" customHeight="1" x14ac:dyDescent="0.35"/>
    <row r="858" ht="14.25" customHeight="1" x14ac:dyDescent="0.35"/>
    <row r="859" ht="14.25" customHeight="1" x14ac:dyDescent="0.35"/>
    <row r="860" ht="14.25" customHeight="1" x14ac:dyDescent="0.35"/>
    <row r="861" ht="14.25" customHeight="1" x14ac:dyDescent="0.35"/>
    <row r="862" ht="14.25" customHeight="1" x14ac:dyDescent="0.35"/>
    <row r="863" ht="14.25" customHeight="1" x14ac:dyDescent="0.35"/>
    <row r="864" ht="14.25" customHeight="1" x14ac:dyDescent="0.35"/>
    <row r="865" ht="14.25" customHeight="1" x14ac:dyDescent="0.35"/>
    <row r="866" ht="14.25" customHeight="1" x14ac:dyDescent="0.35"/>
    <row r="867" ht="14.25" customHeight="1" x14ac:dyDescent="0.35"/>
    <row r="868" ht="14.25" customHeight="1" x14ac:dyDescent="0.35"/>
    <row r="869" ht="14.25" customHeight="1" x14ac:dyDescent="0.35"/>
    <row r="870" ht="14.25" customHeight="1" x14ac:dyDescent="0.35"/>
    <row r="871" ht="14.25" customHeight="1" x14ac:dyDescent="0.35"/>
    <row r="872" ht="14.25" customHeight="1" x14ac:dyDescent="0.35"/>
    <row r="873" ht="14.25" customHeight="1" x14ac:dyDescent="0.35"/>
    <row r="874" ht="14.25" customHeight="1" x14ac:dyDescent="0.35"/>
    <row r="875" ht="14.25" customHeight="1" x14ac:dyDescent="0.35"/>
    <row r="876" ht="14.25" customHeight="1" x14ac:dyDescent="0.35"/>
    <row r="877" ht="14.25" customHeight="1" x14ac:dyDescent="0.35"/>
    <row r="878" ht="14.25" customHeight="1" x14ac:dyDescent="0.35"/>
    <row r="879" ht="14.25" customHeight="1" x14ac:dyDescent="0.35"/>
    <row r="880" ht="14.25" customHeight="1" x14ac:dyDescent="0.35"/>
    <row r="881" ht="14.25" customHeight="1" x14ac:dyDescent="0.35"/>
    <row r="882" ht="14.25" customHeight="1" x14ac:dyDescent="0.35"/>
    <row r="883" ht="14.25" customHeight="1" x14ac:dyDescent="0.35"/>
    <row r="884" ht="14.25" customHeight="1" x14ac:dyDescent="0.35"/>
    <row r="885" ht="14.25" customHeight="1" x14ac:dyDescent="0.35"/>
    <row r="886" ht="14.25" customHeight="1" x14ac:dyDescent="0.35"/>
    <row r="887" ht="14.25" customHeight="1" x14ac:dyDescent="0.35"/>
    <row r="888" ht="14.25" customHeight="1" x14ac:dyDescent="0.35"/>
    <row r="889" ht="14.25" customHeight="1" x14ac:dyDescent="0.35"/>
    <row r="890" ht="14.25" customHeight="1" x14ac:dyDescent="0.35"/>
    <row r="891" ht="14.25" customHeight="1" x14ac:dyDescent="0.35"/>
    <row r="892" ht="14.25" customHeight="1" x14ac:dyDescent="0.35"/>
    <row r="893" ht="14.25" customHeight="1" x14ac:dyDescent="0.35"/>
    <row r="894" ht="14.25" customHeight="1" x14ac:dyDescent="0.35"/>
    <row r="895" ht="14.25" customHeight="1" x14ac:dyDescent="0.35"/>
    <row r="896" ht="14.25" customHeight="1" x14ac:dyDescent="0.35"/>
    <row r="897" ht="14.25" customHeight="1" x14ac:dyDescent="0.35"/>
    <row r="898" ht="14.25" customHeight="1" x14ac:dyDescent="0.35"/>
    <row r="899" ht="14.25" customHeight="1" x14ac:dyDescent="0.35"/>
    <row r="900" ht="14.25" customHeight="1" x14ac:dyDescent="0.35"/>
    <row r="901" ht="14.25" customHeight="1" x14ac:dyDescent="0.35"/>
    <row r="902" ht="14.25" customHeight="1" x14ac:dyDescent="0.35"/>
    <row r="903" ht="14.25" customHeight="1" x14ac:dyDescent="0.35"/>
    <row r="904" ht="14.25" customHeight="1" x14ac:dyDescent="0.35"/>
    <row r="905" ht="14.25" customHeight="1" x14ac:dyDescent="0.35"/>
    <row r="906" ht="14.25" customHeight="1" x14ac:dyDescent="0.35"/>
    <row r="907" ht="14.25" customHeight="1" x14ac:dyDescent="0.35"/>
    <row r="908" ht="14.25" customHeight="1" x14ac:dyDescent="0.35"/>
    <row r="909" ht="14.25" customHeight="1" x14ac:dyDescent="0.35"/>
    <row r="910" ht="14.25" customHeight="1" x14ac:dyDescent="0.35"/>
    <row r="911" ht="14.25" customHeight="1" x14ac:dyDescent="0.35"/>
    <row r="912" ht="14.25" customHeight="1" x14ac:dyDescent="0.35"/>
    <row r="913" ht="14.25" customHeight="1" x14ac:dyDescent="0.35"/>
    <row r="914" ht="14.25" customHeight="1" x14ac:dyDescent="0.35"/>
    <row r="915" ht="14.25" customHeight="1" x14ac:dyDescent="0.35"/>
    <row r="916" ht="14.25" customHeight="1" x14ac:dyDescent="0.35"/>
    <row r="917" ht="14.25" customHeight="1" x14ac:dyDescent="0.35"/>
    <row r="918" ht="14.25" customHeight="1" x14ac:dyDescent="0.35"/>
    <row r="919" ht="14.25" customHeight="1" x14ac:dyDescent="0.35"/>
    <row r="920" ht="14.25" customHeight="1" x14ac:dyDescent="0.35"/>
    <row r="921" ht="14.25" customHeight="1" x14ac:dyDescent="0.35"/>
    <row r="922" ht="14.25" customHeight="1" x14ac:dyDescent="0.35"/>
    <row r="923" ht="14.25" customHeight="1" x14ac:dyDescent="0.35"/>
    <row r="924" ht="14.25" customHeight="1" x14ac:dyDescent="0.35"/>
    <row r="925" ht="14.25" customHeight="1" x14ac:dyDescent="0.35"/>
    <row r="926" ht="14.25" customHeight="1" x14ac:dyDescent="0.35"/>
    <row r="927" ht="14.25" customHeight="1" x14ac:dyDescent="0.35"/>
    <row r="928" ht="14.25" customHeight="1" x14ac:dyDescent="0.35"/>
    <row r="929" ht="14.25" customHeight="1" x14ac:dyDescent="0.35"/>
    <row r="930" ht="14.25" customHeight="1" x14ac:dyDescent="0.35"/>
    <row r="931" ht="14.25" customHeight="1" x14ac:dyDescent="0.35"/>
    <row r="932" ht="14.25" customHeight="1" x14ac:dyDescent="0.35"/>
    <row r="933" ht="14.25" customHeight="1" x14ac:dyDescent="0.35"/>
    <row r="934" ht="14.25" customHeight="1" x14ac:dyDescent="0.35"/>
    <row r="935" ht="14.25" customHeight="1" x14ac:dyDescent="0.35"/>
    <row r="936" ht="14.25" customHeight="1" x14ac:dyDescent="0.35"/>
    <row r="937" ht="14.25" customHeight="1" x14ac:dyDescent="0.35"/>
    <row r="938" ht="14.25" customHeight="1" x14ac:dyDescent="0.35"/>
    <row r="939" ht="14.25" customHeight="1" x14ac:dyDescent="0.35"/>
    <row r="940" ht="14.25" customHeight="1" x14ac:dyDescent="0.35"/>
    <row r="941" ht="14.25" customHeight="1" x14ac:dyDescent="0.35"/>
    <row r="942" ht="14.25" customHeight="1" x14ac:dyDescent="0.35"/>
    <row r="943" ht="14.25" customHeight="1" x14ac:dyDescent="0.35"/>
    <row r="944" ht="14.25" customHeight="1" x14ac:dyDescent="0.35"/>
    <row r="945" ht="14.25" customHeight="1" x14ac:dyDescent="0.35"/>
    <row r="946" ht="14.25" customHeight="1" x14ac:dyDescent="0.35"/>
    <row r="947" ht="14.25" customHeight="1" x14ac:dyDescent="0.35"/>
    <row r="948" ht="14.25" customHeight="1" x14ac:dyDescent="0.35"/>
    <row r="949" ht="14.25" customHeight="1" x14ac:dyDescent="0.35"/>
    <row r="950" ht="14.25" customHeight="1" x14ac:dyDescent="0.35"/>
    <row r="951" ht="14.25" customHeight="1" x14ac:dyDescent="0.35"/>
    <row r="952" ht="14.25" customHeight="1" x14ac:dyDescent="0.35"/>
    <row r="953" ht="14.25" customHeight="1" x14ac:dyDescent="0.35"/>
    <row r="954" ht="14.25" customHeight="1" x14ac:dyDescent="0.35"/>
    <row r="955" ht="14.25" customHeight="1" x14ac:dyDescent="0.35"/>
    <row r="956" ht="14.25" customHeight="1" x14ac:dyDescent="0.35"/>
    <row r="957" ht="14.25" customHeight="1" x14ac:dyDescent="0.35"/>
    <row r="958" ht="14.25" customHeight="1" x14ac:dyDescent="0.35"/>
    <row r="959" ht="14.25" customHeight="1" x14ac:dyDescent="0.35"/>
    <row r="960" ht="14.25" customHeight="1" x14ac:dyDescent="0.35"/>
    <row r="961" ht="14.25" customHeight="1" x14ac:dyDescent="0.35"/>
    <row r="962" ht="14.25" customHeight="1" x14ac:dyDescent="0.35"/>
    <row r="963" ht="14.25" customHeight="1" x14ac:dyDescent="0.35"/>
    <row r="964" ht="14.25" customHeight="1" x14ac:dyDescent="0.35"/>
    <row r="965" ht="14.25" customHeight="1" x14ac:dyDescent="0.35"/>
    <row r="966" ht="14.25" customHeight="1" x14ac:dyDescent="0.35"/>
    <row r="967" ht="14.25" customHeight="1" x14ac:dyDescent="0.35"/>
    <row r="968" ht="14.25" customHeight="1" x14ac:dyDescent="0.35"/>
    <row r="969" ht="14.25" customHeight="1" x14ac:dyDescent="0.35"/>
    <row r="970" ht="14.25" customHeight="1" x14ac:dyDescent="0.35"/>
    <row r="971" ht="14.25" customHeight="1" x14ac:dyDescent="0.35"/>
    <row r="972" ht="14.25" customHeight="1" x14ac:dyDescent="0.35"/>
    <row r="973" ht="14.25" customHeight="1" x14ac:dyDescent="0.35"/>
    <row r="974" ht="14.25" customHeight="1" x14ac:dyDescent="0.35"/>
    <row r="975" ht="14.25" customHeight="1" x14ac:dyDescent="0.35"/>
    <row r="976" ht="14.25" customHeight="1" x14ac:dyDescent="0.35"/>
    <row r="977" ht="14.25" customHeight="1" x14ac:dyDescent="0.35"/>
    <row r="978" ht="14.25" customHeight="1" x14ac:dyDescent="0.35"/>
    <row r="979" ht="14.25" customHeight="1" x14ac:dyDescent="0.35"/>
    <row r="980" ht="14.25" customHeight="1" x14ac:dyDescent="0.35"/>
    <row r="981" ht="14.25" customHeight="1" x14ac:dyDescent="0.35"/>
    <row r="982" ht="14.25" customHeight="1" x14ac:dyDescent="0.35"/>
    <row r="983" ht="14.25" customHeight="1" x14ac:dyDescent="0.35"/>
    <row r="984" ht="14.25" customHeight="1" x14ac:dyDescent="0.35"/>
    <row r="985" ht="14.25" customHeight="1" x14ac:dyDescent="0.35"/>
    <row r="986" ht="14.25" customHeight="1" x14ac:dyDescent="0.35"/>
    <row r="987" ht="14.25" customHeight="1" x14ac:dyDescent="0.35"/>
    <row r="988" ht="14.25" customHeight="1" x14ac:dyDescent="0.35"/>
    <row r="989" ht="14.25" customHeight="1" x14ac:dyDescent="0.35"/>
    <row r="990" ht="14.25" customHeight="1" x14ac:dyDescent="0.35"/>
    <row r="991" ht="14.25" customHeight="1" x14ac:dyDescent="0.35"/>
    <row r="992" ht="14.25" customHeight="1" x14ac:dyDescent="0.35"/>
    <row r="993" ht="14.25" customHeight="1" x14ac:dyDescent="0.35"/>
    <row r="994" ht="14.25" customHeight="1" x14ac:dyDescent="0.35"/>
    <row r="995" ht="14.25" customHeight="1" x14ac:dyDescent="0.35"/>
    <row r="996" ht="14.25" customHeight="1" x14ac:dyDescent="0.35"/>
    <row r="997" ht="14.25" customHeight="1" x14ac:dyDescent="0.35"/>
    <row r="998" ht="14.25" customHeight="1" x14ac:dyDescent="0.35"/>
    <row r="999" ht="14.25" customHeight="1" x14ac:dyDescent="0.35"/>
  </sheetData>
  <mergeCells count="1">
    <mergeCell ref="A19:B19"/>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51511-F4F5-454D-BD79-D1F3F4CA17DF}">
  <dimension ref="A1:O39"/>
  <sheetViews>
    <sheetView topLeftCell="A17" zoomScaleNormal="100" workbookViewId="0">
      <selection activeCell="I7" sqref="I7"/>
    </sheetView>
  </sheetViews>
  <sheetFormatPr baseColWidth="10" defaultColWidth="10.81640625" defaultRowHeight="14.5" x14ac:dyDescent="0.35"/>
  <cols>
    <col min="1" max="1" width="4.54296875" style="66" customWidth="1"/>
    <col min="2" max="2" width="26.81640625" style="66" customWidth="1"/>
    <col min="3" max="3" width="15.81640625" style="66" customWidth="1"/>
    <col min="4" max="4" width="12.81640625" style="66" customWidth="1"/>
    <col min="5" max="5" width="12.54296875" style="66" customWidth="1"/>
    <col min="6" max="6" width="10.26953125" style="66" customWidth="1"/>
    <col min="7" max="7" width="11.1796875" style="66" customWidth="1"/>
    <col min="8" max="8" width="11.26953125" style="66" customWidth="1"/>
    <col min="9" max="9" width="14" style="66" customWidth="1"/>
    <col min="10" max="10" width="13.453125" style="66" bestFit="1" customWidth="1"/>
    <col min="11" max="11" width="14.1796875" style="66" customWidth="1"/>
    <col min="12" max="12" width="13.54296875" style="66" customWidth="1"/>
    <col min="13" max="13" width="15.453125" style="66" customWidth="1"/>
    <col min="14" max="14" width="9.1796875" style="66" customWidth="1"/>
    <col min="15" max="15" width="13" style="66" customWidth="1"/>
    <col min="16" max="16" width="12.1796875" style="66" customWidth="1"/>
    <col min="17" max="17" width="19.7265625" style="66" customWidth="1"/>
    <col min="18" max="16384" width="10.81640625" style="66"/>
  </cols>
  <sheetData>
    <row r="1" spans="1:15" x14ac:dyDescent="0.35">
      <c r="B1" s="66" t="s">
        <v>171</v>
      </c>
      <c r="L1" s="66">
        <v>5</v>
      </c>
    </row>
    <row r="2" spans="1:15" x14ac:dyDescent="0.35">
      <c r="B2" s="345" t="s">
        <v>172</v>
      </c>
      <c r="C2" s="345"/>
      <c r="D2" s="345"/>
      <c r="E2" s="345"/>
      <c r="F2" s="345"/>
      <c r="G2" s="345"/>
      <c r="H2" s="345"/>
      <c r="I2" s="345"/>
      <c r="J2" s="345"/>
      <c r="K2" s="345"/>
      <c r="L2" s="345"/>
    </row>
    <row r="3" spans="1:15" ht="99.65" customHeight="1" x14ac:dyDescent="0.35">
      <c r="A3" s="113" t="s">
        <v>173</v>
      </c>
      <c r="B3" s="114" t="s">
        <v>174</v>
      </c>
      <c r="C3" s="115" t="s">
        <v>175</v>
      </c>
      <c r="D3" s="115" t="s">
        <v>176</v>
      </c>
      <c r="E3" s="115" t="s">
        <v>177</v>
      </c>
      <c r="F3" s="115" t="s">
        <v>264</v>
      </c>
      <c r="G3" s="115" t="s">
        <v>178</v>
      </c>
      <c r="H3" s="115" t="s">
        <v>252</v>
      </c>
      <c r="I3" s="115" t="s">
        <v>253</v>
      </c>
      <c r="J3" s="115" t="s">
        <v>179</v>
      </c>
      <c r="K3" s="115" t="s">
        <v>262</v>
      </c>
      <c r="L3" s="115" t="s">
        <v>263</v>
      </c>
    </row>
    <row r="4" spans="1:15" x14ac:dyDescent="0.35">
      <c r="A4" s="116">
        <v>1</v>
      </c>
      <c r="B4" s="117" t="s">
        <v>180</v>
      </c>
      <c r="C4" s="118">
        <v>1</v>
      </c>
      <c r="D4" s="119">
        <v>5250000</v>
      </c>
      <c r="E4" s="120">
        <v>0</v>
      </c>
      <c r="F4" s="121"/>
      <c r="G4" s="122">
        <f t="shared" ref="G4:G7" si="0">E4</f>
        <v>0</v>
      </c>
      <c r="H4" s="119">
        <v>0</v>
      </c>
      <c r="I4" s="119">
        <f>E4*1.52</f>
        <v>0</v>
      </c>
      <c r="J4" s="119">
        <f>I4</f>
        <v>0</v>
      </c>
      <c r="K4" s="123">
        <f>C4*J4</f>
        <v>0</v>
      </c>
      <c r="L4" s="124">
        <f>K4*$L$1</f>
        <v>0</v>
      </c>
      <c r="M4" s="125"/>
      <c r="N4" s="125"/>
      <c r="O4" s="125"/>
    </row>
    <row r="5" spans="1:15" ht="26.5" customHeight="1" x14ac:dyDescent="0.35">
      <c r="A5" s="116">
        <v>2</v>
      </c>
      <c r="B5" s="126" t="s">
        <v>181</v>
      </c>
      <c r="C5" s="118">
        <v>1</v>
      </c>
      <c r="D5" s="119">
        <v>4900000</v>
      </c>
      <c r="E5" s="120">
        <v>0</v>
      </c>
      <c r="F5" s="121"/>
      <c r="G5" s="122">
        <f t="shared" si="0"/>
        <v>0</v>
      </c>
      <c r="H5" s="119">
        <v>0</v>
      </c>
      <c r="I5" s="119">
        <f>G5*1.52</f>
        <v>0</v>
      </c>
      <c r="J5" s="119">
        <f>I5</f>
        <v>0</v>
      </c>
      <c r="K5" s="123">
        <f>J5*C5</f>
        <v>0</v>
      </c>
      <c r="L5" s="124">
        <f>K5*$L$1</f>
        <v>0</v>
      </c>
      <c r="M5" s="125"/>
    </row>
    <row r="6" spans="1:15" x14ac:dyDescent="0.35">
      <c r="A6" s="116">
        <v>4</v>
      </c>
      <c r="B6" s="126" t="s">
        <v>182</v>
      </c>
      <c r="C6" s="127">
        <v>2</v>
      </c>
      <c r="D6" s="128">
        <v>4000000</v>
      </c>
      <c r="E6" s="129">
        <v>0</v>
      </c>
      <c r="F6" s="121"/>
      <c r="G6" s="122">
        <f t="shared" si="0"/>
        <v>0</v>
      </c>
      <c r="H6" s="130">
        <v>0</v>
      </c>
      <c r="I6" s="128">
        <f>E6*1.52</f>
        <v>0</v>
      </c>
      <c r="J6" s="128">
        <f>I6</f>
        <v>0</v>
      </c>
      <c r="K6" s="131">
        <f>C6*J6</f>
        <v>0</v>
      </c>
      <c r="L6" s="124">
        <f t="shared" ref="L6:L11" si="1">K6*$L$1</f>
        <v>0</v>
      </c>
      <c r="M6" s="125"/>
    </row>
    <row r="7" spans="1:15" x14ac:dyDescent="0.35">
      <c r="A7" s="116">
        <v>5</v>
      </c>
      <c r="B7" s="126" t="s">
        <v>183</v>
      </c>
      <c r="C7" s="127">
        <v>1</v>
      </c>
      <c r="D7" s="119">
        <v>4000000</v>
      </c>
      <c r="E7" s="120">
        <v>0</v>
      </c>
      <c r="F7" s="121"/>
      <c r="G7" s="122">
        <f t="shared" si="0"/>
        <v>0</v>
      </c>
      <c r="H7" s="132">
        <v>0</v>
      </c>
      <c r="I7" s="119">
        <f>E7*1.52</f>
        <v>0</v>
      </c>
      <c r="J7" s="119">
        <f>I7</f>
        <v>0</v>
      </c>
      <c r="K7" s="123">
        <f t="shared" ref="K7:K11" si="2">J7*C7</f>
        <v>0</v>
      </c>
      <c r="L7" s="124">
        <f t="shared" si="1"/>
        <v>0</v>
      </c>
      <c r="M7" s="125"/>
    </row>
    <row r="8" spans="1:15" x14ac:dyDescent="0.35">
      <c r="A8" s="133">
        <v>7</v>
      </c>
      <c r="B8" s="134" t="s">
        <v>184</v>
      </c>
      <c r="C8" s="135">
        <v>4</v>
      </c>
      <c r="D8" s="119">
        <v>2200000</v>
      </c>
      <c r="E8" s="136">
        <v>0</v>
      </c>
      <c r="F8" s="137">
        <v>0</v>
      </c>
      <c r="G8" s="138">
        <f>E8+F8</f>
        <v>0</v>
      </c>
      <c r="H8" s="139">
        <f>G8*1.6</f>
        <v>0</v>
      </c>
      <c r="I8" s="140"/>
      <c r="J8" s="141">
        <f>H8</f>
        <v>0</v>
      </c>
      <c r="K8" s="142">
        <f t="shared" si="2"/>
        <v>0</v>
      </c>
      <c r="L8" s="124">
        <f t="shared" si="1"/>
        <v>0</v>
      </c>
    </row>
    <row r="9" spans="1:15" x14ac:dyDescent="0.35">
      <c r="A9" s="116">
        <v>8</v>
      </c>
      <c r="B9" s="126" t="s">
        <v>185</v>
      </c>
      <c r="C9" s="127">
        <v>3</v>
      </c>
      <c r="D9" s="119">
        <v>1850000</v>
      </c>
      <c r="E9" s="143">
        <v>0</v>
      </c>
      <c r="F9" s="137">
        <v>0</v>
      </c>
      <c r="G9" s="138">
        <f t="shared" ref="G9" si="3">E9+F9</f>
        <v>0</v>
      </c>
      <c r="H9" s="139">
        <f>G9*1.6</f>
        <v>0</v>
      </c>
      <c r="I9" s="144"/>
      <c r="J9" s="141">
        <f t="shared" ref="J9:J11" si="4">H9</f>
        <v>0</v>
      </c>
      <c r="K9" s="123">
        <f t="shared" si="2"/>
        <v>0</v>
      </c>
      <c r="L9" s="124">
        <f t="shared" si="1"/>
        <v>0</v>
      </c>
      <c r="M9" s="125"/>
    </row>
    <row r="10" spans="1:15" x14ac:dyDescent="0.35">
      <c r="A10" s="116">
        <v>9</v>
      </c>
      <c r="B10" s="126" t="s">
        <v>186</v>
      </c>
      <c r="C10" s="127">
        <v>2</v>
      </c>
      <c r="D10" s="119">
        <v>1750905</v>
      </c>
      <c r="E10" s="120">
        <v>0</v>
      </c>
      <c r="F10" s="137">
        <v>0</v>
      </c>
      <c r="G10" s="138">
        <v>0</v>
      </c>
      <c r="H10" s="139">
        <f>G10*1.6</f>
        <v>0</v>
      </c>
      <c r="I10" s="144"/>
      <c r="J10" s="141">
        <f t="shared" si="4"/>
        <v>0</v>
      </c>
      <c r="K10" s="123">
        <f t="shared" si="2"/>
        <v>0</v>
      </c>
      <c r="L10" s="124">
        <f t="shared" si="1"/>
        <v>0</v>
      </c>
      <c r="M10" s="125"/>
      <c r="N10" s="145"/>
      <c r="O10" s="66" t="s">
        <v>187</v>
      </c>
    </row>
    <row r="11" spans="1:15" x14ac:dyDescent="0.35">
      <c r="A11" s="116">
        <v>10</v>
      </c>
      <c r="B11" s="126" t="s">
        <v>188</v>
      </c>
      <c r="C11" s="127">
        <v>1</v>
      </c>
      <c r="D11" s="119">
        <v>2600000</v>
      </c>
      <c r="E11" s="120">
        <v>0</v>
      </c>
      <c r="F11" s="137">
        <v>0</v>
      </c>
      <c r="G11" s="138">
        <v>0</v>
      </c>
      <c r="H11" s="139">
        <f>G11*1.6</f>
        <v>0</v>
      </c>
      <c r="I11" s="144"/>
      <c r="J11" s="141">
        <f t="shared" si="4"/>
        <v>0</v>
      </c>
      <c r="K11" s="123">
        <f t="shared" si="2"/>
        <v>0</v>
      </c>
      <c r="L11" s="124">
        <f t="shared" si="1"/>
        <v>0</v>
      </c>
      <c r="M11" s="125"/>
      <c r="N11" s="145"/>
    </row>
    <row r="12" spans="1:15" ht="26.5" customHeight="1" x14ac:dyDescent="0.35">
      <c r="A12" s="346" t="s">
        <v>189</v>
      </c>
      <c r="B12" s="347"/>
      <c r="C12" s="347"/>
      <c r="D12" s="347"/>
      <c r="E12" s="347"/>
      <c r="F12" s="347"/>
      <c r="G12" s="348"/>
      <c r="H12" s="147"/>
      <c r="I12" s="147"/>
      <c r="J12" s="146"/>
      <c r="K12" s="148">
        <f>SUM(K4:K11)</f>
        <v>0</v>
      </c>
      <c r="L12" s="148">
        <f>SUM(L4:L11)</f>
        <v>0</v>
      </c>
      <c r="N12" s="125"/>
    </row>
    <row r="13" spans="1:15" ht="14.5" customHeight="1" x14ac:dyDescent="0.35">
      <c r="B13" s="149"/>
      <c r="E13" s="125"/>
      <c r="F13" s="125"/>
      <c r="G13" s="125"/>
      <c r="H13" s="164"/>
      <c r="I13" s="150"/>
      <c r="J13" s="150"/>
      <c r="K13" s="45"/>
      <c r="L13" s="151"/>
      <c r="M13" s="125"/>
    </row>
    <row r="14" spans="1:15" ht="42.65" customHeight="1" x14ac:dyDescent="0.35">
      <c r="B14" s="349" t="s">
        <v>190</v>
      </c>
      <c r="C14" s="350"/>
      <c r="D14" s="350"/>
      <c r="E14" s="350"/>
      <c r="F14" s="350"/>
      <c r="G14" s="350"/>
      <c r="H14" s="350"/>
      <c r="K14" s="151"/>
    </row>
    <row r="15" spans="1:15" ht="38.15" customHeight="1" x14ac:dyDescent="0.35">
      <c r="B15" s="349" t="s">
        <v>191</v>
      </c>
      <c r="C15" s="350"/>
      <c r="D15" s="350"/>
      <c r="E15" s="350"/>
      <c r="F15" s="350"/>
      <c r="G15" s="350"/>
      <c r="H15" s="350"/>
      <c r="K15" s="151"/>
      <c r="L15" s="151"/>
    </row>
    <row r="16" spans="1:15" ht="33.65" customHeight="1" x14ac:dyDescent="0.35">
      <c r="B16" s="349" t="s">
        <v>192</v>
      </c>
      <c r="C16" s="350"/>
      <c r="D16" s="350"/>
      <c r="E16" s="350"/>
      <c r="F16" s="350"/>
      <c r="G16" s="350"/>
      <c r="H16" s="350"/>
      <c r="K16" s="151"/>
      <c r="L16" s="151"/>
    </row>
    <row r="17" spans="2:14" ht="25" customHeight="1" x14ac:dyDescent="0.35">
      <c r="B17" s="349" t="s">
        <v>193</v>
      </c>
      <c r="C17" s="350"/>
      <c r="D17" s="350"/>
      <c r="E17" s="350"/>
      <c r="F17" s="350"/>
      <c r="G17" s="350"/>
      <c r="H17" s="350"/>
      <c r="K17" s="125" t="s">
        <v>187</v>
      </c>
    </row>
    <row r="18" spans="2:14" x14ac:dyDescent="0.35">
      <c r="B18" s="66" t="s">
        <v>205</v>
      </c>
    </row>
    <row r="19" spans="2:14" x14ac:dyDescent="0.35">
      <c r="G19" s="152"/>
      <c r="H19" s="152"/>
    </row>
    <row r="21" spans="2:14" ht="22.5" customHeight="1" x14ac:dyDescent="0.35">
      <c r="B21" s="354" t="s">
        <v>194</v>
      </c>
      <c r="C21" s="355"/>
      <c r="D21" s="355"/>
      <c r="E21" s="355"/>
      <c r="F21" s="355"/>
      <c r="G21" s="355"/>
      <c r="H21" s="355"/>
      <c r="I21" s="355"/>
      <c r="J21" s="355"/>
      <c r="K21" s="355"/>
      <c r="L21" s="355"/>
    </row>
    <row r="22" spans="2:14" s="189" customFormat="1" ht="77.150000000000006" customHeight="1" x14ac:dyDescent="0.35">
      <c r="B22" s="155" t="s">
        <v>2</v>
      </c>
      <c r="C22" s="155" t="s">
        <v>3</v>
      </c>
      <c r="D22" s="155" t="s">
        <v>4</v>
      </c>
      <c r="E22" s="155" t="s">
        <v>5</v>
      </c>
      <c r="F22" s="155" t="s">
        <v>255</v>
      </c>
      <c r="G22" s="155" t="s">
        <v>254</v>
      </c>
      <c r="H22" s="253" t="s">
        <v>257</v>
      </c>
      <c r="I22" s="255" t="s">
        <v>256</v>
      </c>
      <c r="J22" s="256" t="s">
        <v>201</v>
      </c>
      <c r="K22" s="257"/>
      <c r="L22" s="258"/>
      <c r="N22" s="190"/>
    </row>
    <row r="23" spans="2:14" s="189" customFormat="1" ht="89.5" customHeight="1" x14ac:dyDescent="0.35">
      <c r="B23" s="191" t="s">
        <v>195</v>
      </c>
      <c r="C23" s="192" t="s">
        <v>196</v>
      </c>
      <c r="D23" s="193" t="s">
        <v>28</v>
      </c>
      <c r="E23" s="194">
        <v>40</v>
      </c>
      <c r="F23" s="195">
        <v>0</v>
      </c>
      <c r="G23" s="195">
        <v>0</v>
      </c>
      <c r="H23" s="254">
        <f>+F23+G23</f>
        <v>0</v>
      </c>
      <c r="I23" s="195">
        <f>+H23*E23</f>
        <v>0</v>
      </c>
      <c r="J23" s="196">
        <f>+I23*5</f>
        <v>0</v>
      </c>
      <c r="K23" s="259"/>
      <c r="L23" s="260"/>
      <c r="N23" s="197"/>
    </row>
    <row r="24" spans="2:14" x14ac:dyDescent="0.35">
      <c r="B24" s="351" t="s">
        <v>29</v>
      </c>
      <c r="C24" s="352"/>
      <c r="D24" s="352"/>
      <c r="E24" s="353"/>
      <c r="F24" s="153">
        <f>SUM(F23)</f>
        <v>0</v>
      </c>
      <c r="G24" s="153">
        <f>SUM(G23)</f>
        <v>0</v>
      </c>
      <c r="H24" s="252">
        <f>SUM(H23)</f>
        <v>0</v>
      </c>
      <c r="I24" s="153">
        <f>SUM(I23)</f>
        <v>0</v>
      </c>
      <c r="J24" s="153">
        <f>SUM(I23)</f>
        <v>0</v>
      </c>
      <c r="K24" s="154"/>
      <c r="L24" s="154"/>
      <c r="M24" s="154"/>
      <c r="N24" s="154"/>
    </row>
    <row r="26" spans="2:14" ht="72" customHeight="1" x14ac:dyDescent="0.35">
      <c r="B26" s="155" t="s">
        <v>2</v>
      </c>
      <c r="C26" s="155" t="s">
        <v>3</v>
      </c>
      <c r="D26" s="155" t="s">
        <v>4</v>
      </c>
      <c r="E26" s="155" t="s">
        <v>5</v>
      </c>
      <c r="F26" s="155" t="s">
        <v>255</v>
      </c>
      <c r="G26" s="155" t="s">
        <v>254</v>
      </c>
      <c r="H26" s="155" t="s">
        <v>257</v>
      </c>
      <c r="I26" s="253" t="s">
        <v>256</v>
      </c>
      <c r="J26" s="256" t="s">
        <v>201</v>
      </c>
      <c r="K26" s="257"/>
      <c r="L26" s="258"/>
    </row>
    <row r="27" spans="2:14" ht="27" customHeight="1" x14ac:dyDescent="0.35">
      <c r="B27" s="184" t="s">
        <v>197</v>
      </c>
      <c r="C27" s="156" t="s">
        <v>198</v>
      </c>
      <c r="D27" s="156" t="s">
        <v>28</v>
      </c>
      <c r="E27" s="157">
        <v>1</v>
      </c>
      <c r="F27" s="195">
        <v>0</v>
      </c>
      <c r="G27" s="195">
        <v>0</v>
      </c>
      <c r="H27" s="195">
        <f>+F27+G27</f>
        <v>0</v>
      </c>
      <c r="I27" s="254">
        <f>+H27*E27</f>
        <v>0</v>
      </c>
      <c r="J27" s="196">
        <f>+I27*5</f>
        <v>0</v>
      </c>
      <c r="K27" s="259"/>
      <c r="L27" s="261"/>
    </row>
    <row r="29" spans="2:14" ht="22.5" customHeight="1" x14ac:dyDescent="0.35">
      <c r="B29" s="158"/>
      <c r="C29" s="158"/>
      <c r="D29" s="158"/>
      <c r="E29" s="158"/>
      <c r="F29" s="158"/>
      <c r="G29" s="158"/>
      <c r="H29" s="158"/>
      <c r="I29" s="158"/>
      <c r="J29" s="158"/>
      <c r="K29" s="159"/>
      <c r="N29" s="159"/>
    </row>
    <row r="30" spans="2:14" ht="36.5" x14ac:dyDescent="0.35">
      <c r="B30" s="160" t="s">
        <v>2</v>
      </c>
      <c r="C30" s="160" t="s">
        <v>3</v>
      </c>
      <c r="D30" s="160" t="s">
        <v>4</v>
      </c>
      <c r="E30" s="160" t="s">
        <v>5</v>
      </c>
      <c r="F30" s="155" t="s">
        <v>255</v>
      </c>
      <c r="G30" s="155" t="s">
        <v>254</v>
      </c>
      <c r="H30" s="155" t="s">
        <v>257</v>
      </c>
      <c r="I30" s="253" t="s">
        <v>256</v>
      </c>
      <c r="J30" s="256" t="s">
        <v>201</v>
      </c>
      <c r="K30" s="257"/>
      <c r="L30" s="258"/>
    </row>
    <row r="31" spans="2:14" ht="52.5" customHeight="1" x14ac:dyDescent="0.35">
      <c r="B31" s="161" t="s">
        <v>199</v>
      </c>
      <c r="C31" s="162" t="s">
        <v>200</v>
      </c>
      <c r="D31" s="162" t="s">
        <v>28</v>
      </c>
      <c r="E31" s="163">
        <v>2</v>
      </c>
      <c r="F31" s="195">
        <v>0</v>
      </c>
      <c r="G31" s="195">
        <v>0</v>
      </c>
      <c r="H31" s="195">
        <f>+F31+G31</f>
        <v>0</v>
      </c>
      <c r="I31" s="254">
        <f>+H31*E31</f>
        <v>0</v>
      </c>
      <c r="J31" s="196">
        <f>+I31*5</f>
        <v>0</v>
      </c>
      <c r="K31" s="259"/>
      <c r="L31" s="261"/>
      <c r="M31" s="261"/>
    </row>
    <row r="32" spans="2:14" x14ac:dyDescent="0.35">
      <c r="M32" s="261"/>
    </row>
    <row r="34" spans="2:4" x14ac:dyDescent="0.35">
      <c r="D34" s="185" t="s">
        <v>187</v>
      </c>
    </row>
    <row r="36" spans="2:4" x14ac:dyDescent="0.35">
      <c r="B36" s="66" t="s">
        <v>206</v>
      </c>
    </row>
    <row r="37" spans="2:4" x14ac:dyDescent="0.35">
      <c r="B37" s="66" t="s">
        <v>207</v>
      </c>
    </row>
    <row r="38" spans="2:4" x14ac:dyDescent="0.35">
      <c r="B38" s="66" t="s">
        <v>208</v>
      </c>
    </row>
    <row r="39" spans="2:4" x14ac:dyDescent="0.35">
      <c r="B39" s="66" t="s">
        <v>209</v>
      </c>
    </row>
  </sheetData>
  <mergeCells count="8">
    <mergeCell ref="B17:H17"/>
    <mergeCell ref="B24:E24"/>
    <mergeCell ref="B21:L21"/>
    <mergeCell ref="B2:L2"/>
    <mergeCell ref="A12:G12"/>
    <mergeCell ref="B14:H14"/>
    <mergeCell ref="B15:H15"/>
    <mergeCell ref="B16:H1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14C13-7077-419E-B427-7E266AD8AE5C}">
  <dimension ref="B1:L126"/>
  <sheetViews>
    <sheetView tabSelected="1" topLeftCell="B63" zoomScaleNormal="100" workbookViewId="0">
      <selection activeCell="I68" sqref="I68"/>
    </sheetView>
  </sheetViews>
  <sheetFormatPr baseColWidth="10" defaultColWidth="14.453125" defaultRowHeight="14.5" x14ac:dyDescent="0.35"/>
  <cols>
    <col min="1" max="1" width="10.7265625" customWidth="1"/>
    <col min="2" max="2" width="12.81640625" customWidth="1"/>
    <col min="3" max="3" width="19.453125" customWidth="1"/>
    <col min="4" max="4" width="10.7265625" customWidth="1"/>
    <col min="5" max="5" width="23.54296875" customWidth="1"/>
    <col min="6" max="6" width="19.54296875" customWidth="1"/>
    <col min="7" max="7" width="15.54296875" customWidth="1"/>
    <col min="8" max="8" width="13.81640625" customWidth="1"/>
    <col min="9" max="9" width="21.26953125" customWidth="1"/>
    <col min="10" max="11" width="14.1796875" customWidth="1"/>
    <col min="12" max="12" width="13.1796875" customWidth="1"/>
    <col min="13" max="22" width="10.7265625" customWidth="1"/>
  </cols>
  <sheetData>
    <row r="1" spans="2:10" ht="15" thickBot="1" x14ac:dyDescent="0.4"/>
    <row r="2" spans="2:10" ht="15.75" customHeight="1" x14ac:dyDescent="0.35">
      <c r="B2" s="14"/>
      <c r="C2" s="15"/>
      <c r="D2" s="15"/>
      <c r="E2" s="15"/>
      <c r="F2" s="15"/>
      <c r="G2" s="15"/>
      <c r="H2" s="15"/>
      <c r="I2" s="15"/>
    </row>
    <row r="3" spans="2:10" ht="15.75" customHeight="1" thickBot="1" x14ac:dyDescent="0.4">
      <c r="B3" s="290" t="s">
        <v>33</v>
      </c>
      <c r="C3" s="291"/>
      <c r="D3" s="291"/>
      <c r="E3" s="291"/>
      <c r="F3" s="291"/>
      <c r="G3" s="291"/>
      <c r="H3" s="291"/>
      <c r="I3" s="291"/>
    </row>
    <row r="4" spans="2:10" s="199" customFormat="1" ht="25" thickBot="1" x14ac:dyDescent="0.4">
      <c r="B4" s="2" t="s">
        <v>2</v>
      </c>
      <c r="C4" s="3" t="s">
        <v>3</v>
      </c>
      <c r="D4" s="3" t="s">
        <v>4</v>
      </c>
      <c r="E4" s="3" t="s">
        <v>5</v>
      </c>
      <c r="F4" s="155" t="s">
        <v>255</v>
      </c>
      <c r="G4" s="155" t="s">
        <v>254</v>
      </c>
      <c r="H4" s="155" t="s">
        <v>257</v>
      </c>
      <c r="I4" s="155" t="s">
        <v>258</v>
      </c>
      <c r="J4" s="198" t="s">
        <v>120</v>
      </c>
    </row>
    <row r="5" spans="2:10" s="199" customFormat="1" ht="22.5" thickBot="1" x14ac:dyDescent="0.4">
      <c r="B5" s="298" t="s">
        <v>34</v>
      </c>
      <c r="C5" s="200" t="s">
        <v>35</v>
      </c>
      <c r="D5" s="201" t="s">
        <v>28</v>
      </c>
      <c r="E5" s="202">
        <v>1</v>
      </c>
      <c r="F5" s="203">
        <v>0</v>
      </c>
      <c r="G5" s="203">
        <v>0</v>
      </c>
      <c r="H5" s="203">
        <f>+F5+G5</f>
        <v>0</v>
      </c>
      <c r="I5" s="203">
        <f>+H5*E5</f>
        <v>0</v>
      </c>
      <c r="J5" s="203">
        <f>+I5*30</f>
        <v>0</v>
      </c>
    </row>
    <row r="6" spans="2:10" s="199" customFormat="1" ht="22.5" thickBot="1" x14ac:dyDescent="0.4">
      <c r="B6" s="299"/>
      <c r="C6" s="200" t="s">
        <v>36</v>
      </c>
      <c r="D6" s="201" t="s">
        <v>28</v>
      </c>
      <c r="E6" s="204">
        <v>1</v>
      </c>
      <c r="F6" s="203">
        <v>0</v>
      </c>
      <c r="G6" s="203">
        <v>0</v>
      </c>
      <c r="H6" s="203">
        <f t="shared" ref="H6:H9" si="0">+F6+G6</f>
        <v>0</v>
      </c>
      <c r="I6" s="203">
        <f t="shared" ref="I6:I9" si="1">+H6*E6</f>
        <v>0</v>
      </c>
      <c r="J6" s="203">
        <f t="shared" ref="J6:J9" si="2">+I6*30</f>
        <v>0</v>
      </c>
    </row>
    <row r="7" spans="2:10" s="199" customFormat="1" ht="15" thickBot="1" x14ac:dyDescent="0.4">
      <c r="B7" s="299"/>
      <c r="C7" s="200" t="s">
        <v>37</v>
      </c>
      <c r="D7" s="201" t="s">
        <v>28</v>
      </c>
      <c r="E7" s="204">
        <v>1</v>
      </c>
      <c r="F7" s="203">
        <v>0</v>
      </c>
      <c r="G7" s="203">
        <v>0</v>
      </c>
      <c r="H7" s="203">
        <f t="shared" si="0"/>
        <v>0</v>
      </c>
      <c r="I7" s="203">
        <f t="shared" si="1"/>
        <v>0</v>
      </c>
      <c r="J7" s="203">
        <f t="shared" si="2"/>
        <v>0</v>
      </c>
    </row>
    <row r="8" spans="2:10" s="199" customFormat="1" ht="22" thickBot="1" x14ac:dyDescent="0.4">
      <c r="B8" s="299"/>
      <c r="C8" s="205" t="s">
        <v>38</v>
      </c>
      <c r="D8" s="206" t="s">
        <v>28</v>
      </c>
      <c r="E8" s="204">
        <v>1</v>
      </c>
      <c r="F8" s="203">
        <v>0</v>
      </c>
      <c r="G8" s="203">
        <v>0</v>
      </c>
      <c r="H8" s="203">
        <f t="shared" si="0"/>
        <v>0</v>
      </c>
      <c r="I8" s="203">
        <f t="shared" si="1"/>
        <v>0</v>
      </c>
      <c r="J8" s="203">
        <f t="shared" si="2"/>
        <v>0</v>
      </c>
    </row>
    <row r="9" spans="2:10" s="199" customFormat="1" ht="22" thickBot="1" x14ac:dyDescent="0.4">
      <c r="B9" s="300"/>
      <c r="C9" s="205" t="s">
        <v>39</v>
      </c>
      <c r="D9" s="206" t="s">
        <v>28</v>
      </c>
      <c r="E9" s="207">
        <v>1</v>
      </c>
      <c r="F9" s="203">
        <v>0</v>
      </c>
      <c r="G9" s="203">
        <v>0</v>
      </c>
      <c r="H9" s="203">
        <f t="shared" si="0"/>
        <v>0</v>
      </c>
      <c r="I9" s="203">
        <f t="shared" si="1"/>
        <v>0</v>
      </c>
      <c r="J9" s="208">
        <f t="shared" si="2"/>
        <v>0</v>
      </c>
    </row>
    <row r="10" spans="2:10" ht="15" thickBot="1" x14ac:dyDescent="0.4">
      <c r="B10" s="278" t="s">
        <v>133</v>
      </c>
      <c r="C10" s="279"/>
      <c r="D10" s="279"/>
      <c r="E10" s="279"/>
      <c r="F10" s="279"/>
      <c r="G10" s="279"/>
      <c r="H10" s="279"/>
      <c r="I10" s="292"/>
      <c r="J10" s="168">
        <f>+SUM(J5:J9)</f>
        <v>0</v>
      </c>
    </row>
    <row r="11" spans="2:10" ht="15" thickBot="1" x14ac:dyDescent="0.4">
      <c r="B11" s="51"/>
      <c r="C11" s="52"/>
      <c r="D11" s="52"/>
      <c r="E11" s="53"/>
      <c r="F11" s="53"/>
      <c r="G11" s="53"/>
      <c r="H11" s="53"/>
      <c r="I11" s="53"/>
    </row>
    <row r="12" spans="2:10" ht="25" thickBot="1" x14ac:dyDescent="0.4">
      <c r="B12" s="2" t="s">
        <v>2</v>
      </c>
      <c r="C12" s="3" t="s">
        <v>3</v>
      </c>
      <c r="D12" s="3" t="s">
        <v>4</v>
      </c>
      <c r="E12" s="3" t="s">
        <v>5</v>
      </c>
      <c r="F12" s="155" t="s">
        <v>255</v>
      </c>
      <c r="G12" s="155" t="s">
        <v>254</v>
      </c>
      <c r="H12" s="155" t="s">
        <v>257</v>
      </c>
      <c r="I12" s="155" t="s">
        <v>258</v>
      </c>
    </row>
    <row r="13" spans="2:10" ht="15" thickBot="1" x14ac:dyDescent="0.4">
      <c r="B13" s="295" t="s">
        <v>40</v>
      </c>
      <c r="C13" s="19" t="s">
        <v>41</v>
      </c>
      <c r="D13" s="5" t="s">
        <v>28</v>
      </c>
      <c r="E13" s="20">
        <v>12</v>
      </c>
      <c r="F13" s="203">
        <v>0</v>
      </c>
      <c r="G13" s="203">
        <v>0</v>
      </c>
      <c r="H13" s="203">
        <f t="shared" ref="H13:H29" si="3">+F13+G13</f>
        <v>0</v>
      </c>
      <c r="I13" s="203">
        <f t="shared" ref="I13:I29" si="4">+H13*E13</f>
        <v>0</v>
      </c>
    </row>
    <row r="14" spans="2:10" ht="15" thickBot="1" x14ac:dyDescent="0.4">
      <c r="B14" s="296"/>
      <c r="C14" s="19" t="s">
        <v>42</v>
      </c>
      <c r="D14" s="5" t="s">
        <v>28</v>
      </c>
      <c r="E14" s="20">
        <v>2</v>
      </c>
      <c r="F14" s="203">
        <v>0</v>
      </c>
      <c r="G14" s="203">
        <v>0</v>
      </c>
      <c r="H14" s="203">
        <f t="shared" si="3"/>
        <v>0</v>
      </c>
      <c r="I14" s="203">
        <f t="shared" si="4"/>
        <v>0</v>
      </c>
    </row>
    <row r="15" spans="2:10" ht="15" thickBot="1" x14ac:dyDescent="0.4">
      <c r="B15" s="296"/>
      <c r="C15" s="19" t="s">
        <v>43</v>
      </c>
      <c r="D15" s="5" t="s">
        <v>28</v>
      </c>
      <c r="E15" s="20">
        <v>2</v>
      </c>
      <c r="F15" s="203">
        <v>0</v>
      </c>
      <c r="G15" s="203">
        <v>0</v>
      </c>
      <c r="H15" s="203">
        <f t="shared" si="3"/>
        <v>0</v>
      </c>
      <c r="I15" s="203">
        <f t="shared" si="4"/>
        <v>0</v>
      </c>
    </row>
    <row r="16" spans="2:10" ht="15" thickBot="1" x14ac:dyDescent="0.4">
      <c r="B16" s="296"/>
      <c r="C16" s="19" t="s">
        <v>44</v>
      </c>
      <c r="D16" s="5" t="s">
        <v>28</v>
      </c>
      <c r="E16" s="20">
        <v>3</v>
      </c>
      <c r="F16" s="203">
        <v>0</v>
      </c>
      <c r="G16" s="203">
        <v>0</v>
      </c>
      <c r="H16" s="203">
        <f t="shared" si="3"/>
        <v>0</v>
      </c>
      <c r="I16" s="203">
        <f t="shared" si="4"/>
        <v>0</v>
      </c>
    </row>
    <row r="17" spans="2:9" ht="15" thickBot="1" x14ac:dyDescent="0.4">
      <c r="B17" s="296"/>
      <c r="C17" s="19" t="s">
        <v>45</v>
      </c>
      <c r="D17" s="5" t="s">
        <v>28</v>
      </c>
      <c r="E17" s="20">
        <v>4</v>
      </c>
      <c r="F17" s="203">
        <v>0</v>
      </c>
      <c r="G17" s="203">
        <v>0</v>
      </c>
      <c r="H17" s="203">
        <f t="shared" si="3"/>
        <v>0</v>
      </c>
      <c r="I17" s="203">
        <f t="shared" si="4"/>
        <v>0</v>
      </c>
    </row>
    <row r="18" spans="2:9" ht="15" thickBot="1" x14ac:dyDescent="0.4">
      <c r="B18" s="296"/>
      <c r="C18" s="19" t="s">
        <v>46</v>
      </c>
      <c r="D18" s="5" t="s">
        <v>28</v>
      </c>
      <c r="E18" s="20">
        <v>2</v>
      </c>
      <c r="F18" s="203">
        <v>0</v>
      </c>
      <c r="G18" s="203">
        <v>0</v>
      </c>
      <c r="H18" s="203">
        <f t="shared" si="3"/>
        <v>0</v>
      </c>
      <c r="I18" s="203">
        <f t="shared" si="4"/>
        <v>0</v>
      </c>
    </row>
    <row r="19" spans="2:9" ht="15" thickBot="1" x14ac:dyDescent="0.4">
      <c r="B19" s="296"/>
      <c r="C19" s="19" t="s">
        <v>47</v>
      </c>
      <c r="D19" s="5" t="s">
        <v>28</v>
      </c>
      <c r="E19" s="20">
        <v>1</v>
      </c>
      <c r="F19" s="203">
        <v>0</v>
      </c>
      <c r="G19" s="203">
        <v>0</v>
      </c>
      <c r="H19" s="203">
        <f t="shared" si="3"/>
        <v>0</v>
      </c>
      <c r="I19" s="203">
        <f t="shared" si="4"/>
        <v>0</v>
      </c>
    </row>
    <row r="20" spans="2:9" ht="15" thickBot="1" x14ac:dyDescent="0.4">
      <c r="B20" s="296"/>
      <c r="C20" s="19" t="s">
        <v>48</v>
      </c>
      <c r="D20" s="5" t="s">
        <v>28</v>
      </c>
      <c r="E20" s="20">
        <v>1</v>
      </c>
      <c r="F20" s="203">
        <v>0</v>
      </c>
      <c r="G20" s="203">
        <v>0</v>
      </c>
      <c r="H20" s="203">
        <f t="shared" si="3"/>
        <v>0</v>
      </c>
      <c r="I20" s="203">
        <f t="shared" si="4"/>
        <v>0</v>
      </c>
    </row>
    <row r="21" spans="2:9" ht="15" thickBot="1" x14ac:dyDescent="0.4">
      <c r="B21" s="296"/>
      <c r="C21" s="19" t="s">
        <v>49</v>
      </c>
      <c r="D21" s="5" t="s">
        <v>28</v>
      </c>
      <c r="E21" s="20">
        <v>2</v>
      </c>
      <c r="F21" s="203">
        <v>0</v>
      </c>
      <c r="G21" s="203">
        <v>0</v>
      </c>
      <c r="H21" s="203">
        <f t="shared" si="3"/>
        <v>0</v>
      </c>
      <c r="I21" s="203">
        <f t="shared" si="4"/>
        <v>0</v>
      </c>
    </row>
    <row r="22" spans="2:9" ht="15" thickBot="1" x14ac:dyDescent="0.4">
      <c r="B22" s="296"/>
      <c r="C22" s="19" t="s">
        <v>50</v>
      </c>
      <c r="D22" s="5" t="s">
        <v>28</v>
      </c>
      <c r="E22" s="20">
        <v>2</v>
      </c>
      <c r="F22" s="203">
        <v>0</v>
      </c>
      <c r="G22" s="203">
        <v>0</v>
      </c>
      <c r="H22" s="203">
        <f t="shared" si="3"/>
        <v>0</v>
      </c>
      <c r="I22" s="203">
        <f t="shared" si="4"/>
        <v>0</v>
      </c>
    </row>
    <row r="23" spans="2:9" ht="15" thickBot="1" x14ac:dyDescent="0.4">
      <c r="B23" s="296"/>
      <c r="C23" s="19" t="s">
        <v>51</v>
      </c>
      <c r="D23" s="5" t="s">
        <v>52</v>
      </c>
      <c r="E23" s="20">
        <v>4</v>
      </c>
      <c r="F23" s="203">
        <v>0</v>
      </c>
      <c r="G23" s="203">
        <v>0</v>
      </c>
      <c r="H23" s="203">
        <f t="shared" si="3"/>
        <v>0</v>
      </c>
      <c r="I23" s="203">
        <f t="shared" si="4"/>
        <v>0</v>
      </c>
    </row>
    <row r="24" spans="2:9" ht="20.5" thickBot="1" x14ac:dyDescent="0.4">
      <c r="B24" s="296"/>
      <c r="C24" s="19" t="s">
        <v>53</v>
      </c>
      <c r="D24" s="5" t="s">
        <v>28</v>
      </c>
      <c r="E24" s="20">
        <v>3</v>
      </c>
      <c r="F24" s="203">
        <v>0</v>
      </c>
      <c r="G24" s="203">
        <v>0</v>
      </c>
      <c r="H24" s="203">
        <f t="shared" si="3"/>
        <v>0</v>
      </c>
      <c r="I24" s="203">
        <f t="shared" si="4"/>
        <v>0</v>
      </c>
    </row>
    <row r="25" spans="2:9" ht="15" thickBot="1" x14ac:dyDescent="0.4">
      <c r="B25" s="296"/>
      <c r="C25" s="19" t="s">
        <v>54</v>
      </c>
      <c r="D25" s="5" t="s">
        <v>28</v>
      </c>
      <c r="E25" s="20">
        <v>3</v>
      </c>
      <c r="F25" s="203">
        <v>0</v>
      </c>
      <c r="G25" s="203">
        <v>0</v>
      </c>
      <c r="H25" s="203">
        <f t="shared" si="3"/>
        <v>0</v>
      </c>
      <c r="I25" s="203">
        <f t="shared" si="4"/>
        <v>0</v>
      </c>
    </row>
    <row r="26" spans="2:9" ht="15" thickBot="1" x14ac:dyDescent="0.4">
      <c r="B26" s="296"/>
      <c r="C26" s="19" t="s">
        <v>55</v>
      </c>
      <c r="D26" s="5" t="s">
        <v>28</v>
      </c>
      <c r="E26" s="20">
        <v>2</v>
      </c>
      <c r="F26" s="203">
        <v>0</v>
      </c>
      <c r="G26" s="203">
        <v>0</v>
      </c>
      <c r="H26" s="203">
        <f t="shared" si="3"/>
        <v>0</v>
      </c>
      <c r="I26" s="203">
        <f t="shared" si="4"/>
        <v>0</v>
      </c>
    </row>
    <row r="27" spans="2:9" ht="15" thickBot="1" x14ac:dyDescent="0.4">
      <c r="B27" s="296"/>
      <c r="C27" s="19" t="s">
        <v>56</v>
      </c>
      <c r="D27" s="5" t="s">
        <v>28</v>
      </c>
      <c r="E27" s="20">
        <v>1</v>
      </c>
      <c r="F27" s="203">
        <v>0</v>
      </c>
      <c r="G27" s="203">
        <v>0</v>
      </c>
      <c r="H27" s="203">
        <f t="shared" si="3"/>
        <v>0</v>
      </c>
      <c r="I27" s="203">
        <f t="shared" si="4"/>
        <v>0</v>
      </c>
    </row>
    <row r="28" spans="2:9" ht="15" thickBot="1" x14ac:dyDescent="0.4">
      <c r="B28" s="296"/>
      <c r="C28" s="19" t="s">
        <v>57</v>
      </c>
      <c r="D28" s="5" t="s">
        <v>52</v>
      </c>
      <c r="E28" s="20">
        <v>1</v>
      </c>
      <c r="F28" s="203">
        <v>0</v>
      </c>
      <c r="G28" s="203">
        <v>0</v>
      </c>
      <c r="H28" s="203">
        <f t="shared" si="3"/>
        <v>0</v>
      </c>
      <c r="I28" s="203">
        <f t="shared" si="4"/>
        <v>0</v>
      </c>
    </row>
    <row r="29" spans="2:9" ht="20.5" customHeight="1" thickBot="1" x14ac:dyDescent="0.4">
      <c r="B29" s="297"/>
      <c r="C29" s="19" t="s">
        <v>58</v>
      </c>
      <c r="D29" s="5" t="s">
        <v>28</v>
      </c>
      <c r="E29" s="20">
        <v>1</v>
      </c>
      <c r="F29" s="203">
        <v>0</v>
      </c>
      <c r="G29" s="203">
        <v>0</v>
      </c>
      <c r="H29" s="203">
        <f t="shared" si="3"/>
        <v>0</v>
      </c>
      <c r="I29" s="203">
        <f t="shared" si="4"/>
        <v>0</v>
      </c>
    </row>
    <row r="30" spans="2:9" ht="15.75" customHeight="1" thickBot="1" x14ac:dyDescent="0.4">
      <c r="B30" s="293" t="s">
        <v>121</v>
      </c>
      <c r="C30" s="294"/>
      <c r="D30" s="294"/>
      <c r="E30" s="294"/>
      <c r="F30" s="294"/>
      <c r="G30" s="294"/>
      <c r="H30" s="294"/>
      <c r="I30" s="54">
        <f>+SUM(I13:I29)</f>
        <v>0</v>
      </c>
    </row>
    <row r="31" spans="2:9" ht="15" thickBot="1" x14ac:dyDescent="0.4">
      <c r="B31" s="11"/>
      <c r="C31" s="11"/>
      <c r="D31" s="11"/>
      <c r="E31" s="11"/>
      <c r="F31" s="11"/>
      <c r="G31" s="11"/>
      <c r="H31" s="11"/>
      <c r="I31" s="11"/>
    </row>
    <row r="32" spans="2:9" ht="25" thickBot="1" x14ac:dyDescent="0.4">
      <c r="B32" s="2" t="s">
        <v>2</v>
      </c>
      <c r="C32" s="3" t="s">
        <v>3</v>
      </c>
      <c r="D32" s="3" t="s">
        <v>4</v>
      </c>
      <c r="E32" s="3" t="s">
        <v>5</v>
      </c>
      <c r="F32" s="155" t="s">
        <v>255</v>
      </c>
      <c r="G32" s="155" t="s">
        <v>254</v>
      </c>
      <c r="H32" s="155" t="s">
        <v>257</v>
      </c>
      <c r="I32" s="155" t="s">
        <v>258</v>
      </c>
    </row>
    <row r="33" spans="2:9" ht="15" thickBot="1" x14ac:dyDescent="0.4">
      <c r="B33" s="280" t="s">
        <v>59</v>
      </c>
      <c r="C33" s="12" t="s">
        <v>60</v>
      </c>
      <c r="D33" s="12" t="s">
        <v>28</v>
      </c>
      <c r="E33" s="6">
        <v>1</v>
      </c>
      <c r="F33" s="203">
        <v>0</v>
      </c>
      <c r="G33" s="203">
        <v>0</v>
      </c>
      <c r="H33" s="203">
        <f t="shared" ref="H33:H51" si="5">+F33+G33</f>
        <v>0</v>
      </c>
      <c r="I33" s="203">
        <f t="shared" ref="I33:I51" si="6">+H33*E33</f>
        <v>0</v>
      </c>
    </row>
    <row r="34" spans="2:9" ht="15" thickBot="1" x14ac:dyDescent="0.4">
      <c r="B34" s="296"/>
      <c r="C34" s="12" t="s">
        <v>61</v>
      </c>
      <c r="D34" s="12" t="s">
        <v>28</v>
      </c>
      <c r="E34" s="6">
        <v>150</v>
      </c>
      <c r="F34" s="203">
        <v>0</v>
      </c>
      <c r="G34" s="203">
        <v>0</v>
      </c>
      <c r="H34" s="203">
        <f t="shared" si="5"/>
        <v>0</v>
      </c>
      <c r="I34" s="203">
        <f t="shared" si="6"/>
        <v>0</v>
      </c>
    </row>
    <row r="35" spans="2:9" ht="22" thickBot="1" x14ac:dyDescent="0.4">
      <c r="B35" s="297"/>
      <c r="C35" s="12" t="s">
        <v>62</v>
      </c>
      <c r="D35" s="12" t="s">
        <v>28</v>
      </c>
      <c r="E35" s="6">
        <v>4</v>
      </c>
      <c r="F35" s="203">
        <v>0</v>
      </c>
      <c r="G35" s="203">
        <v>0</v>
      </c>
      <c r="H35" s="203">
        <f t="shared" si="5"/>
        <v>0</v>
      </c>
      <c r="I35" s="203">
        <f t="shared" si="6"/>
        <v>0</v>
      </c>
    </row>
    <row r="36" spans="2:9" ht="32" thickBot="1" x14ac:dyDescent="0.4">
      <c r="B36" s="280" t="s">
        <v>63</v>
      </c>
      <c r="C36" s="12" t="s">
        <v>64</v>
      </c>
      <c r="D36" s="12" t="s">
        <v>28</v>
      </c>
      <c r="E36" s="6">
        <v>1</v>
      </c>
      <c r="F36" s="203">
        <v>0</v>
      </c>
      <c r="G36" s="203">
        <v>0</v>
      </c>
      <c r="H36" s="203">
        <f t="shared" si="5"/>
        <v>0</v>
      </c>
      <c r="I36" s="203">
        <f t="shared" si="6"/>
        <v>0</v>
      </c>
    </row>
    <row r="37" spans="2:9" ht="15" thickBot="1" x14ac:dyDescent="0.4">
      <c r="B37" s="296"/>
      <c r="C37" s="12" t="s">
        <v>65</v>
      </c>
      <c r="D37" s="12" t="s">
        <v>28</v>
      </c>
      <c r="E37" s="6">
        <v>1</v>
      </c>
      <c r="F37" s="203">
        <v>0</v>
      </c>
      <c r="G37" s="203">
        <v>0</v>
      </c>
      <c r="H37" s="203">
        <f t="shared" si="5"/>
        <v>0</v>
      </c>
      <c r="I37" s="203">
        <f t="shared" si="6"/>
        <v>0</v>
      </c>
    </row>
    <row r="38" spans="2:9" ht="15" thickBot="1" x14ac:dyDescent="0.4">
      <c r="B38" s="296"/>
      <c r="C38" s="12" t="s">
        <v>66</v>
      </c>
      <c r="D38" s="12" t="s">
        <v>28</v>
      </c>
      <c r="E38" s="6">
        <v>1</v>
      </c>
      <c r="F38" s="203">
        <v>0</v>
      </c>
      <c r="G38" s="203">
        <v>0</v>
      </c>
      <c r="H38" s="203">
        <f t="shared" si="5"/>
        <v>0</v>
      </c>
      <c r="I38" s="203">
        <f t="shared" si="6"/>
        <v>0</v>
      </c>
    </row>
    <row r="39" spans="2:9" ht="15" thickBot="1" x14ac:dyDescent="0.4">
      <c r="B39" s="296"/>
      <c r="C39" s="12" t="s">
        <v>67</v>
      </c>
      <c r="D39" s="12" t="s">
        <v>28</v>
      </c>
      <c r="E39" s="6">
        <v>1</v>
      </c>
      <c r="F39" s="203">
        <v>0</v>
      </c>
      <c r="G39" s="203">
        <v>0</v>
      </c>
      <c r="H39" s="203">
        <f t="shared" si="5"/>
        <v>0</v>
      </c>
      <c r="I39" s="203">
        <f t="shared" si="6"/>
        <v>0</v>
      </c>
    </row>
    <row r="40" spans="2:9" ht="15" thickBot="1" x14ac:dyDescent="0.4">
      <c r="B40" s="296"/>
      <c r="C40" s="12" t="s">
        <v>68</v>
      </c>
      <c r="D40" s="12" t="s">
        <v>52</v>
      </c>
      <c r="E40" s="6">
        <v>1</v>
      </c>
      <c r="F40" s="203">
        <v>0</v>
      </c>
      <c r="G40" s="203">
        <v>0</v>
      </c>
      <c r="H40" s="203">
        <f t="shared" si="5"/>
        <v>0</v>
      </c>
      <c r="I40" s="203">
        <f t="shared" si="6"/>
        <v>0</v>
      </c>
    </row>
    <row r="41" spans="2:9" ht="22" thickBot="1" x14ac:dyDescent="0.4">
      <c r="B41" s="297"/>
      <c r="C41" s="12" t="s">
        <v>69</v>
      </c>
      <c r="D41" s="12" t="s">
        <v>28</v>
      </c>
      <c r="E41" s="6">
        <v>1</v>
      </c>
      <c r="F41" s="203">
        <v>0</v>
      </c>
      <c r="G41" s="203">
        <v>0</v>
      </c>
      <c r="H41" s="203">
        <f t="shared" si="5"/>
        <v>0</v>
      </c>
      <c r="I41" s="203">
        <f t="shared" si="6"/>
        <v>0</v>
      </c>
    </row>
    <row r="42" spans="2:9" ht="52" thickBot="1" x14ac:dyDescent="0.4">
      <c r="B42" s="280" t="s">
        <v>70</v>
      </c>
      <c r="C42" s="12" t="s">
        <v>71</v>
      </c>
      <c r="D42" s="12" t="s">
        <v>28</v>
      </c>
      <c r="E42" s="6">
        <v>1</v>
      </c>
      <c r="F42" s="203">
        <v>0</v>
      </c>
      <c r="G42" s="203">
        <v>0</v>
      </c>
      <c r="H42" s="203">
        <f t="shared" si="5"/>
        <v>0</v>
      </c>
      <c r="I42" s="203">
        <f t="shared" si="6"/>
        <v>0</v>
      </c>
    </row>
    <row r="43" spans="2:9" ht="32" thickBot="1" x14ac:dyDescent="0.4">
      <c r="B43" s="296"/>
      <c r="C43" s="12" t="s">
        <v>64</v>
      </c>
      <c r="D43" s="12" t="s">
        <v>28</v>
      </c>
      <c r="E43" s="6">
        <v>1</v>
      </c>
      <c r="F43" s="203">
        <v>0</v>
      </c>
      <c r="G43" s="203">
        <v>0</v>
      </c>
      <c r="H43" s="203">
        <f t="shared" si="5"/>
        <v>0</v>
      </c>
      <c r="I43" s="203">
        <f t="shared" si="6"/>
        <v>0</v>
      </c>
    </row>
    <row r="44" spans="2:9" ht="15" thickBot="1" x14ac:dyDescent="0.4">
      <c r="B44" s="296"/>
      <c r="C44" s="12" t="s">
        <v>65</v>
      </c>
      <c r="D44" s="12" t="s">
        <v>28</v>
      </c>
      <c r="E44" s="6">
        <v>1</v>
      </c>
      <c r="F44" s="203">
        <v>0</v>
      </c>
      <c r="G44" s="203">
        <v>0</v>
      </c>
      <c r="H44" s="203">
        <f t="shared" si="5"/>
        <v>0</v>
      </c>
      <c r="I44" s="203">
        <f t="shared" si="6"/>
        <v>0</v>
      </c>
    </row>
    <row r="45" spans="2:9" ht="15" thickBot="1" x14ac:dyDescent="0.4">
      <c r="B45" s="296"/>
      <c r="C45" s="12" t="s">
        <v>66</v>
      </c>
      <c r="D45" s="12" t="s">
        <v>28</v>
      </c>
      <c r="E45" s="6">
        <v>1</v>
      </c>
      <c r="F45" s="203">
        <v>0</v>
      </c>
      <c r="G45" s="203">
        <v>0</v>
      </c>
      <c r="H45" s="203">
        <f t="shared" si="5"/>
        <v>0</v>
      </c>
      <c r="I45" s="203">
        <f t="shared" si="6"/>
        <v>0</v>
      </c>
    </row>
    <row r="46" spans="2:9" ht="15" thickBot="1" x14ac:dyDescent="0.4">
      <c r="B46" s="296"/>
      <c r="C46" s="12" t="s">
        <v>72</v>
      </c>
      <c r="D46" s="12" t="s">
        <v>73</v>
      </c>
      <c r="E46" s="6">
        <v>1</v>
      </c>
      <c r="F46" s="203">
        <v>0</v>
      </c>
      <c r="G46" s="203">
        <v>0</v>
      </c>
      <c r="H46" s="203">
        <f t="shared" si="5"/>
        <v>0</v>
      </c>
      <c r="I46" s="203">
        <f t="shared" si="6"/>
        <v>0</v>
      </c>
    </row>
    <row r="47" spans="2:9" ht="40.5" thickBot="1" x14ac:dyDescent="0.4">
      <c r="B47" s="296"/>
      <c r="C47" s="5" t="s">
        <v>74</v>
      </c>
      <c r="D47" s="12" t="s">
        <v>52</v>
      </c>
      <c r="E47" s="6">
        <v>1</v>
      </c>
      <c r="F47" s="203">
        <v>0</v>
      </c>
      <c r="G47" s="203">
        <v>0</v>
      </c>
      <c r="H47" s="203">
        <f t="shared" si="5"/>
        <v>0</v>
      </c>
      <c r="I47" s="203">
        <f t="shared" si="6"/>
        <v>0</v>
      </c>
    </row>
    <row r="48" spans="2:9" ht="15" thickBot="1" x14ac:dyDescent="0.4">
      <c r="B48" s="296"/>
      <c r="C48" s="12" t="s">
        <v>67</v>
      </c>
      <c r="D48" s="12" t="s">
        <v>28</v>
      </c>
      <c r="E48" s="6">
        <v>1</v>
      </c>
      <c r="F48" s="203">
        <v>0</v>
      </c>
      <c r="G48" s="203">
        <v>0</v>
      </c>
      <c r="H48" s="203">
        <f t="shared" si="5"/>
        <v>0</v>
      </c>
      <c r="I48" s="203">
        <f t="shared" si="6"/>
        <v>0</v>
      </c>
    </row>
    <row r="49" spans="2:9" ht="15" thickBot="1" x14ac:dyDescent="0.4">
      <c r="B49" s="296"/>
      <c r="C49" s="12" t="s">
        <v>68</v>
      </c>
      <c r="D49" s="12" t="s">
        <v>52</v>
      </c>
      <c r="E49" s="6">
        <v>1</v>
      </c>
      <c r="F49" s="203">
        <v>0</v>
      </c>
      <c r="G49" s="203">
        <v>0</v>
      </c>
      <c r="H49" s="203">
        <f t="shared" si="5"/>
        <v>0</v>
      </c>
      <c r="I49" s="203">
        <f t="shared" si="6"/>
        <v>0</v>
      </c>
    </row>
    <row r="50" spans="2:9" ht="22" thickBot="1" x14ac:dyDescent="0.4">
      <c r="B50" s="297"/>
      <c r="C50" s="12" t="s">
        <v>69</v>
      </c>
      <c r="D50" s="12" t="s">
        <v>28</v>
      </c>
      <c r="E50" s="6">
        <v>1</v>
      </c>
      <c r="F50" s="203">
        <v>0</v>
      </c>
      <c r="G50" s="203">
        <v>0</v>
      </c>
      <c r="H50" s="203">
        <f t="shared" si="5"/>
        <v>0</v>
      </c>
      <c r="I50" s="203">
        <f t="shared" si="6"/>
        <v>0</v>
      </c>
    </row>
    <row r="51" spans="2:9" ht="15" thickBot="1" x14ac:dyDescent="0.4">
      <c r="B51" s="58" t="s">
        <v>75</v>
      </c>
      <c r="C51" s="59" t="s">
        <v>76</v>
      </c>
      <c r="D51" s="59" t="s">
        <v>28</v>
      </c>
      <c r="E51" s="60">
        <v>1</v>
      </c>
      <c r="F51" s="203">
        <v>0</v>
      </c>
      <c r="G51" s="203">
        <v>0</v>
      </c>
      <c r="H51" s="203">
        <f t="shared" si="5"/>
        <v>0</v>
      </c>
      <c r="I51" s="203">
        <f t="shared" si="6"/>
        <v>0</v>
      </c>
    </row>
    <row r="52" spans="2:9" ht="15" thickBot="1" x14ac:dyDescent="0.4">
      <c r="B52" s="278" t="s">
        <v>122</v>
      </c>
      <c r="C52" s="279"/>
      <c r="D52" s="279"/>
      <c r="E52" s="279"/>
      <c r="F52" s="279"/>
      <c r="G52" s="279"/>
      <c r="H52" s="279"/>
      <c r="I52" s="169">
        <f>+SUM(I33:I35)</f>
        <v>0</v>
      </c>
    </row>
    <row r="53" spans="2:9" ht="15" thickBot="1" x14ac:dyDescent="0.4">
      <c r="B53" s="278" t="s">
        <v>123</v>
      </c>
      <c r="C53" s="279"/>
      <c r="D53" s="279"/>
      <c r="E53" s="279"/>
      <c r="F53" s="279"/>
      <c r="G53" s="279"/>
      <c r="H53" s="279"/>
      <c r="I53" s="170">
        <f>+SUM(I36:I41)</f>
        <v>0</v>
      </c>
    </row>
    <row r="54" spans="2:9" ht="15" thickBot="1" x14ac:dyDescent="0.4">
      <c r="B54" s="278" t="s">
        <v>124</v>
      </c>
      <c r="C54" s="279"/>
      <c r="D54" s="279"/>
      <c r="E54" s="279"/>
      <c r="F54" s="279"/>
      <c r="G54" s="279"/>
      <c r="H54" s="279"/>
      <c r="I54" s="170">
        <f>+SUM(I42:I50)</f>
        <v>0</v>
      </c>
    </row>
    <row r="55" spans="2:9" ht="15" thickBot="1" x14ac:dyDescent="0.4">
      <c r="B55" s="278" t="s">
        <v>125</v>
      </c>
      <c r="C55" s="279"/>
      <c r="D55" s="279"/>
      <c r="E55" s="279"/>
      <c r="F55" s="279"/>
      <c r="G55" s="279"/>
      <c r="H55" s="279"/>
      <c r="I55" s="171">
        <f>+I51</f>
        <v>0</v>
      </c>
    </row>
    <row r="56" spans="2:9" ht="15" thickBot="1" x14ac:dyDescent="0.4">
      <c r="B56" s="41"/>
      <c r="C56" s="50"/>
      <c r="D56" s="50"/>
      <c r="E56" s="50"/>
      <c r="F56" s="55"/>
      <c r="G56" s="55"/>
      <c r="H56" s="55"/>
      <c r="I56" s="55"/>
    </row>
    <row r="57" spans="2:9" ht="25" thickBot="1" x14ac:dyDescent="0.4">
      <c r="B57" s="29" t="s">
        <v>2</v>
      </c>
      <c r="C57" s="34" t="s">
        <v>3</v>
      </c>
      <c r="D57" s="34" t="s">
        <v>4</v>
      </c>
      <c r="E57" s="3" t="s">
        <v>5</v>
      </c>
      <c r="F57" s="155" t="s">
        <v>255</v>
      </c>
      <c r="G57" s="155" t="s">
        <v>254</v>
      </c>
      <c r="H57" s="155" t="s">
        <v>257</v>
      </c>
      <c r="I57" s="155" t="s">
        <v>258</v>
      </c>
    </row>
    <row r="58" spans="2:9" ht="40.5" thickBot="1" x14ac:dyDescent="0.4">
      <c r="B58" s="56" t="s">
        <v>77</v>
      </c>
      <c r="C58" s="57" t="s">
        <v>78</v>
      </c>
      <c r="D58" s="35" t="s">
        <v>28</v>
      </c>
      <c r="E58" s="214">
        <v>1</v>
      </c>
      <c r="F58" s="208">
        <v>0</v>
      </c>
      <c r="G58" s="208">
        <v>0</v>
      </c>
      <c r="H58" s="208">
        <f t="shared" ref="H58" si="7">+F58+G58</f>
        <v>0</v>
      </c>
      <c r="I58" s="208">
        <f t="shared" ref="I58" si="8">+H58*E58</f>
        <v>0</v>
      </c>
    </row>
    <row r="59" spans="2:9" ht="15" thickBot="1" x14ac:dyDescent="0.4">
      <c r="B59" s="22"/>
      <c r="C59" s="23"/>
      <c r="D59" s="23"/>
      <c r="E59" s="23"/>
      <c r="F59" s="213"/>
      <c r="G59" s="213"/>
      <c r="H59" s="213"/>
      <c r="I59" s="213"/>
    </row>
    <row r="60" spans="2:9" ht="25" thickBot="1" x14ac:dyDescent="0.4">
      <c r="B60" s="2" t="s">
        <v>2</v>
      </c>
      <c r="C60" s="3" t="s">
        <v>3</v>
      </c>
      <c r="D60" s="3" t="s">
        <v>4</v>
      </c>
      <c r="E60" s="3" t="s">
        <v>5</v>
      </c>
      <c r="F60" s="155" t="s">
        <v>255</v>
      </c>
      <c r="G60" s="155" t="s">
        <v>254</v>
      </c>
      <c r="H60" s="155" t="s">
        <v>257</v>
      </c>
      <c r="I60" s="155" t="s">
        <v>258</v>
      </c>
    </row>
    <row r="61" spans="2:9" ht="32" thickBot="1" x14ac:dyDescent="0.4">
      <c r="B61" s="4" t="s">
        <v>79</v>
      </c>
      <c r="C61" s="5" t="s">
        <v>80</v>
      </c>
      <c r="D61" s="6" t="s">
        <v>28</v>
      </c>
      <c r="E61" s="212">
        <v>1</v>
      </c>
      <c r="F61" s="208">
        <v>0</v>
      </c>
      <c r="G61" s="208">
        <v>0</v>
      </c>
      <c r="H61" s="208">
        <f t="shared" ref="H61" si="9">+F61+G61</f>
        <v>0</v>
      </c>
      <c r="I61" s="208">
        <f t="shared" ref="I61" si="10">+H61*E61</f>
        <v>0</v>
      </c>
    </row>
    <row r="62" spans="2:9" ht="15" thickBot="1" x14ac:dyDescent="0.4">
      <c r="B62" s="22"/>
      <c r="C62" s="23"/>
      <c r="D62" s="23"/>
      <c r="E62" s="23"/>
      <c r="F62" s="213"/>
      <c r="G62" s="213"/>
      <c r="H62" s="213"/>
      <c r="I62" s="213"/>
    </row>
    <row r="63" spans="2:9" ht="25" thickBot="1" x14ac:dyDescent="0.4">
      <c r="B63" s="2" t="s">
        <v>2</v>
      </c>
      <c r="C63" s="3" t="s">
        <v>3</v>
      </c>
      <c r="D63" s="3" t="s">
        <v>4</v>
      </c>
      <c r="E63" s="3" t="s">
        <v>5</v>
      </c>
      <c r="F63" s="155" t="s">
        <v>255</v>
      </c>
      <c r="G63" s="155" t="s">
        <v>254</v>
      </c>
      <c r="H63" s="155" t="s">
        <v>257</v>
      </c>
      <c r="I63" s="155" t="s">
        <v>258</v>
      </c>
    </row>
    <row r="64" spans="2:9" ht="60.5" thickBot="1" x14ac:dyDescent="0.4">
      <c r="B64" s="26" t="s">
        <v>81</v>
      </c>
      <c r="C64" s="5" t="s">
        <v>82</v>
      </c>
      <c r="D64" s="5" t="s">
        <v>28</v>
      </c>
      <c r="E64" s="6">
        <v>1</v>
      </c>
      <c r="F64" s="203">
        <v>0</v>
      </c>
      <c r="G64" s="203">
        <v>0</v>
      </c>
      <c r="H64" s="203">
        <f t="shared" ref="H64:H66" si="11">+F64+G64</f>
        <v>0</v>
      </c>
      <c r="I64" s="203">
        <f t="shared" ref="I64:I66" si="12">+H64*E64</f>
        <v>0</v>
      </c>
    </row>
    <row r="65" spans="2:9" ht="40.5" thickBot="1" x14ac:dyDescent="0.4">
      <c r="B65" s="17"/>
      <c r="C65" s="5" t="s">
        <v>83</v>
      </c>
      <c r="D65" s="5" t="s">
        <v>28</v>
      </c>
      <c r="E65" s="6">
        <v>1</v>
      </c>
      <c r="F65" s="203">
        <v>0</v>
      </c>
      <c r="G65" s="203">
        <v>0</v>
      </c>
      <c r="H65" s="203">
        <f t="shared" si="11"/>
        <v>0</v>
      </c>
      <c r="I65" s="203">
        <f t="shared" si="12"/>
        <v>0</v>
      </c>
    </row>
    <row r="66" spans="2:9" ht="50.5" thickBot="1" x14ac:dyDescent="0.4">
      <c r="B66" s="18"/>
      <c r="C66" s="5" t="s">
        <v>84</v>
      </c>
      <c r="D66" s="5" t="s">
        <v>28</v>
      </c>
      <c r="E66" s="212">
        <v>1</v>
      </c>
      <c r="F66" s="208">
        <v>0</v>
      </c>
      <c r="G66" s="208">
        <v>0</v>
      </c>
      <c r="H66" s="208">
        <f t="shared" si="11"/>
        <v>0</v>
      </c>
      <c r="I66" s="208">
        <f t="shared" si="12"/>
        <v>0</v>
      </c>
    </row>
    <row r="67" spans="2:9" ht="15" customHeight="1" thickBot="1" x14ac:dyDescent="0.4">
      <c r="B67" s="27"/>
      <c r="C67" s="28"/>
      <c r="D67" s="23"/>
      <c r="E67" s="23"/>
      <c r="F67" s="213"/>
      <c r="G67" s="213"/>
      <c r="H67" s="213"/>
      <c r="I67" s="213">
        <f>SUM(I64:I66)</f>
        <v>0</v>
      </c>
    </row>
    <row r="68" spans="2:9" ht="26.25" customHeight="1" thickBot="1" x14ac:dyDescent="0.4">
      <c r="B68" s="177" t="s">
        <v>2</v>
      </c>
      <c r="C68" s="179" t="s">
        <v>3</v>
      </c>
      <c r="D68" s="188" t="s">
        <v>4</v>
      </c>
      <c r="E68" s="3" t="s">
        <v>5</v>
      </c>
      <c r="F68" s="155" t="s">
        <v>255</v>
      </c>
      <c r="G68" s="155" t="s">
        <v>254</v>
      </c>
      <c r="H68" s="155" t="s">
        <v>257</v>
      </c>
      <c r="I68" s="155" t="s">
        <v>258</v>
      </c>
    </row>
    <row r="69" spans="2:9" ht="135.75" customHeight="1" thickBot="1" x14ac:dyDescent="0.4">
      <c r="B69" s="305" t="s">
        <v>85</v>
      </c>
      <c r="C69" s="39" t="s">
        <v>86</v>
      </c>
      <c r="D69" s="40" t="s">
        <v>28</v>
      </c>
      <c r="E69" s="187">
        <v>1</v>
      </c>
      <c r="F69" s="203">
        <v>0</v>
      </c>
      <c r="G69" s="203">
        <v>0</v>
      </c>
      <c r="H69" s="203">
        <f t="shared" ref="H69:H72" si="13">+F69+G69</f>
        <v>0</v>
      </c>
      <c r="I69" s="203">
        <f t="shared" ref="I69:I72" si="14">+H69*E69</f>
        <v>0</v>
      </c>
    </row>
    <row r="70" spans="2:9" ht="90.5" thickBot="1" x14ac:dyDescent="0.4">
      <c r="B70" s="305"/>
      <c r="C70" s="39" t="s">
        <v>87</v>
      </c>
      <c r="D70" s="40" t="s">
        <v>28</v>
      </c>
      <c r="E70" s="187">
        <v>1</v>
      </c>
      <c r="F70" s="203">
        <v>0</v>
      </c>
      <c r="G70" s="203">
        <v>0</v>
      </c>
      <c r="H70" s="203">
        <f t="shared" si="13"/>
        <v>0</v>
      </c>
      <c r="I70" s="203">
        <f t="shared" si="14"/>
        <v>0</v>
      </c>
    </row>
    <row r="71" spans="2:9" ht="100.5" thickBot="1" x14ac:dyDescent="0.4">
      <c r="B71" s="305"/>
      <c r="C71" s="39" t="s">
        <v>88</v>
      </c>
      <c r="D71" s="40" t="s">
        <v>28</v>
      </c>
      <c r="E71" s="187">
        <v>1</v>
      </c>
      <c r="F71" s="203">
        <v>0</v>
      </c>
      <c r="G71" s="203">
        <v>0</v>
      </c>
      <c r="H71" s="203">
        <f t="shared" si="13"/>
        <v>0</v>
      </c>
      <c r="I71" s="203">
        <f t="shared" si="14"/>
        <v>0</v>
      </c>
    </row>
    <row r="72" spans="2:9" ht="90.5" thickBot="1" x14ac:dyDescent="0.4">
      <c r="B72" s="305"/>
      <c r="C72" s="39" t="s">
        <v>89</v>
      </c>
      <c r="D72" s="40" t="s">
        <v>28</v>
      </c>
      <c r="E72" s="187">
        <v>1</v>
      </c>
      <c r="F72" s="203">
        <v>0</v>
      </c>
      <c r="G72" s="203">
        <v>0</v>
      </c>
      <c r="H72" s="203">
        <f t="shared" si="13"/>
        <v>0</v>
      </c>
      <c r="I72" s="203">
        <f t="shared" si="14"/>
        <v>0</v>
      </c>
    </row>
    <row r="73" spans="2:9" ht="15" customHeight="1" thickBot="1" x14ac:dyDescent="0.4">
      <c r="B73" s="301" t="s">
        <v>126</v>
      </c>
      <c r="C73" s="302"/>
      <c r="D73" s="302"/>
      <c r="E73" s="279"/>
      <c r="F73" s="279"/>
      <c r="G73" s="279"/>
      <c r="H73" s="279"/>
      <c r="I73" s="172">
        <f>+SUM(I69:I72)</f>
        <v>0</v>
      </c>
    </row>
    <row r="74" spans="2:9" ht="15" customHeight="1" thickBot="1" x14ac:dyDescent="0.4">
      <c r="B74" s="41"/>
      <c r="C74" s="50"/>
      <c r="D74" s="50"/>
      <c r="E74" s="50"/>
      <c r="F74" s="55"/>
      <c r="G74" s="55"/>
      <c r="H74" s="55"/>
      <c r="I74" s="55"/>
    </row>
    <row r="75" spans="2:9" ht="15" customHeight="1" thickBot="1" x14ac:dyDescent="0.4">
      <c r="B75" s="303" t="s">
        <v>90</v>
      </c>
      <c r="C75" s="304"/>
      <c r="D75" s="304"/>
      <c r="E75" s="304"/>
      <c r="F75" s="304"/>
      <c r="G75" s="304"/>
      <c r="H75" s="304"/>
      <c r="I75" s="304"/>
    </row>
    <row r="76" spans="2:9" ht="24" customHeight="1" thickBot="1" x14ac:dyDescent="0.4">
      <c r="B76" s="2" t="s">
        <v>2</v>
      </c>
      <c r="C76" s="3" t="s">
        <v>3</v>
      </c>
      <c r="D76" s="3" t="s">
        <v>4</v>
      </c>
      <c r="E76" s="3" t="s">
        <v>5</v>
      </c>
      <c r="F76" s="155" t="s">
        <v>255</v>
      </c>
      <c r="G76" s="155" t="s">
        <v>254</v>
      </c>
      <c r="H76" s="155" t="s">
        <v>257</v>
      </c>
      <c r="I76" s="155" t="s">
        <v>258</v>
      </c>
    </row>
    <row r="77" spans="2:9" ht="22" thickBot="1" x14ac:dyDescent="0.4">
      <c r="B77" s="280" t="s">
        <v>91</v>
      </c>
      <c r="C77" s="12" t="s">
        <v>92</v>
      </c>
      <c r="D77" s="12" t="s">
        <v>28</v>
      </c>
      <c r="E77" s="6">
        <v>1</v>
      </c>
      <c r="F77" s="203">
        <v>0</v>
      </c>
      <c r="G77" s="203">
        <v>0</v>
      </c>
      <c r="H77" s="203">
        <f t="shared" ref="H77:H89" si="15">+F77+G77</f>
        <v>0</v>
      </c>
      <c r="I77" s="203">
        <f t="shared" ref="I77:I89" si="16">+H77*E77</f>
        <v>0</v>
      </c>
    </row>
    <row r="78" spans="2:9" ht="32" thickBot="1" x14ac:dyDescent="0.4">
      <c r="B78" s="281"/>
      <c r="C78" s="30" t="s">
        <v>93</v>
      </c>
      <c r="D78" s="12" t="s">
        <v>28</v>
      </c>
      <c r="E78" s="6">
        <v>1</v>
      </c>
      <c r="F78" s="203">
        <v>0</v>
      </c>
      <c r="G78" s="203">
        <v>0</v>
      </c>
      <c r="H78" s="203">
        <f t="shared" si="15"/>
        <v>0</v>
      </c>
      <c r="I78" s="203">
        <f t="shared" si="16"/>
        <v>0</v>
      </c>
    </row>
    <row r="79" spans="2:9" ht="32" thickBot="1" x14ac:dyDescent="0.4">
      <c r="B79" s="281"/>
      <c r="C79" s="12" t="s">
        <v>94</v>
      </c>
      <c r="D79" s="12" t="s">
        <v>52</v>
      </c>
      <c r="E79" s="6">
        <v>1</v>
      </c>
      <c r="F79" s="203">
        <v>0</v>
      </c>
      <c r="G79" s="203">
        <v>0</v>
      </c>
      <c r="H79" s="203">
        <f t="shared" si="15"/>
        <v>0</v>
      </c>
      <c r="I79" s="203">
        <f t="shared" si="16"/>
        <v>0</v>
      </c>
    </row>
    <row r="80" spans="2:9" ht="15" customHeight="1" thickBot="1" x14ac:dyDescent="0.4">
      <c r="B80" s="281"/>
      <c r="C80" s="12" t="s">
        <v>95</v>
      </c>
      <c r="D80" s="12" t="s">
        <v>96</v>
      </c>
      <c r="E80" s="6">
        <v>2</v>
      </c>
      <c r="F80" s="203">
        <v>0</v>
      </c>
      <c r="G80" s="203">
        <v>0</v>
      </c>
      <c r="H80" s="203">
        <f t="shared" si="15"/>
        <v>0</v>
      </c>
      <c r="I80" s="203">
        <f t="shared" si="16"/>
        <v>0</v>
      </c>
    </row>
    <row r="81" spans="2:9" ht="22" thickBot="1" x14ac:dyDescent="0.4">
      <c r="B81" s="281"/>
      <c r="C81" s="12" t="s">
        <v>97</v>
      </c>
      <c r="D81" s="12" t="s">
        <v>96</v>
      </c>
      <c r="E81" s="6">
        <v>1</v>
      </c>
      <c r="F81" s="203">
        <v>0</v>
      </c>
      <c r="G81" s="203">
        <v>0</v>
      </c>
      <c r="H81" s="203">
        <f t="shared" si="15"/>
        <v>0</v>
      </c>
      <c r="I81" s="203">
        <f t="shared" si="16"/>
        <v>0</v>
      </c>
    </row>
    <row r="82" spans="2:9" ht="22" thickBot="1" x14ac:dyDescent="0.4">
      <c r="B82" s="281"/>
      <c r="C82" s="12" t="s">
        <v>98</v>
      </c>
      <c r="D82" s="12" t="s">
        <v>28</v>
      </c>
      <c r="E82" s="6">
        <v>1</v>
      </c>
      <c r="F82" s="203">
        <v>0</v>
      </c>
      <c r="G82" s="203">
        <v>0</v>
      </c>
      <c r="H82" s="203">
        <f t="shared" si="15"/>
        <v>0</v>
      </c>
      <c r="I82" s="203">
        <f t="shared" si="16"/>
        <v>0</v>
      </c>
    </row>
    <row r="83" spans="2:9" ht="22" thickBot="1" x14ac:dyDescent="0.4">
      <c r="B83" s="281"/>
      <c r="C83" s="12" t="s">
        <v>99</v>
      </c>
      <c r="D83" s="12" t="s">
        <v>52</v>
      </c>
      <c r="E83" s="6">
        <v>1</v>
      </c>
      <c r="F83" s="203">
        <v>0</v>
      </c>
      <c r="G83" s="203">
        <v>0</v>
      </c>
      <c r="H83" s="203">
        <f t="shared" si="15"/>
        <v>0</v>
      </c>
      <c r="I83" s="203">
        <f t="shared" si="16"/>
        <v>0</v>
      </c>
    </row>
    <row r="84" spans="2:9" ht="22" thickBot="1" x14ac:dyDescent="0.4">
      <c r="B84" s="281"/>
      <c r="C84" s="12" t="s">
        <v>100</v>
      </c>
      <c r="D84" s="12" t="s">
        <v>52</v>
      </c>
      <c r="E84" s="6">
        <v>1</v>
      </c>
      <c r="F84" s="203">
        <v>0</v>
      </c>
      <c r="G84" s="203">
        <v>0</v>
      </c>
      <c r="H84" s="203">
        <f t="shared" si="15"/>
        <v>0</v>
      </c>
      <c r="I84" s="203">
        <f t="shared" si="16"/>
        <v>0</v>
      </c>
    </row>
    <row r="85" spans="2:9" ht="22" thickBot="1" x14ac:dyDescent="0.4">
      <c r="B85" s="281"/>
      <c r="C85" s="12" t="s">
        <v>101</v>
      </c>
      <c r="D85" s="12" t="s">
        <v>28</v>
      </c>
      <c r="E85" s="6">
        <v>1</v>
      </c>
      <c r="F85" s="203">
        <v>0</v>
      </c>
      <c r="G85" s="203">
        <v>0</v>
      </c>
      <c r="H85" s="203">
        <f t="shared" si="15"/>
        <v>0</v>
      </c>
      <c r="I85" s="203">
        <f t="shared" si="16"/>
        <v>0</v>
      </c>
    </row>
    <row r="86" spans="2:9" ht="22" thickBot="1" x14ac:dyDescent="0.4">
      <c r="B86" s="281"/>
      <c r="C86" s="12" t="s">
        <v>102</v>
      </c>
      <c r="D86" s="12" t="s">
        <v>96</v>
      </c>
      <c r="E86" s="6">
        <v>2</v>
      </c>
      <c r="F86" s="203">
        <v>0</v>
      </c>
      <c r="G86" s="203">
        <v>0</v>
      </c>
      <c r="H86" s="203">
        <f t="shared" si="15"/>
        <v>0</v>
      </c>
      <c r="I86" s="203">
        <f t="shared" si="16"/>
        <v>0</v>
      </c>
    </row>
    <row r="87" spans="2:9" ht="22" thickBot="1" x14ac:dyDescent="0.4">
      <c r="B87" s="281"/>
      <c r="C87" s="12" t="s">
        <v>103</v>
      </c>
      <c r="D87" s="12" t="s">
        <v>96</v>
      </c>
      <c r="E87" s="6">
        <v>1</v>
      </c>
      <c r="F87" s="203">
        <v>0</v>
      </c>
      <c r="G87" s="203">
        <v>0</v>
      </c>
      <c r="H87" s="203">
        <f t="shared" si="15"/>
        <v>0</v>
      </c>
      <c r="I87" s="203">
        <f t="shared" si="16"/>
        <v>0</v>
      </c>
    </row>
    <row r="88" spans="2:9" ht="22" thickBot="1" x14ac:dyDescent="0.4">
      <c r="B88" s="281"/>
      <c r="C88" s="12" t="s">
        <v>104</v>
      </c>
      <c r="D88" s="12" t="s">
        <v>106</v>
      </c>
      <c r="E88" s="6">
        <v>1</v>
      </c>
      <c r="F88" s="203">
        <v>0</v>
      </c>
      <c r="G88" s="203">
        <v>0</v>
      </c>
      <c r="H88" s="203">
        <f t="shared" si="15"/>
        <v>0</v>
      </c>
      <c r="I88" s="203">
        <f t="shared" si="16"/>
        <v>0</v>
      </c>
    </row>
    <row r="89" spans="2:9" ht="32" thickBot="1" x14ac:dyDescent="0.4">
      <c r="B89" s="18"/>
      <c r="C89" s="12" t="s">
        <v>105</v>
      </c>
      <c r="D89" s="12" t="s">
        <v>106</v>
      </c>
      <c r="E89" s="6">
        <v>1</v>
      </c>
      <c r="F89" s="203">
        <v>0</v>
      </c>
      <c r="G89" s="203">
        <v>0</v>
      </c>
      <c r="H89" s="203">
        <f t="shared" si="15"/>
        <v>0</v>
      </c>
      <c r="I89" s="203">
        <f t="shared" si="16"/>
        <v>0</v>
      </c>
    </row>
    <row r="90" spans="2:9" ht="15" customHeight="1" thickBot="1" x14ac:dyDescent="0.4">
      <c r="B90" s="278" t="s">
        <v>127</v>
      </c>
      <c r="C90" s="279"/>
      <c r="D90" s="279"/>
      <c r="E90" s="279"/>
      <c r="F90" s="279"/>
      <c r="G90" s="279"/>
      <c r="H90" s="279"/>
      <c r="I90" s="173">
        <f>+SUM(I77:I81)</f>
        <v>0</v>
      </c>
    </row>
    <row r="91" spans="2:9" ht="15" customHeight="1" thickBot="1" x14ac:dyDescent="0.4">
      <c r="B91" s="278" t="s">
        <v>128</v>
      </c>
      <c r="C91" s="279"/>
      <c r="D91" s="279"/>
      <c r="E91" s="279"/>
      <c r="F91" s="279"/>
      <c r="G91" s="279"/>
      <c r="H91" s="279"/>
      <c r="I91" s="174">
        <f>+SUM(I82:I87)</f>
        <v>0</v>
      </c>
    </row>
    <row r="92" spans="2:9" ht="15" customHeight="1" thickBot="1" x14ac:dyDescent="0.4">
      <c r="B92" s="278" t="s">
        <v>129</v>
      </c>
      <c r="C92" s="279"/>
      <c r="D92" s="279"/>
      <c r="E92" s="279"/>
      <c r="F92" s="279"/>
      <c r="G92" s="279"/>
      <c r="H92" s="279"/>
      <c r="I92" s="174">
        <f>+I88</f>
        <v>0</v>
      </c>
    </row>
    <row r="93" spans="2:9" ht="15" customHeight="1" thickBot="1" x14ac:dyDescent="0.4">
      <c r="B93" s="278" t="s">
        <v>130</v>
      </c>
      <c r="C93" s="279"/>
      <c r="D93" s="279"/>
      <c r="E93" s="279"/>
      <c r="F93" s="279"/>
      <c r="G93" s="279"/>
      <c r="H93" s="279"/>
      <c r="I93" s="175">
        <f>+I89</f>
        <v>0</v>
      </c>
    </row>
    <row r="94" spans="2:9" ht="15" customHeight="1" thickBot="1" x14ac:dyDescent="0.4">
      <c r="B94" s="61"/>
      <c r="C94" s="52"/>
      <c r="D94" s="52"/>
      <c r="E94" s="52"/>
      <c r="F94" s="62"/>
      <c r="G94" s="62"/>
      <c r="H94" s="62"/>
      <c r="I94" s="63"/>
    </row>
    <row r="95" spans="2:9" ht="25" thickBot="1" x14ac:dyDescent="0.4">
      <c r="B95" s="2" t="s">
        <v>2</v>
      </c>
      <c r="C95" s="3" t="s">
        <v>3</v>
      </c>
      <c r="D95" s="3" t="s">
        <v>4</v>
      </c>
      <c r="E95" s="3" t="s">
        <v>5</v>
      </c>
      <c r="F95" s="155" t="s">
        <v>255</v>
      </c>
      <c r="G95" s="155" t="s">
        <v>254</v>
      </c>
      <c r="H95" s="155" t="s">
        <v>257</v>
      </c>
      <c r="I95" s="155" t="s">
        <v>258</v>
      </c>
    </row>
    <row r="96" spans="2:9" ht="15" customHeight="1" thickBot="1" x14ac:dyDescent="0.4">
      <c r="B96" s="280" t="s">
        <v>107</v>
      </c>
      <c r="C96" s="12" t="s">
        <v>108</v>
      </c>
      <c r="D96" s="12" t="s">
        <v>28</v>
      </c>
      <c r="E96" s="6">
        <v>1</v>
      </c>
      <c r="F96" s="203">
        <v>0</v>
      </c>
      <c r="G96" s="203">
        <v>0</v>
      </c>
      <c r="H96" s="203">
        <f t="shared" ref="H96:H101" si="17">+F96+G96</f>
        <v>0</v>
      </c>
      <c r="I96" s="203">
        <f t="shared" ref="I96:I101" si="18">+H96*E96</f>
        <v>0</v>
      </c>
    </row>
    <row r="97" spans="2:12" ht="15" customHeight="1" thickBot="1" x14ac:dyDescent="0.4">
      <c r="B97" s="281"/>
      <c r="C97" s="12" t="s">
        <v>109</v>
      </c>
      <c r="D97" s="12" t="s">
        <v>28</v>
      </c>
      <c r="E97" s="6">
        <v>1</v>
      </c>
      <c r="F97" s="203">
        <v>0</v>
      </c>
      <c r="G97" s="203">
        <v>0</v>
      </c>
      <c r="H97" s="203">
        <f t="shared" si="17"/>
        <v>0</v>
      </c>
      <c r="I97" s="203">
        <f t="shared" si="18"/>
        <v>0</v>
      </c>
    </row>
    <row r="98" spans="2:12" ht="27" customHeight="1" thickBot="1" x14ac:dyDescent="0.4">
      <c r="B98" s="282"/>
      <c r="C98" s="12" t="s">
        <v>110</v>
      </c>
      <c r="D98" s="12" t="s">
        <v>28</v>
      </c>
      <c r="E98" s="6">
        <v>1</v>
      </c>
      <c r="F98" s="203">
        <v>0</v>
      </c>
      <c r="G98" s="203">
        <v>0</v>
      </c>
      <c r="H98" s="203">
        <f t="shared" si="17"/>
        <v>0</v>
      </c>
      <c r="I98" s="203">
        <f t="shared" si="18"/>
        <v>0</v>
      </c>
    </row>
    <row r="99" spans="2:12" ht="15" customHeight="1" thickBot="1" x14ac:dyDescent="0.4">
      <c r="B99" s="280" t="s">
        <v>111</v>
      </c>
      <c r="C99" s="12" t="s">
        <v>112</v>
      </c>
      <c r="D99" s="12" t="s">
        <v>28</v>
      </c>
      <c r="E99" s="6">
        <v>1</v>
      </c>
      <c r="F99" s="203">
        <v>0</v>
      </c>
      <c r="G99" s="203">
        <v>0</v>
      </c>
      <c r="H99" s="203">
        <f t="shared" si="17"/>
        <v>0</v>
      </c>
      <c r="I99" s="203">
        <f t="shared" si="18"/>
        <v>0</v>
      </c>
    </row>
    <row r="100" spans="2:12" ht="15.65" customHeight="1" thickBot="1" x14ac:dyDescent="0.4">
      <c r="B100" s="281"/>
      <c r="C100" s="12" t="s">
        <v>113</v>
      </c>
      <c r="D100" s="12" t="s">
        <v>28</v>
      </c>
      <c r="E100" s="6">
        <v>1</v>
      </c>
      <c r="F100" s="203">
        <v>0</v>
      </c>
      <c r="G100" s="203">
        <v>0</v>
      </c>
      <c r="H100" s="203">
        <f t="shared" si="17"/>
        <v>0</v>
      </c>
      <c r="I100" s="203">
        <f t="shared" si="18"/>
        <v>0</v>
      </c>
    </row>
    <row r="101" spans="2:12" ht="32" thickBot="1" x14ac:dyDescent="0.4">
      <c r="B101" s="282"/>
      <c r="C101" s="12" t="s">
        <v>114</v>
      </c>
      <c r="D101" s="12" t="s">
        <v>106</v>
      </c>
      <c r="E101" s="6">
        <v>1</v>
      </c>
      <c r="F101" s="203">
        <v>0</v>
      </c>
      <c r="G101" s="203">
        <v>0</v>
      </c>
      <c r="H101" s="203">
        <f t="shared" si="17"/>
        <v>0</v>
      </c>
      <c r="I101" s="203">
        <f t="shared" si="18"/>
        <v>0</v>
      </c>
    </row>
    <row r="102" spans="2:12" ht="15" customHeight="1" thickBot="1" x14ac:dyDescent="0.4">
      <c r="B102" s="278" t="s">
        <v>131</v>
      </c>
      <c r="C102" s="279"/>
      <c r="D102" s="279"/>
      <c r="E102" s="279"/>
      <c r="F102" s="279"/>
      <c r="G102" s="279"/>
      <c r="H102" s="279"/>
      <c r="I102" s="176">
        <f>+SUM(I96:I98)</f>
        <v>0</v>
      </c>
    </row>
    <row r="103" spans="2:12" ht="15" customHeight="1" thickBot="1" x14ac:dyDescent="0.4">
      <c r="B103" s="278" t="s">
        <v>132</v>
      </c>
      <c r="C103" s="279"/>
      <c r="D103" s="279"/>
      <c r="E103" s="279"/>
      <c r="F103" s="279"/>
      <c r="G103" s="279"/>
      <c r="H103" s="279"/>
      <c r="I103" s="176">
        <f>+SUM(I99:I101)</f>
        <v>0</v>
      </c>
    </row>
    <row r="104" spans="2:12" ht="15" customHeight="1" thickBot="1" x14ac:dyDescent="0.4">
      <c r="B104" s="31"/>
      <c r="C104" s="64"/>
      <c r="D104" s="64"/>
      <c r="E104" s="42"/>
      <c r="F104" s="65"/>
      <c r="G104" s="65"/>
      <c r="H104" s="65"/>
      <c r="I104" s="43"/>
    </row>
    <row r="105" spans="2:12" ht="25.5" customHeight="1" thickBot="1" x14ac:dyDescent="0.4">
      <c r="B105" s="177" t="s">
        <v>2</v>
      </c>
      <c r="C105" s="178" t="s">
        <v>3</v>
      </c>
      <c r="D105" s="178" t="s">
        <v>4</v>
      </c>
      <c r="E105" s="3" t="s">
        <v>5</v>
      </c>
      <c r="F105" s="155" t="s">
        <v>255</v>
      </c>
      <c r="G105" s="155" t="s">
        <v>254</v>
      </c>
      <c r="H105" s="155" t="s">
        <v>257</v>
      </c>
      <c r="I105" s="155" t="s">
        <v>258</v>
      </c>
    </row>
    <row r="106" spans="2:12" ht="147.5" thickBot="1" x14ac:dyDescent="0.4">
      <c r="B106" s="180" t="s">
        <v>115</v>
      </c>
      <c r="C106" s="181" t="s">
        <v>116</v>
      </c>
      <c r="D106" s="182" t="s">
        <v>28</v>
      </c>
      <c r="E106" s="211">
        <v>1</v>
      </c>
      <c r="F106" s="208">
        <v>0</v>
      </c>
      <c r="G106" s="208">
        <v>0</v>
      </c>
      <c r="H106" s="208">
        <f t="shared" ref="H106" si="19">+F106+G106</f>
        <v>0</v>
      </c>
      <c r="I106" s="208">
        <f t="shared" ref="I106" si="20">+H106*E106</f>
        <v>0</v>
      </c>
    </row>
    <row r="107" spans="2:12" x14ac:dyDescent="0.35">
      <c r="B107" s="31"/>
      <c r="C107" s="272"/>
      <c r="D107" s="42"/>
      <c r="E107" s="42"/>
      <c r="F107" s="273"/>
      <c r="G107" s="273"/>
      <c r="H107" s="273"/>
      <c r="I107" s="273"/>
    </row>
    <row r="108" spans="2:12" x14ac:dyDescent="0.35">
      <c r="B108" s="287" t="s">
        <v>266</v>
      </c>
      <c r="C108" s="288"/>
      <c r="D108" s="288"/>
      <c r="E108" s="288"/>
      <c r="F108" s="289"/>
      <c r="G108" s="289"/>
      <c r="H108" s="289"/>
      <c r="I108" s="274">
        <f>J10+I30+I52+I53+I54+I55+I58+I61+I67+I73+I90+I91+I92+I93+I102+I103+I106</f>
        <v>0</v>
      </c>
    </row>
    <row r="109" spans="2:12" x14ac:dyDescent="0.35">
      <c r="B109" s="275"/>
      <c r="C109" s="276"/>
      <c r="D109" s="276"/>
      <c r="E109" s="276"/>
      <c r="F109" s="45"/>
      <c r="G109" s="45"/>
      <c r="H109" s="45"/>
      <c r="I109" s="277"/>
    </row>
    <row r="110" spans="2:12" x14ac:dyDescent="0.35">
      <c r="B110" s="285" t="s">
        <v>261</v>
      </c>
      <c r="C110" s="286"/>
      <c r="D110" s="286"/>
      <c r="E110" s="286"/>
      <c r="F110" s="286"/>
      <c r="G110" s="286"/>
      <c r="H110" s="286"/>
      <c r="I110" s="286"/>
      <c r="J110" s="286"/>
      <c r="K110" s="286"/>
      <c r="L110" s="286"/>
    </row>
    <row r="111" spans="2:12" ht="36.75" customHeight="1" x14ac:dyDescent="0.35">
      <c r="B111" s="286"/>
      <c r="C111" s="286"/>
      <c r="D111" s="286"/>
      <c r="E111" s="286"/>
      <c r="F111" s="286"/>
      <c r="G111" s="286"/>
      <c r="H111" s="286"/>
      <c r="I111" s="286"/>
      <c r="J111" s="286"/>
      <c r="K111" s="286"/>
      <c r="L111" s="286"/>
    </row>
    <row r="112" spans="2:12" ht="16" thickBot="1" x14ac:dyDescent="0.4">
      <c r="B112" s="209"/>
      <c r="C112" s="210"/>
      <c r="D112" s="210"/>
      <c r="E112" s="210"/>
      <c r="F112" s="210"/>
      <c r="G112" s="210"/>
      <c r="H112" s="210"/>
      <c r="I112" s="210"/>
    </row>
    <row r="113" spans="2:12" ht="16" thickBot="1" x14ac:dyDescent="0.4">
      <c r="B113" s="38"/>
    </row>
    <row r="115" spans="2:12" x14ac:dyDescent="0.35">
      <c r="D115" s="270"/>
      <c r="E115" s="270"/>
      <c r="F115" s="271" t="s">
        <v>265</v>
      </c>
      <c r="G115" s="263"/>
      <c r="H115" s="263"/>
      <c r="J115" s="166"/>
      <c r="K115" s="166"/>
    </row>
    <row r="116" spans="2:12" ht="45" customHeight="1" x14ac:dyDescent="0.35">
      <c r="B116" s="310"/>
      <c r="C116" s="311"/>
      <c r="D116" s="283" t="s">
        <v>202</v>
      </c>
      <c r="E116" s="284"/>
      <c r="F116" s="183">
        <v>0</v>
      </c>
      <c r="G116" s="264"/>
      <c r="H116" s="265"/>
      <c r="J116" s="166"/>
      <c r="K116" s="165"/>
    </row>
    <row r="117" spans="2:12" ht="26.5" customHeight="1" x14ac:dyDescent="0.35">
      <c r="B117" s="310"/>
      <c r="C117" s="311"/>
      <c r="D117" s="312" t="s">
        <v>203</v>
      </c>
      <c r="E117" s="313"/>
      <c r="F117" s="167">
        <v>0</v>
      </c>
      <c r="G117" s="266"/>
      <c r="H117" s="267"/>
      <c r="I117" s="166"/>
    </row>
    <row r="118" spans="2:12" ht="30.5" customHeight="1" x14ac:dyDescent="0.35">
      <c r="B118" s="310"/>
      <c r="C118" s="311"/>
      <c r="D118" s="308" t="s">
        <v>259</v>
      </c>
      <c r="E118" s="309"/>
      <c r="F118" s="167">
        <f>SUM(F116:F117)</f>
        <v>0</v>
      </c>
      <c r="G118" s="268"/>
      <c r="H118" s="267"/>
      <c r="I118" s="166"/>
      <c r="K118" s="165"/>
      <c r="L118" s="165"/>
    </row>
    <row r="119" spans="2:12" ht="22.5" customHeight="1" x14ac:dyDescent="0.35">
      <c r="B119" s="310"/>
      <c r="C119" s="311"/>
      <c r="D119" s="308" t="s">
        <v>204</v>
      </c>
      <c r="E119" s="309"/>
      <c r="F119" s="167">
        <f>SUM(F116:F118)</f>
        <v>0</v>
      </c>
      <c r="G119" s="266"/>
      <c r="H119" s="267"/>
      <c r="I119" s="166"/>
      <c r="K119" s="165"/>
      <c r="L119" s="165"/>
    </row>
    <row r="120" spans="2:12" ht="36" customHeight="1" thickBot="1" x14ac:dyDescent="0.4">
      <c r="B120" s="262"/>
      <c r="D120" s="306" t="s">
        <v>260</v>
      </c>
      <c r="E120" s="307"/>
      <c r="F120" s="186">
        <f>SUM(F118:F119)</f>
        <v>0</v>
      </c>
      <c r="G120" s="268"/>
      <c r="H120" s="269"/>
      <c r="I120" s="166"/>
      <c r="K120" s="165"/>
      <c r="L120" s="165"/>
    </row>
    <row r="123" spans="2:12" x14ac:dyDescent="0.35">
      <c r="B123" t="s">
        <v>206</v>
      </c>
    </row>
    <row r="124" spans="2:12" x14ac:dyDescent="0.35">
      <c r="B124" t="s">
        <v>207</v>
      </c>
    </row>
    <row r="125" spans="2:12" x14ac:dyDescent="0.35">
      <c r="B125" t="s">
        <v>208</v>
      </c>
    </row>
    <row r="126" spans="2:12" x14ac:dyDescent="0.35">
      <c r="B126" t="s">
        <v>209</v>
      </c>
    </row>
  </sheetData>
  <mergeCells count="33">
    <mergeCell ref="D120:E120"/>
    <mergeCell ref="D118:E118"/>
    <mergeCell ref="D119:E119"/>
    <mergeCell ref="B77:B88"/>
    <mergeCell ref="B116:B119"/>
    <mergeCell ref="C116:C119"/>
    <mergeCell ref="B90:H90"/>
    <mergeCell ref="B91:H91"/>
    <mergeCell ref="B92:H92"/>
    <mergeCell ref="B93:H93"/>
    <mergeCell ref="B102:H102"/>
    <mergeCell ref="D117:E117"/>
    <mergeCell ref="B53:H53"/>
    <mergeCell ref="B54:H54"/>
    <mergeCell ref="B55:H55"/>
    <mergeCell ref="B73:H73"/>
    <mergeCell ref="B75:I75"/>
    <mergeCell ref="B69:B72"/>
    <mergeCell ref="B3:I3"/>
    <mergeCell ref="B10:I10"/>
    <mergeCell ref="B30:H30"/>
    <mergeCell ref="B52:H52"/>
    <mergeCell ref="B13:B29"/>
    <mergeCell ref="B33:B35"/>
    <mergeCell ref="B36:B41"/>
    <mergeCell ref="B42:B50"/>
    <mergeCell ref="B5:B9"/>
    <mergeCell ref="B103:H103"/>
    <mergeCell ref="B96:B98"/>
    <mergeCell ref="B99:B101"/>
    <mergeCell ref="D116:E116"/>
    <mergeCell ref="B110:L111"/>
    <mergeCell ref="B108:H10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FICHA TECNICA</vt:lpstr>
      <vt:lpstr>FACTOR MULTIPLICADOR FM</vt:lpstr>
      <vt:lpstr>RECARGOS </vt:lpstr>
      <vt:lpstr>COSTOS FIJOS</vt:lpstr>
      <vt:lpstr>VARIABLES Y OFERTA TOTAL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Juliana</dc:creator>
  <cp:lastModifiedBy>marlin gonzalez</cp:lastModifiedBy>
  <dcterms:created xsi:type="dcterms:W3CDTF">2025-09-26T16:05:07Z</dcterms:created>
  <dcterms:modified xsi:type="dcterms:W3CDTF">2026-01-21T21:59:54Z</dcterms:modified>
</cp:coreProperties>
</file>