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inficaldas365-my.sharepoint.com/personal/jhons_cortes_infi_gov_co/Documents/Escritorio/GOBERNACION/2026/1. CONTRATACION/4. LP/1. LP-SI-XXX-2025 VIAS DEL HERMANAMIENTO/ADENDA 03/"/>
    </mc:Choice>
  </mc:AlternateContent>
  <xr:revisionPtr revIDLastSave="34" documentId="13_ncr:1_{3CAD147B-88F4-4025-B410-26F209CD9937}" xr6:coauthVersionLast="47" xr6:coauthVersionMax="47" xr10:uidLastSave="{AACB85A3-1D13-4D50-9A6D-FEC04B068D79}"/>
  <bookViews>
    <workbookView xWindow="-120" yWindow="-120" windowWidth="20730" windowHeight="11040" tabRatio="601" xr2:uid="{00000000-000D-0000-FFFF-FFFF00000000}"/>
  </bookViews>
  <sheets>
    <sheet name="PGIO" sheetId="6" r:id="rId1"/>
    <sheet name="PAGA" sheetId="3" r:id="rId2"/>
    <sheet name="PMT" sheetId="4" r:id="rId3"/>
  </sheets>
  <externalReferences>
    <externalReference r:id="rId4"/>
    <externalReference r:id="rId5"/>
  </externalReferences>
  <definedNames>
    <definedName name="\b" localSheetId="0">[1]INSUMOS!#REF!</definedName>
    <definedName name="\b">[1]INSUMOS!#REF!</definedName>
    <definedName name="\i" localSheetId="0">[1]INSUMOS!#REF!</definedName>
    <definedName name="\i">[1]INSUMOS!#REF!</definedName>
    <definedName name="\m" localSheetId="0">[1]INSUMOS!#REF!</definedName>
    <definedName name="\m">[1]INSUMOS!#REF!</definedName>
    <definedName name="\r" localSheetId="0">[1]INSUMOS!#REF!</definedName>
    <definedName name="\r">[1]INSUMOS!#REF!</definedName>
    <definedName name="\t" localSheetId="0">[1]INSUMOS!#REF!</definedName>
    <definedName name="\t">[1]INSUMOS!#REF!</definedName>
    <definedName name="\x" localSheetId="0">[1]INSUMOS!#REF!</definedName>
    <definedName name="\x">[1]INSUMOS!#REF!</definedName>
    <definedName name="_Key1" localSheetId="0" hidden="1">[1]INSUMOS!#REF!</definedName>
    <definedName name="_Key1" hidden="1">[1]INSUMOS!#REF!</definedName>
    <definedName name="_Order1" hidden="1">255</definedName>
    <definedName name="_Sort" localSheetId="0" hidden="1">[1]INSUMOS!#REF!</definedName>
    <definedName name="_Sort" hidden="1">[1]INSUMOS!#REF!</definedName>
    <definedName name="a">[2]Planilla!$C$58</definedName>
    <definedName name="Acero">#REF!</definedName>
    <definedName name="Agregados">#REF!</definedName>
    <definedName name="ap">[2]Planilla!$D$58</definedName>
    <definedName name="Apar.Sanitarios">#REF!</definedName>
    <definedName name="_xlnm.Print_Area" localSheetId="1">PAGA!$A$1:$Y$44</definedName>
    <definedName name="_xlnm.Print_Area" localSheetId="0">PGIO!$A$1:$F$38</definedName>
    <definedName name="_xlnm.Print_Area" localSheetId="2">PMT!$A$1:$G$22</definedName>
    <definedName name="BORDE1">#N/A</definedName>
    <definedName name="Carp.Aluminio">#REF!</definedName>
    <definedName name="Carp.Metalica">#REF!</definedName>
    <definedName name="Cerrajeria">#REF!</definedName>
    <definedName name="Ciudades">#REF!</definedName>
    <definedName name="Combustible">#REF!</definedName>
    <definedName name="Concretos">#REF!</definedName>
    <definedName name="_xlnm.Criteria" localSheetId="0">[1]INSUMOS!#REF!</definedName>
    <definedName name="_xlnm.Criteria">[1]INSUMOS!#REF!</definedName>
    <definedName name="Criterios_IM" localSheetId="0">[1]INSUMOS!#REF!</definedName>
    <definedName name="Criterios_IM">[1]INSUMOS!#REF!</definedName>
    <definedName name="Cuadrillas">#REF!</definedName>
    <definedName name="Cubierta">#REF!</definedName>
    <definedName name="Drywall">#REF!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 localSheetId="0">#REF!</definedName>
    <definedName name="INSUMOS">#N/A</definedName>
    <definedName name="Ladrillos">#REF!</definedName>
    <definedName name="Maderas">#REF!</definedName>
    <definedName name="o">[2]Planilla!$C$60</definedName>
    <definedName name="op">[2]Planilla!$D$60</definedName>
    <definedName name="Pinturas">#REF!</definedName>
    <definedName name="PisosEnchapes">#REF!</definedName>
    <definedName name="Prefabricados">#REF!</definedName>
    <definedName name="_xlnm.Print_Titles" localSheetId="1">PAGA!$5:$5</definedName>
    <definedName name="VariosAnalisi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5" i="6" l="1"/>
  <c r="E29" i="6"/>
  <c r="F29" i="6" s="1"/>
  <c r="F5" i="4"/>
  <c r="G5" i="4"/>
  <c r="C17" i="4"/>
  <c r="G17" i="4" s="1"/>
  <c r="F32" i="6"/>
  <c r="F31" i="6"/>
  <c r="F30" i="6"/>
  <c r="F28" i="6"/>
  <c r="F27" i="6"/>
  <c r="F26" i="6"/>
  <c r="E19" i="6"/>
  <c r="F19" i="6" s="1"/>
  <c r="F18" i="6"/>
  <c r="F17" i="6"/>
  <c r="F14" i="6"/>
  <c r="F13" i="6"/>
  <c r="F12" i="6"/>
  <c r="F11" i="6"/>
  <c r="F10" i="6"/>
  <c r="G16" i="4"/>
  <c r="G15" i="4"/>
  <c r="G14" i="4"/>
  <c r="G13" i="4"/>
  <c r="G12" i="4"/>
  <c r="G11" i="4"/>
  <c r="G10" i="4"/>
  <c r="G9" i="4"/>
  <c r="G8" i="4"/>
  <c r="G18" i="4" l="1"/>
  <c r="G20" i="4" s="1"/>
  <c r="E15" i="6" s="1"/>
  <c r="F15" i="6" s="1"/>
  <c r="F33" i="6"/>
  <c r="T32" i="3" l="1"/>
  <c r="L31" i="3" l="1"/>
  <c r="T25" i="3"/>
  <c r="T20" i="3"/>
  <c r="V20" i="3" s="1"/>
  <c r="T19" i="3" l="1"/>
  <c r="V19" i="3" s="1"/>
  <c r="T31" i="3"/>
  <c r="V31" i="3" s="1"/>
  <c r="T21" i="3"/>
  <c r="V21" i="3" s="1"/>
  <c r="T29" i="3"/>
  <c r="V29" i="3" s="1"/>
  <c r="T30" i="3"/>
  <c r="V30" i="3" s="1"/>
  <c r="T24" i="3"/>
  <c r="T27" i="3"/>
  <c r="V27" i="3" s="1"/>
  <c r="T22" i="3"/>
  <c r="V22" i="3" s="1"/>
  <c r="T23" i="3"/>
  <c r="V23" i="3" s="1"/>
  <c r="V25" i="3"/>
  <c r="T26" i="3"/>
  <c r="V26" i="3" s="1"/>
  <c r="T28" i="3"/>
  <c r="V28" i="3" s="1"/>
  <c r="V32" i="3"/>
  <c r="T33" i="3"/>
  <c r="V33" i="3" s="1"/>
  <c r="T34" i="3"/>
  <c r="V34" i="3" s="1"/>
  <c r="T35" i="3"/>
  <c r="V35" i="3" s="1"/>
  <c r="N36" i="3"/>
  <c r="R36" i="3"/>
  <c r="O39" i="3" s="1"/>
  <c r="U36" i="3"/>
  <c r="Q36" i="3"/>
  <c r="V24" i="3" l="1"/>
  <c r="V36" i="3" s="1"/>
  <c r="T36" i="3"/>
  <c r="O38" i="3" l="1"/>
  <c r="O40" i="3"/>
  <c r="E16" i="6" s="1"/>
  <c r="F16" i="6" s="1"/>
  <c r="F20" i="6" s="1"/>
</calcChain>
</file>

<file path=xl/sharedStrings.xml><?xml version="1.0" encoding="utf-8"?>
<sst xmlns="http://schemas.openxmlformats.org/spreadsheetml/2006/main" count="243" uniqueCount="160">
  <si>
    <t>UNIDAD EJECUTORA</t>
  </si>
  <si>
    <t>DIRECCIÓN TERRITORIAL</t>
  </si>
  <si>
    <t>UNIDAD</t>
  </si>
  <si>
    <t>ACTIVIDAD</t>
  </si>
  <si>
    <t>PROGRAMA</t>
  </si>
  <si>
    <t>PROYECTO</t>
  </si>
  <si>
    <t>LICENCIADO</t>
  </si>
  <si>
    <t xml:space="preserve">Resolución N° </t>
  </si>
  <si>
    <t>1. DATOS DEL PROYECTO</t>
  </si>
  <si>
    <t>NOMBRE DEL PROYECTO</t>
  </si>
  <si>
    <t>MEDIDA A EJECUTAR</t>
  </si>
  <si>
    <t>CONDICIONES PROYECTADAS</t>
  </si>
  <si>
    <t>VALOR CON CARGO A</t>
  </si>
  <si>
    <t xml:space="preserve">OBSERVACIONES </t>
  </si>
  <si>
    <t>NO LICENCIADO (PMA o PAGA)</t>
  </si>
  <si>
    <t>CONTROL</t>
  </si>
  <si>
    <t>PREVENCIÓN</t>
  </si>
  <si>
    <t>MITIGACIÓN</t>
  </si>
  <si>
    <t>CORRECCIÓN</t>
  </si>
  <si>
    <t>COMPENSACIÓN</t>
  </si>
  <si>
    <t>CANTIDAD</t>
  </si>
  <si>
    <t>OBRA</t>
  </si>
  <si>
    <t>OTRO</t>
  </si>
  <si>
    <t>VR UNITARIO + IVA ($)</t>
  </si>
  <si>
    <t>% IVA</t>
  </si>
  <si>
    <t>(indicar N° de Resolución día, mes y año)</t>
  </si>
  <si>
    <t>(indicar con una X)</t>
  </si>
  <si>
    <t>VR. TOTAL ($)</t>
  </si>
  <si>
    <t>2. COSTOS DE ACTIVIDADES AMBIENTALES DEL CONTRATO DE OBRA</t>
  </si>
  <si>
    <t>(Marque una X)</t>
  </si>
  <si>
    <t>(Indicar con una X)</t>
  </si>
  <si>
    <t>VR. BÁSICO DE INVERSIÓN AMBIENTAL ($)</t>
  </si>
  <si>
    <t>VR. IVA DE INVERSIÓN AMBIENTAL ($)</t>
  </si>
  <si>
    <t>VR. TOTAL DE INVERSIÓN AMBIENTAL ($)</t>
  </si>
  <si>
    <t>PLAN DE INVERSIÓN AMBIENTAL No. 1</t>
  </si>
  <si>
    <t>VR. REEMBOLSO DE GASTOS ($)</t>
  </si>
  <si>
    <t>VR. BASE GRAVABLE ($)</t>
  </si>
  <si>
    <t>VR. IVA ($)</t>
  </si>
  <si>
    <t>DAGA-1.3-03</t>
  </si>
  <si>
    <t>PAC-2.1-04</t>
  </si>
  <si>
    <t>PAC-2.5-08</t>
  </si>
  <si>
    <t>PGH-3.2-10</t>
  </si>
  <si>
    <t xml:space="preserve">Cumplimiento de requerimientos legales. </t>
  </si>
  <si>
    <t xml:space="preserve">Manejo integral de materiales de construcción. </t>
  </si>
  <si>
    <t xml:space="preserve">Manejo y disposición final de residuos sólidos convencionales y especiales. </t>
  </si>
  <si>
    <t xml:space="preserve">Manejo de residuos líquidos domésticos e industriales </t>
  </si>
  <si>
    <t>DESARROLLO Y APLICACIÓN DE LA GESTIÓN AMBIENTAL</t>
  </si>
  <si>
    <t xml:space="preserve"> ACTIVIDADES CONSTRUCTIVAS</t>
  </si>
  <si>
    <t>X</t>
  </si>
  <si>
    <t>Unidad</t>
  </si>
  <si>
    <t>Estudio y solicitud</t>
  </si>
  <si>
    <t>Kg</t>
  </si>
  <si>
    <t>Gestión y pagos a empresas certificadas que realicen la recolección y disposición final de residuos peligrosos</t>
  </si>
  <si>
    <t>Señalización de frentes de obras y sitios temporales.</t>
  </si>
  <si>
    <t xml:space="preserve">GESTIÓN HÍDRICA </t>
  </si>
  <si>
    <t>ML</t>
  </si>
  <si>
    <t>Mes - Unidad</t>
  </si>
  <si>
    <t>Un</t>
  </si>
  <si>
    <t>Aprovechamiento Forestal</t>
  </si>
  <si>
    <t>Compensación Forestal</t>
  </si>
  <si>
    <t>PAC-2.1-06</t>
  </si>
  <si>
    <t>BIODIVERSIDAD Y SERVICIOS
ECOSISTÉMICOS</t>
  </si>
  <si>
    <t>PBSE-4.2-12</t>
  </si>
  <si>
    <t>Construcción o instalacion de puntos ecológicos</t>
  </si>
  <si>
    <t>Pago servicios unidades sanitarias o instalación de baños portátiles - Mantenimientos de las unidades sanitarias</t>
  </si>
  <si>
    <t>Recuperacióńn de Áreas Afectadas</t>
  </si>
  <si>
    <t>Compensación individual por arbóreos frutales</t>
  </si>
  <si>
    <t>Instalación bolsas de colores para puntos ecológicos (azul, gris, verde y roja)</t>
  </si>
  <si>
    <t>Tramites legales (Ocupación de cause)</t>
  </si>
  <si>
    <t>GOBERNACIÓN DE CALDAS</t>
  </si>
  <si>
    <t>CÓDIGO / FICHA</t>
  </si>
  <si>
    <t>NOMBRE DEL INSUMO O ÍTEM</t>
  </si>
  <si>
    <t>VR. UNITARIO BÁSICO (sin IVA) ($)</t>
  </si>
  <si>
    <t>VR. ÍTEM NO PREVISTO ($)</t>
  </si>
  <si>
    <t>El permiso de ocupación de cauce varia según las alcantarillas nuevas donde se observe la intervención de una fuente hídrica</t>
  </si>
  <si>
    <t>Día</t>
  </si>
  <si>
    <t>Recolección de Residuos Convencionales en punto de acopio.</t>
  </si>
  <si>
    <t>Cerramiento en yute y guadua</t>
  </si>
  <si>
    <t>Cinta demarcación precaución (2 hiladas)</t>
  </si>
  <si>
    <t>Manejo y disposición final de escombros</t>
  </si>
  <si>
    <t>Derechos del sitio de Disposición RCD</t>
  </si>
  <si>
    <t>Conformación de zona RCD</t>
  </si>
  <si>
    <t>m3</t>
  </si>
  <si>
    <t>Ha</t>
  </si>
  <si>
    <t>Tramites de conseción de agua</t>
  </si>
  <si>
    <t xml:space="preserve">Suministro e instalación de plástico negro (Polietileno), calibre 6. Para protección de materiales  </t>
  </si>
  <si>
    <t>m2</t>
  </si>
  <si>
    <t>Jornal Brigada de Orden y Aseo</t>
  </si>
  <si>
    <t>Tramites de aprovechamiento forestal</t>
  </si>
  <si>
    <t>Esta actividad se encuentra incluida en los APUs de excavacion de material comun y roca</t>
  </si>
  <si>
    <t>Elemento</t>
  </si>
  <si>
    <t>Cantidad</t>
  </si>
  <si>
    <t>Tiempo
(meses)</t>
  </si>
  <si>
    <t>% dedicación</t>
  </si>
  <si>
    <t>Valor mensual</t>
  </si>
  <si>
    <t>Valor parcial</t>
  </si>
  <si>
    <t>Paleteros</t>
  </si>
  <si>
    <t>Persona</t>
  </si>
  <si>
    <t>Valor Total</t>
  </si>
  <si>
    <t>Señal Inicio de obra</t>
  </si>
  <si>
    <t>Señal Fin de Obra</t>
  </si>
  <si>
    <t>Señal obra en la via</t>
  </si>
  <si>
    <t>Señal auxiliar de transito</t>
  </si>
  <si>
    <t>Señal angostamiento a la izquierda</t>
  </si>
  <si>
    <t>Señal trabajos en la via</t>
  </si>
  <si>
    <t>Señal Barricada</t>
  </si>
  <si>
    <t>Señal Bombones (588 número total)</t>
  </si>
  <si>
    <t>Señalización con cinta de demarcación</t>
  </si>
  <si>
    <t>m</t>
  </si>
  <si>
    <t>TOTAL</t>
  </si>
  <si>
    <t>COMPONENTE AMBIENTAL</t>
  </si>
  <si>
    <t>ITEM</t>
  </si>
  <si>
    <t>DETALLE</t>
  </si>
  <si>
    <t>VR UNITARIO</t>
  </si>
  <si>
    <t>VALOR TOTAL</t>
  </si>
  <si>
    <t>PUNTOS ECOLOGICOS PARA DISPOSICIÓN DE RESIDUOS DOMESTICOS</t>
  </si>
  <si>
    <t>PUNTO ECOLOGICO 6 PUNTOS. NO RECICLABLE, PAPEL CARTÓN, PLÁSTICO 10 LT.</t>
  </si>
  <si>
    <t>KIT DE CONTROL DE DERRAMES</t>
  </si>
  <si>
    <t>KIT DE CONTROL DE DERRAMES DE 55 GALONES</t>
  </si>
  <si>
    <t>ACOPIO DE RESIDUOS PELIGROSOS EN INSTALACIONES TEMPORALES</t>
  </si>
  <si>
    <t>CONTENEDORES PARA ACOPIO RESIDUOS PELIGROSOS EN INSTALACIONES TEMPORALES</t>
  </si>
  <si>
    <t>LAVADO DE HERRAMIENTAS</t>
  </si>
  <si>
    <t xml:space="preserve">CANECA DE 55 GALONES PARA LAVADO DE HERRAMIENTAS </t>
  </si>
  <si>
    <t>CUBRIMIENTO DE MATERIALES GRANULARES Y ESCOMBROS</t>
  </si>
  <si>
    <t>CUBRIMIETO DE MATERIALES GRANULARES CON PLÁSTICO Y CUBRIMIENTO DE ESCOMBROS CON LONA VERDE PARA CERRAMIENTO</t>
  </si>
  <si>
    <t>UNIDAD/MES</t>
  </si>
  <si>
    <t>PRESUPUESTO PLAN DE MANEJO DE TRANSITO (PMT)</t>
  </si>
  <si>
    <t>PRESUPUESTO PLAN DE MANEJO AMBIENTAL (PMA)</t>
  </si>
  <si>
    <t>PRESUPUESTO PLAN DE GESTION AMBIENTAL (PAGA)</t>
  </si>
  <si>
    <t>KIT DE ASEO</t>
  </si>
  <si>
    <t xml:space="preserve">KIT DE ASEO SOCIAL Y COMUNITARIO (ESCOBA, TRAPERO, RECOGEDOR, CEPILLO,  BALDE 25 L) </t>
  </si>
  <si>
    <t>GENERACION DE INFORMES,  EJE AMBIENTAL</t>
  </si>
  <si>
    <t>GENERACION DE INFORMES, IMPRESIÓN DE INFORMACION, ADQUISICION DE INFORMACIÓN, CAPACITACIONES Y MANTENIMIENTO DEL PLAN DE IMPLEMENTACION DEL PLAN PGIO EJE AMBIENTAL</t>
  </si>
  <si>
    <t>MENSUAL</t>
  </si>
  <si>
    <t>BRIDAGA DE ASEO Y RECOLECCIÓN DE RESIDUOS</t>
  </si>
  <si>
    <t>SUMINISTRO DE BRIGADA DE ASEO PARA LA IMPLEMENTACION Y EL MANTENIMEINTO DEL PGIO. INCLUYE FACTOR PRESTACIONAL</t>
  </si>
  <si>
    <t xml:space="preserve">SUBTOTAL COMPONENTE AMBIENTAL </t>
  </si>
  <si>
    <t>COMPONENTE S&amp;SO</t>
  </si>
  <si>
    <t>KIT ELEMENTOS PROTECCIÓN PERSONAL</t>
  </si>
  <si>
    <t>ELEMENTOS DE PROTECCIÓN PERSONAL BÁSICOS POR PERSONA. INCLUYE: BOTAS, CASCO, CHALECO, TAPA OIDOS, GUANTES)</t>
  </si>
  <si>
    <t>KIT DE EMERGENCIAS</t>
  </si>
  <si>
    <t>INCLUYE EXTINTOR 10 LBS CON SEÑALIZACIÓN EN ACRILICO, CAMILLA, CONOS REFLECTIVOS Y BOTIQUIN CON LOS ELEMENTOSDE PRIMEROS AUXILIOS NECESARIOS</t>
  </si>
  <si>
    <t>KIT PARA TRABAJOS EN ALTURAS</t>
  </si>
  <si>
    <t>KIT PARA TRABAJO EN ALTURAS CERTIFICADO INCLUYE ARNES, BARBUQUEO, ESLINGA EN Y, LÍNEA DE VIDA, PUNTO DE ANCLAJE FIJO.</t>
  </si>
  <si>
    <t>KIT PARA TRABAJO CON SOLDADURA</t>
  </si>
  <si>
    <t>CARATA PARA SOLDAR - GUANTES - OVEROL ESPECIAL</t>
  </si>
  <si>
    <t>SEÑALIZACIÓN S&amp;SO</t>
  </si>
  <si>
    <t xml:space="preserve"> SEÑAL PREVENTIVA, REGLAMENTARIA E INFORMATIVA. INTERNA (en el parque ) </t>
  </si>
  <si>
    <t>EXAMEN MEDICO OCUPACIONAL DE INGRESO Y EGRESO</t>
  </si>
  <si>
    <t>EXAMENDEINGRESOYEGRESOQUEINCLUYE:AGUDEZAVISUAL,TALLAYPESO,TENSIÓNARTERIAL,SEROLOGÍAPARATODOELPERSONALEXCEPTOPERSONALDE TRABAJO EN ALTURAS.</t>
  </si>
  <si>
    <t>GENERACION DE INFORMES EJE S&amp;SO</t>
  </si>
  <si>
    <t>GENERACIÓN DE INFORMES, IMPRESIÓN DE INFORMACIÓN, ADQUISICIÓN DE INFORMACIÓN, CAPACITACIONES Y MANTENIMIENTO DEL PLAN DE IMPLEMENTACIÓN DE PGIO EJE DE SEGURIDAD INDUSTRIAL Y SALUD OCUPACIONAL.</t>
  </si>
  <si>
    <t>SUBTOTAL COMPONENTE S&amp;SO</t>
  </si>
  <si>
    <t xml:space="preserve">TOTAL COMPONENTE PGIO </t>
  </si>
  <si>
    <t>PLAN DE MANEJO DE GESTION INTERGAL PGIO</t>
  </si>
  <si>
    <t>Señal angostamiento a la derecha</t>
  </si>
  <si>
    <t>PLAN DE MANEJO DE TRANSITO                                  10/11/2025</t>
  </si>
  <si>
    <t>Noviembre de 2025</t>
  </si>
  <si>
    <t xml:space="preserve">FORMULARIO DE PRESUPUESTO MEJORAMIENTO Y PAVIMENTACION </t>
  </si>
  <si>
    <t>GOBERNACIÓN DE CALDAS
MEJORAMIENTO Y PAVIMENTACIÓN DE LAS VÍAS QUE HACEN PARTE DEL HERMANAMIENTO ENTRE LOS DEPARTAMENTOS DE CALDAS Y ANTIOQUIA, MUNICIPIO DE RIOSUCIO Y SAMANÁ. (BERLIN - FLORENCIA)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</si>
</sst>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&quot;$&quot;#,##0"/>
    <numFmt numFmtId="167" formatCode="&quot;$&quot;\ #,##0.00"/>
    <numFmt numFmtId="168" formatCode="[$$-240A]\ #,##0.00;\-[$$-240A]\ #,##0.00"/>
    <numFmt numFmtId="169" formatCode="0.0"/>
    <numFmt numFmtId="170" formatCode="[$$-240A]#,##0.00;\-[$$-240A]#,##0.00"/>
    <numFmt numFmtId="171" formatCode="_(&quot;$&quot;* #,##0_);_(&quot;$&quot;* \(#,##0\);_(&quot;$&quot;* &quot;-&quot;_);_(@_)"/>
    <numFmt numFmtId="172" formatCode="&quot;$&quot;#,##0;[Red]\-&quot;$&quot;#,##0"/>
    <numFmt numFmtId="173" formatCode="_(&quot;$&quot;\ * #,##0.00_);_(&quot;$&quot;\ * \(#,##0.00\);_(&quot;$&quot;\ * &quot;-&quot;??_);_(@_)"/>
    <numFmt numFmtId="174" formatCode="_(* #,##0_);_(* \(#,##0\);_(* &quot;-&quot;_);_(@_)"/>
  </numFmts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name val="Arial"/>
      <family val="2"/>
    </font>
    <font>
      <sz val="10"/>
      <name val="Geneva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Times New Roman"/>
      <family val="1"/>
    </font>
    <font>
      <sz val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b/>
      <sz val="18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5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2">
    <xf numFmtId="0" fontId="0" fillId="0" borderId="0"/>
    <xf numFmtId="0" fontId="4" fillId="0" borderId="0"/>
    <xf numFmtId="164" fontId="5" fillId="0" borderId="0" applyFont="0" applyFill="0" applyBorder="0" applyAlignment="0" applyProtection="0"/>
    <xf numFmtId="165" fontId="10" fillId="0" borderId="0" applyFont="0" applyFill="0" applyBorder="0" applyAlignment="0" applyProtection="0"/>
    <xf numFmtId="0" fontId="5" fillId="0" borderId="0"/>
    <xf numFmtId="0" fontId="2" fillId="0" borderId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173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</cellStyleXfs>
  <cellXfs count="303">
    <xf numFmtId="0" fontId="0" fillId="0" borderId="0" xfId="0"/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9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center" vertical="center"/>
    </xf>
    <xf numFmtId="167" fontId="0" fillId="0" borderId="4" xfId="0" applyNumberFormat="1" applyBorder="1" applyAlignment="1">
      <alignment horizontal="center" vertical="center"/>
    </xf>
    <xf numFmtId="0" fontId="5" fillId="0" borderId="9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0" borderId="4" xfId="0" applyNumberFormat="1" applyBorder="1" applyAlignment="1">
      <alignment vertical="center"/>
    </xf>
    <xf numFmtId="167" fontId="0" fillId="0" borderId="0" xfId="0" applyNumberFormat="1" applyAlignment="1">
      <alignment vertical="center"/>
    </xf>
    <xf numFmtId="164" fontId="0" fillId="0" borderId="4" xfId="2" applyFont="1" applyFill="1" applyBorder="1" applyAlignment="1">
      <alignment vertical="center"/>
    </xf>
    <xf numFmtId="0" fontId="0" fillId="0" borderId="2" xfId="0" applyBorder="1" applyAlignment="1">
      <alignment vertical="center"/>
    </xf>
    <xf numFmtId="168" fontId="5" fillId="0" borderId="0" xfId="2" applyNumberFormat="1" applyFont="1" applyFill="1" applyBorder="1" applyAlignment="1">
      <alignment vertical="center"/>
    </xf>
    <xf numFmtId="164" fontId="0" fillId="0" borderId="4" xfId="2" applyFont="1" applyFill="1" applyBorder="1" applyAlignment="1">
      <alignment horizontal="left" vertical="center"/>
    </xf>
    <xf numFmtId="0" fontId="9" fillId="0" borderId="1" xfId="1" applyFont="1" applyBorder="1" applyAlignment="1">
      <alignment horizontal="left" vertical="center"/>
    </xf>
    <xf numFmtId="0" fontId="9" fillId="0" borderId="0" xfId="1" applyFont="1" applyAlignment="1">
      <alignment horizontal="left" vertical="center"/>
    </xf>
    <xf numFmtId="4" fontId="5" fillId="0" borderId="0" xfId="1" applyNumberFormat="1" applyFont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0" xfId="1" applyFont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0" xfId="1" applyFont="1" applyAlignment="1">
      <alignment vertical="center"/>
    </xf>
    <xf numFmtId="0" fontId="5" fillId="0" borderId="38" xfId="0" applyFont="1" applyBorder="1" applyAlignment="1">
      <alignment vertical="center"/>
    </xf>
    <xf numFmtId="0" fontId="5" fillId="0" borderId="3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9" xfId="1" applyFont="1" applyBorder="1" applyAlignment="1">
      <alignment horizontal="right" vertical="center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8" fillId="0" borderId="8" xfId="0" applyFont="1" applyBorder="1" applyAlignment="1" applyProtection="1">
      <alignment horizontal="left" vertical="center"/>
      <protection locked="0"/>
    </xf>
    <xf numFmtId="0" fontId="8" fillId="0" borderId="9" xfId="0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2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2" xfId="1" applyFont="1" applyBorder="1" applyAlignment="1">
      <alignment horizontal="left" vertical="center"/>
    </xf>
    <xf numFmtId="0" fontId="5" fillId="0" borderId="13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65" fontId="5" fillId="0" borderId="0" xfId="3" applyFont="1" applyFill="1" applyBorder="1" applyAlignment="1">
      <alignment horizontal="center" vertical="center"/>
    </xf>
    <xf numFmtId="165" fontId="5" fillId="0" borderId="0" xfId="3" applyFont="1" applyFill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170" fontId="5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5" xfId="0" applyFont="1" applyBorder="1" applyAlignment="1">
      <alignment horizontal="center" vertical="center"/>
    </xf>
    <xf numFmtId="167" fontId="5" fillId="0" borderId="15" xfId="0" applyNumberFormat="1" applyFont="1" applyBorder="1" applyAlignment="1">
      <alignment vertical="center"/>
    </xf>
    <xf numFmtId="9" fontId="5" fillId="0" borderId="15" xfId="0" applyNumberFormat="1" applyFont="1" applyBorder="1" applyAlignment="1">
      <alignment vertical="center"/>
    </xf>
    <xf numFmtId="164" fontId="5" fillId="0" borderId="41" xfId="2" applyFont="1" applyFill="1" applyBorder="1" applyAlignment="1">
      <alignment vertical="center"/>
    </xf>
    <xf numFmtId="164" fontId="5" fillId="0" borderId="39" xfId="2" applyFont="1" applyFill="1" applyBorder="1" applyAlignment="1">
      <alignment vertical="center"/>
    </xf>
    <xf numFmtId="167" fontId="5" fillId="0" borderId="39" xfId="0" applyNumberFormat="1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vertical="center"/>
    </xf>
    <xf numFmtId="9" fontId="5" fillId="0" borderId="4" xfId="0" applyNumberFormat="1" applyFont="1" applyBorder="1" applyAlignment="1">
      <alignment vertical="center"/>
    </xf>
    <xf numFmtId="164" fontId="5" fillId="0" borderId="7" xfId="2" applyFont="1" applyFill="1" applyBorder="1" applyAlignment="1">
      <alignment vertical="center"/>
    </xf>
    <xf numFmtId="167" fontId="5" fillId="0" borderId="7" xfId="0" applyNumberFormat="1" applyFont="1" applyBorder="1" applyAlignment="1">
      <alignment vertical="center"/>
    </xf>
    <xf numFmtId="0" fontId="5" fillId="0" borderId="2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165" fontId="5" fillId="0" borderId="0" xfId="0" applyNumberFormat="1" applyFont="1" applyAlignment="1">
      <alignment vertical="center"/>
    </xf>
    <xf numFmtId="0" fontId="5" fillId="0" borderId="7" xfId="0" applyFont="1" applyBorder="1" applyAlignment="1">
      <alignment horizontal="center" vertical="center"/>
    </xf>
    <xf numFmtId="9" fontId="5" fillId="0" borderId="7" xfId="0" applyNumberFormat="1" applyFont="1" applyBorder="1" applyAlignment="1">
      <alignment vertical="center"/>
    </xf>
    <xf numFmtId="0" fontId="5" fillId="0" borderId="4" xfId="0" applyFont="1" applyBorder="1" applyAlignment="1">
      <alignment horizontal="left" vertical="center" wrapText="1"/>
    </xf>
    <xf numFmtId="1" fontId="5" fillId="0" borderId="7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169" fontId="5" fillId="0" borderId="7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6" fillId="0" borderId="0" xfId="4" applyFont="1" applyAlignment="1" applyProtection="1">
      <alignment vertical="center"/>
      <protection locked="0"/>
    </xf>
    <xf numFmtId="0" fontId="15" fillId="0" borderId="0" xfId="5" applyFont="1" applyAlignment="1" applyProtection="1">
      <alignment vertical="center"/>
      <protection locked="0"/>
    </xf>
    <xf numFmtId="0" fontId="2" fillId="0" borderId="0" xfId="5"/>
    <xf numFmtId="14" fontId="16" fillId="0" borderId="0" xfId="5" applyNumberFormat="1" applyFont="1" applyAlignment="1" applyProtection="1">
      <alignment vertical="center" wrapText="1"/>
      <protection locked="0"/>
    </xf>
    <xf numFmtId="0" fontId="13" fillId="0" borderId="0" xfId="5" applyFont="1"/>
    <xf numFmtId="0" fontId="13" fillId="0" borderId="7" xfId="5" applyFont="1" applyBorder="1" applyAlignment="1">
      <alignment horizontal="center" vertical="center" wrapText="1"/>
    </xf>
    <xf numFmtId="171" fontId="13" fillId="0" borderId="7" xfId="6" applyFont="1" applyBorder="1" applyAlignment="1">
      <alignment horizontal="center" vertical="center" wrapText="1"/>
    </xf>
    <xf numFmtId="0" fontId="13" fillId="0" borderId="0" xfId="5" applyFont="1" applyAlignment="1">
      <alignment horizontal="center" vertical="center" wrapText="1"/>
    </xf>
    <xf numFmtId="0" fontId="2" fillId="0" borderId="7" xfId="5" applyBorder="1"/>
    <xf numFmtId="9" fontId="0" fillId="0" borderId="7" xfId="7" applyFont="1" applyBorder="1"/>
    <xf numFmtId="171" fontId="0" fillId="0" borderId="7" xfId="6" applyFont="1" applyBorder="1"/>
    <xf numFmtId="171" fontId="0" fillId="0" borderId="7" xfId="6" applyFont="1" applyFill="1" applyBorder="1"/>
    <xf numFmtId="171" fontId="13" fillId="0" borderId="0" xfId="6" applyFont="1"/>
    <xf numFmtId="171" fontId="13" fillId="0" borderId="7" xfId="6" applyFont="1" applyBorder="1"/>
    <xf numFmtId="171" fontId="13" fillId="0" borderId="5" xfId="6" applyFont="1" applyBorder="1"/>
    <xf numFmtId="171" fontId="7" fillId="0" borderId="7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Alignment="1" applyProtection="1">
      <alignment horizontal="left" vertical="center"/>
      <protection locked="0"/>
    </xf>
    <xf numFmtId="0" fontId="6" fillId="0" borderId="0" xfId="5" applyFont="1" applyAlignment="1" applyProtection="1">
      <alignment horizontal="center" vertical="center"/>
      <protection locked="0"/>
    </xf>
    <xf numFmtId="172" fontId="5" fillId="0" borderId="0" xfId="5" applyNumberFormat="1" applyFont="1" applyAlignment="1" applyProtection="1">
      <alignment vertical="center"/>
      <protection locked="0"/>
    </xf>
    <xf numFmtId="171" fontId="0" fillId="0" borderId="0" xfId="6" applyFont="1"/>
    <xf numFmtId="0" fontId="17" fillId="0" borderId="0" xfId="8" applyFont="1"/>
    <xf numFmtId="0" fontId="14" fillId="0" borderId="0" xfId="8" applyFont="1"/>
    <xf numFmtId="0" fontId="14" fillId="0" borderId="0" xfId="8" applyFont="1" applyAlignment="1">
      <alignment horizontal="center" vertical="center"/>
    </xf>
    <xf numFmtId="0" fontId="17" fillId="0" borderId="0" xfId="8" applyFont="1" applyAlignment="1">
      <alignment horizontal="center"/>
    </xf>
    <xf numFmtId="14" fontId="18" fillId="0" borderId="0" xfId="8" applyNumberFormat="1" applyFont="1" applyAlignment="1">
      <alignment horizontal="right" vertical="center"/>
    </xf>
    <xf numFmtId="0" fontId="18" fillId="0" borderId="0" xfId="8" applyFont="1" applyAlignment="1">
      <alignment horizontal="right" vertical="center"/>
    </xf>
    <xf numFmtId="0" fontId="5" fillId="0" borderId="0" xfId="8" applyAlignment="1">
      <alignment vertical="center"/>
    </xf>
    <xf numFmtId="0" fontId="14" fillId="0" borderId="4" xfId="8" applyFont="1" applyBorder="1" applyAlignment="1">
      <alignment vertical="center"/>
    </xf>
    <xf numFmtId="173" fontId="14" fillId="0" borderId="4" xfId="9" applyFont="1" applyBorder="1" applyAlignment="1">
      <alignment vertical="center"/>
    </xf>
    <xf numFmtId="0" fontId="19" fillId="0" borderId="7" xfId="8" applyFont="1" applyBorder="1" applyAlignment="1">
      <alignment horizontal="center" vertical="center"/>
    </xf>
    <xf numFmtId="173" fontId="19" fillId="0" borderId="7" xfId="9" applyFont="1" applyBorder="1" applyAlignment="1">
      <alignment horizontal="center" vertical="center"/>
    </xf>
    <xf numFmtId="0" fontId="8" fillId="0" borderId="0" xfId="8" applyFont="1" applyAlignment="1">
      <alignment horizontal="center" vertical="center"/>
    </xf>
    <xf numFmtId="0" fontId="14" fillId="0" borderId="7" xfId="8" applyFont="1" applyBorder="1" applyAlignment="1">
      <alignment vertical="center" wrapText="1"/>
    </xf>
    <xf numFmtId="0" fontId="14" fillId="0" borderId="7" xfId="8" applyFont="1" applyBorder="1" applyAlignment="1">
      <alignment vertical="center"/>
    </xf>
    <xf numFmtId="173" fontId="14" fillId="0" borderId="7" xfId="9" applyFont="1" applyBorder="1" applyAlignment="1">
      <alignment vertical="center"/>
    </xf>
    <xf numFmtId="173" fontId="19" fillId="0" borderId="7" xfId="9" applyFont="1" applyBorder="1" applyAlignment="1">
      <alignment vertical="center"/>
    </xf>
    <xf numFmtId="0" fontId="14" fillId="0" borderId="0" xfId="8" applyFont="1" applyAlignment="1">
      <alignment vertical="center"/>
    </xf>
    <xf numFmtId="173" fontId="14" fillId="0" borderId="0" xfId="9" applyFont="1" applyAlignment="1">
      <alignment vertical="center"/>
    </xf>
    <xf numFmtId="173" fontId="19" fillId="0" borderId="7" xfId="8" applyNumberFormat="1" applyFont="1" applyBorder="1" applyAlignment="1">
      <alignment vertical="center"/>
    </xf>
    <xf numFmtId="0" fontId="14" fillId="0" borderId="4" xfId="8" applyFont="1" applyBorder="1" applyAlignment="1">
      <alignment horizontal="left" vertical="center" wrapText="1"/>
    </xf>
    <xf numFmtId="173" fontId="19" fillId="2" borderId="7" xfId="8" applyNumberFormat="1" applyFont="1" applyFill="1" applyBorder="1" applyAlignment="1">
      <alignment vertical="center"/>
    </xf>
    <xf numFmtId="0" fontId="5" fillId="0" borderId="0" xfId="8" applyAlignment="1" applyProtection="1">
      <alignment horizontal="center" vertical="center"/>
      <protection locked="0"/>
    </xf>
    <xf numFmtId="0" fontId="8" fillId="0" borderId="0" xfId="8" applyFont="1" applyAlignment="1" applyProtection="1">
      <alignment horizontal="left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1" fillId="0" borderId="7" xfId="5" applyFont="1" applyBorder="1"/>
    <xf numFmtId="0" fontId="5" fillId="0" borderId="0" xfId="8" applyAlignment="1" applyProtection="1">
      <alignment horizontal="left" vertical="center"/>
      <protection locked="0"/>
    </xf>
    <xf numFmtId="0" fontId="15" fillId="0" borderId="8" xfId="0" applyFont="1" applyBorder="1" applyAlignment="1" applyProtection="1">
      <alignment horizontal="center" vertical="center"/>
      <protection locked="0"/>
    </xf>
    <xf numFmtId="0" fontId="15" fillId="0" borderId="9" xfId="0" applyFont="1" applyBorder="1" applyAlignment="1" applyProtection="1">
      <alignment horizontal="center" vertical="center"/>
      <protection locked="0"/>
    </xf>
    <xf numFmtId="0" fontId="15" fillId="0" borderId="44" xfId="0" applyFont="1" applyBorder="1" applyAlignment="1" applyProtection="1">
      <alignment horizontal="center" vertical="center"/>
      <protection locked="0"/>
    </xf>
    <xf numFmtId="0" fontId="15" fillId="0" borderId="11" xfId="0" applyFont="1" applyBorder="1" applyAlignment="1" applyProtection="1">
      <alignment horizontal="center" vertical="center"/>
      <protection locked="0"/>
    </xf>
    <xf numFmtId="0" fontId="19" fillId="2" borderId="52" xfId="8" applyFont="1" applyFill="1" applyBorder="1" applyAlignment="1">
      <alignment horizontal="center" vertical="center"/>
    </xf>
    <xf numFmtId="0" fontId="19" fillId="2" borderId="53" xfId="8" applyFont="1" applyFill="1" applyBorder="1" applyAlignment="1">
      <alignment horizontal="center" vertical="center"/>
    </xf>
    <xf numFmtId="0" fontId="19" fillId="2" borderId="54" xfId="8" applyFont="1" applyFill="1" applyBorder="1" applyAlignment="1">
      <alignment horizontal="center" vertical="center"/>
    </xf>
    <xf numFmtId="0" fontId="19" fillId="0" borderId="7" xfId="8" applyFont="1" applyBorder="1" applyAlignment="1">
      <alignment horizontal="left" vertical="center"/>
    </xf>
    <xf numFmtId="0" fontId="19" fillId="2" borderId="7" xfId="8" applyFont="1" applyFill="1" applyBorder="1" applyAlignment="1">
      <alignment horizontal="center" vertical="center"/>
    </xf>
    <xf numFmtId="0" fontId="17" fillId="0" borderId="0" xfId="8" applyFont="1" applyAlignment="1">
      <alignment horizontal="center"/>
    </xf>
    <xf numFmtId="0" fontId="16" fillId="0" borderId="42" xfId="0" applyFont="1" applyBorder="1" applyAlignment="1" applyProtection="1">
      <alignment horizontal="center" vertical="center" wrapText="1"/>
      <protection locked="0"/>
    </xf>
    <xf numFmtId="0" fontId="16" fillId="0" borderId="40" xfId="0" applyFont="1" applyBorder="1" applyAlignment="1" applyProtection="1">
      <alignment horizontal="center" vertical="center" wrapText="1"/>
      <protection locked="0"/>
    </xf>
    <xf numFmtId="0" fontId="18" fillId="0" borderId="0" xfId="8" applyFont="1" applyAlignment="1">
      <alignment horizontal="center" vertical="center"/>
    </xf>
    <xf numFmtId="0" fontId="16" fillId="0" borderId="7" xfId="8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50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1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22" xfId="1" applyFont="1" applyBorder="1" applyAlignment="1">
      <alignment horizontal="center" vertical="center"/>
    </xf>
    <xf numFmtId="0" fontId="8" fillId="0" borderId="23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textRotation="90"/>
    </xf>
    <xf numFmtId="0" fontId="8" fillId="0" borderId="36" xfId="0" applyFont="1" applyBorder="1" applyAlignment="1">
      <alignment horizontal="center" vertical="center" textRotation="90"/>
    </xf>
    <xf numFmtId="0" fontId="8" fillId="0" borderId="7" xfId="0" applyFont="1" applyBorder="1" applyAlignment="1">
      <alignment horizontal="center" vertical="center" textRotation="90"/>
    </xf>
    <xf numFmtId="0" fontId="8" fillId="0" borderId="1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/>
    </xf>
    <xf numFmtId="0" fontId="8" fillId="0" borderId="33" xfId="0" applyFont="1" applyBorder="1" applyAlignment="1">
      <alignment horizontal="center" vertical="center" textRotation="90"/>
    </xf>
    <xf numFmtId="0" fontId="8" fillId="0" borderId="17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167" fontId="5" fillId="0" borderId="31" xfId="0" applyNumberFormat="1" applyFont="1" applyBorder="1" applyAlignment="1">
      <alignment horizontal="center" vertical="center"/>
    </xf>
    <xf numFmtId="167" fontId="5" fillId="0" borderId="32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66" fontId="8" fillId="0" borderId="49" xfId="0" applyNumberFormat="1" applyFont="1" applyBorder="1" applyAlignment="1">
      <alignment horizontal="right" vertical="center"/>
    </xf>
    <xf numFmtId="166" fontId="8" fillId="0" borderId="38" xfId="0" applyNumberFormat="1" applyFont="1" applyBorder="1" applyAlignment="1">
      <alignment horizontal="right" vertical="center"/>
    </xf>
    <xf numFmtId="166" fontId="8" fillId="0" borderId="37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5" fillId="0" borderId="44" xfId="0" applyFont="1" applyBorder="1" applyAlignment="1">
      <alignment vertical="center"/>
    </xf>
    <xf numFmtId="0" fontId="5" fillId="0" borderId="4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5" fillId="0" borderId="45" xfId="0" applyFont="1" applyBorder="1" applyAlignment="1">
      <alignment vertical="center"/>
    </xf>
    <xf numFmtId="0" fontId="5" fillId="0" borderId="43" xfId="0" applyFont="1" applyBorder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/>
    </xf>
    <xf numFmtId="0" fontId="12" fillId="0" borderId="24" xfId="0" applyFont="1" applyBorder="1" applyAlignment="1">
      <alignment horizontal="left" vertical="center"/>
    </xf>
    <xf numFmtId="0" fontId="8" fillId="0" borderId="31" xfId="0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/>
    </xf>
    <xf numFmtId="0" fontId="5" fillId="0" borderId="24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167" fontId="5" fillId="0" borderId="6" xfId="0" applyNumberFormat="1" applyFont="1" applyBorder="1" applyAlignment="1">
      <alignment horizontal="center" vertical="center"/>
    </xf>
    <xf numFmtId="167" fontId="5" fillId="0" borderId="28" xfId="0" applyNumberFormat="1" applyFont="1" applyBorder="1" applyAlignment="1">
      <alignment horizontal="center" vertical="center"/>
    </xf>
    <xf numFmtId="167" fontId="5" fillId="0" borderId="33" xfId="0" applyNumberFormat="1" applyFont="1" applyBorder="1" applyAlignment="1">
      <alignment horizontal="center" vertical="center"/>
    </xf>
    <xf numFmtId="167" fontId="5" fillId="0" borderId="34" xfId="0" applyNumberFormat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1" xfId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6" fontId="8" fillId="0" borderId="47" xfId="0" applyNumberFormat="1" applyFont="1" applyBorder="1" applyAlignment="1">
      <alignment horizontal="right" vertical="center"/>
    </xf>
    <xf numFmtId="166" fontId="8" fillId="0" borderId="48" xfId="0" applyNumberFormat="1" applyFont="1" applyBorder="1" applyAlignment="1">
      <alignment horizontal="right" vertical="center"/>
    </xf>
    <xf numFmtId="166" fontId="8" fillId="0" borderId="36" xfId="0" applyNumberFormat="1" applyFont="1" applyBorder="1" applyAlignment="1">
      <alignment horizontal="right" vertical="center"/>
    </xf>
    <xf numFmtId="166" fontId="8" fillId="0" borderId="42" xfId="0" applyNumberFormat="1" applyFont="1" applyBorder="1" applyAlignment="1">
      <alignment horizontal="right" vertical="center"/>
    </xf>
    <xf numFmtId="166" fontId="8" fillId="0" borderId="40" xfId="0" applyNumberFormat="1" applyFont="1" applyBorder="1" applyAlignment="1">
      <alignment horizontal="right" vertical="center"/>
    </xf>
    <xf numFmtId="166" fontId="8" fillId="0" borderId="24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2" fillId="0" borderId="6" xfId="5" applyBorder="1" applyAlignment="1">
      <alignment horizontal="center"/>
    </xf>
    <xf numFmtId="0" fontId="2" fillId="0" borderId="40" xfId="5" applyBorder="1" applyAlignment="1">
      <alignment horizontal="center"/>
    </xf>
    <xf numFmtId="0" fontId="2" fillId="0" borderId="24" xfId="5" applyBorder="1" applyAlignment="1">
      <alignment horizontal="center"/>
    </xf>
    <xf numFmtId="0" fontId="8" fillId="0" borderId="0" xfId="5" applyFont="1" applyAlignment="1" applyProtection="1">
      <alignment horizontal="center" vertical="center"/>
      <protection locked="0"/>
    </xf>
    <xf numFmtId="0" fontId="15" fillId="0" borderId="8" xfId="5" applyFont="1" applyBorder="1" applyAlignment="1" applyProtection="1">
      <alignment horizontal="center" vertical="center"/>
      <protection locked="0"/>
    </xf>
    <xf numFmtId="0" fontId="15" fillId="0" borderId="9" xfId="5" applyFont="1" applyBorder="1" applyAlignment="1" applyProtection="1">
      <alignment horizontal="center" vertical="center"/>
      <protection locked="0"/>
    </xf>
    <xf numFmtId="0" fontId="15" fillId="0" borderId="44" xfId="5" applyFont="1" applyBorder="1" applyAlignment="1" applyProtection="1">
      <alignment horizontal="center" vertical="center"/>
      <protection locked="0"/>
    </xf>
    <xf numFmtId="0" fontId="15" fillId="0" borderId="11" xfId="5" applyFont="1" applyBorder="1" applyAlignment="1" applyProtection="1">
      <alignment horizontal="center" vertical="center"/>
      <protection locked="0"/>
    </xf>
    <xf numFmtId="0" fontId="16" fillId="0" borderId="42" xfId="5" applyFont="1" applyBorder="1" applyAlignment="1" applyProtection="1">
      <alignment horizontal="center" vertical="center" wrapText="1"/>
      <protection locked="0"/>
    </xf>
    <xf numFmtId="0" fontId="16" fillId="0" borderId="40" xfId="5" applyFont="1" applyBorder="1" applyAlignment="1" applyProtection="1">
      <alignment horizontal="center" vertical="center" wrapText="1"/>
      <protection locked="0"/>
    </xf>
    <xf numFmtId="0" fontId="13" fillId="0" borderId="6" xfId="5" applyFont="1" applyBorder="1" applyAlignment="1">
      <alignment horizontal="center"/>
    </xf>
    <xf numFmtId="0" fontId="13" fillId="0" borderId="40" xfId="5" applyFont="1" applyBorder="1" applyAlignment="1">
      <alignment horizontal="center"/>
    </xf>
    <xf numFmtId="0" fontId="13" fillId="0" borderId="24" xfId="5" applyFont="1" applyBorder="1" applyAlignment="1">
      <alignment horizontal="center"/>
    </xf>
  </cellXfs>
  <cellStyles count="12">
    <cellStyle name="Millares [0] 2" xfId="10" xr:uid="{00000000-0005-0000-0000-000000000000}"/>
    <cellStyle name="Moneda" xfId="3" builtinId="4"/>
    <cellStyle name="Moneda [0]" xfId="2" builtinId="7"/>
    <cellStyle name="Moneda [0] 2" xfId="6" xr:uid="{00000000-0005-0000-0000-000003000000}"/>
    <cellStyle name="Moneda 2 4" xfId="9" xr:uid="{00000000-0005-0000-0000-000004000000}"/>
    <cellStyle name="Normal" xfId="0" builtinId="0"/>
    <cellStyle name="Normal 11" xfId="4" xr:uid="{00000000-0005-0000-0000-000006000000}"/>
    <cellStyle name="Normal 2" xfId="5" xr:uid="{00000000-0005-0000-0000-000007000000}"/>
    <cellStyle name="Normal 3" xfId="8" xr:uid="{00000000-0005-0000-0000-000008000000}"/>
    <cellStyle name="Normal 3 2" xfId="11" xr:uid="{00000000-0005-0000-0000-000009000000}"/>
    <cellStyle name="Normal_modelo ACTA OBRA y MODIFICACION" xfId="1" xr:uid="{00000000-0005-0000-0000-00000A000000}"/>
    <cellStyle name="Porcentaje 2" xfId="7" xr:uid="{00000000-0005-0000-0000-00000B000000}"/>
  </cellStyles>
  <dxfs count="0"/>
  <tableStyles count="0" defaultTableStyle="TableStyleMedium9" defaultPivotStyle="PivotStyleLight16"/>
  <colors>
    <mruColors>
      <color rgb="FF0432FF"/>
      <color rgb="FFFF4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4</xdr:row>
      <xdr:rowOff>0</xdr:rowOff>
    </xdr:from>
    <xdr:to>
      <xdr:col>20</xdr:col>
      <xdr:colOff>76200</xdr:colOff>
      <xdr:row>4</xdr:row>
      <xdr:rowOff>152400</xdr:rowOff>
    </xdr:to>
    <xdr:sp macro="" textlink="">
      <xdr:nvSpPr>
        <xdr:cNvPr id="68777" name="Text Box 9">
          <a:extLst>
            <a:ext uri="{FF2B5EF4-FFF2-40B4-BE49-F238E27FC236}">
              <a16:creationId xmlns:a16="http://schemas.microsoft.com/office/drawing/2014/main" id="{00000000-0008-0000-0100-0000A90C0100}"/>
            </a:ext>
          </a:extLst>
        </xdr:cNvPr>
        <xdr:cNvSpPr txBox="1">
          <a:spLocks noChangeArrowheads="1"/>
        </xdr:cNvSpPr>
      </xdr:nvSpPr>
      <xdr:spPr bwMode="auto">
        <a:xfrm>
          <a:off x="15135225" y="9144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428625</xdr:colOff>
      <xdr:row>4</xdr:row>
      <xdr:rowOff>0</xdr:rowOff>
    </xdr:from>
    <xdr:to>
      <xdr:col>4</xdr:col>
      <xdr:colOff>276225</xdr:colOff>
      <xdr:row>4</xdr:row>
      <xdr:rowOff>0</xdr:rowOff>
    </xdr:to>
    <xdr:pic>
      <xdr:nvPicPr>
        <xdr:cNvPr id="68780" name="Picture 171">
          <a:extLst>
            <a:ext uri="{FF2B5EF4-FFF2-40B4-BE49-F238E27FC236}">
              <a16:creationId xmlns:a16="http://schemas.microsoft.com/office/drawing/2014/main" id="{00000000-0008-0000-0100-0000AC0C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0"/>
          <a:ext cx="1676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1" name="Rectangle 176">
          <a:extLst>
            <a:ext uri="{FF2B5EF4-FFF2-40B4-BE49-F238E27FC236}">
              <a16:creationId xmlns:a16="http://schemas.microsoft.com/office/drawing/2014/main" id="{00000000-0008-0000-0100-0000A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2" name="Rectangle 177">
          <a:extLst>
            <a:ext uri="{FF2B5EF4-FFF2-40B4-BE49-F238E27FC236}">
              <a16:creationId xmlns:a16="http://schemas.microsoft.com/office/drawing/2014/main" id="{00000000-0008-0000-0100-0000A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3" name="Rectangle 178">
          <a:extLst>
            <a:ext uri="{FF2B5EF4-FFF2-40B4-BE49-F238E27FC236}">
              <a16:creationId xmlns:a16="http://schemas.microsoft.com/office/drawing/2014/main" id="{00000000-0008-0000-0100-0000A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4" name="Rectangle 179">
          <a:extLst>
            <a:ext uri="{FF2B5EF4-FFF2-40B4-BE49-F238E27FC236}">
              <a16:creationId xmlns:a16="http://schemas.microsoft.com/office/drawing/2014/main" id="{00000000-0008-0000-0100-0000B0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5" name="Rectangle 180">
          <a:extLst>
            <a:ext uri="{FF2B5EF4-FFF2-40B4-BE49-F238E27FC236}">
              <a16:creationId xmlns:a16="http://schemas.microsoft.com/office/drawing/2014/main" id="{00000000-0008-0000-0100-0000B1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6" name="Rectangle 181">
          <a:extLst>
            <a:ext uri="{FF2B5EF4-FFF2-40B4-BE49-F238E27FC236}">
              <a16:creationId xmlns:a16="http://schemas.microsoft.com/office/drawing/2014/main" id="{00000000-0008-0000-0100-0000B2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7" name="Rectangle 182">
          <a:extLst>
            <a:ext uri="{FF2B5EF4-FFF2-40B4-BE49-F238E27FC236}">
              <a16:creationId xmlns:a16="http://schemas.microsoft.com/office/drawing/2014/main" id="{00000000-0008-0000-0100-0000B3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8" name="Rectangle 183">
          <a:extLst>
            <a:ext uri="{FF2B5EF4-FFF2-40B4-BE49-F238E27FC236}">
              <a16:creationId xmlns:a16="http://schemas.microsoft.com/office/drawing/2014/main" id="{00000000-0008-0000-0100-0000B4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89" name="Rectangle 184">
          <a:extLst>
            <a:ext uri="{FF2B5EF4-FFF2-40B4-BE49-F238E27FC236}">
              <a16:creationId xmlns:a16="http://schemas.microsoft.com/office/drawing/2014/main" id="{00000000-0008-0000-0100-0000B5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0" name="Rectangle 185">
          <a:extLst>
            <a:ext uri="{FF2B5EF4-FFF2-40B4-BE49-F238E27FC236}">
              <a16:creationId xmlns:a16="http://schemas.microsoft.com/office/drawing/2014/main" id="{00000000-0008-0000-0100-0000B6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1" name="Rectangle 186">
          <a:extLst>
            <a:ext uri="{FF2B5EF4-FFF2-40B4-BE49-F238E27FC236}">
              <a16:creationId xmlns:a16="http://schemas.microsoft.com/office/drawing/2014/main" id="{00000000-0008-0000-0100-0000B7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2" name="Rectangle 187">
          <a:extLst>
            <a:ext uri="{FF2B5EF4-FFF2-40B4-BE49-F238E27FC236}">
              <a16:creationId xmlns:a16="http://schemas.microsoft.com/office/drawing/2014/main" id="{00000000-0008-0000-0100-0000B8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3" name="Rectangle 188">
          <a:extLst>
            <a:ext uri="{FF2B5EF4-FFF2-40B4-BE49-F238E27FC236}">
              <a16:creationId xmlns:a16="http://schemas.microsoft.com/office/drawing/2014/main" id="{00000000-0008-0000-0100-0000B9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4" name="Rectangle 189">
          <a:extLst>
            <a:ext uri="{FF2B5EF4-FFF2-40B4-BE49-F238E27FC236}">
              <a16:creationId xmlns:a16="http://schemas.microsoft.com/office/drawing/2014/main" id="{00000000-0008-0000-0100-0000BA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5" name="Rectangle 190">
          <a:extLst>
            <a:ext uri="{FF2B5EF4-FFF2-40B4-BE49-F238E27FC236}">
              <a16:creationId xmlns:a16="http://schemas.microsoft.com/office/drawing/2014/main" id="{00000000-0008-0000-0100-0000BB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6" name="Rectangle 191">
          <a:extLst>
            <a:ext uri="{FF2B5EF4-FFF2-40B4-BE49-F238E27FC236}">
              <a16:creationId xmlns:a16="http://schemas.microsoft.com/office/drawing/2014/main" id="{00000000-0008-0000-0100-0000BC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7" name="Rectangle 192">
          <a:extLst>
            <a:ext uri="{FF2B5EF4-FFF2-40B4-BE49-F238E27FC236}">
              <a16:creationId xmlns:a16="http://schemas.microsoft.com/office/drawing/2014/main" id="{00000000-0008-0000-0100-0000B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8" name="Rectangle 193">
          <a:extLst>
            <a:ext uri="{FF2B5EF4-FFF2-40B4-BE49-F238E27FC236}">
              <a16:creationId xmlns:a16="http://schemas.microsoft.com/office/drawing/2014/main" id="{00000000-0008-0000-0100-0000B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799" name="Rectangle 194">
          <a:extLst>
            <a:ext uri="{FF2B5EF4-FFF2-40B4-BE49-F238E27FC236}">
              <a16:creationId xmlns:a16="http://schemas.microsoft.com/office/drawing/2014/main" id="{00000000-0008-0000-0100-0000B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0" name="Rectangle 195">
          <a:extLst>
            <a:ext uri="{FF2B5EF4-FFF2-40B4-BE49-F238E27FC236}">
              <a16:creationId xmlns:a16="http://schemas.microsoft.com/office/drawing/2014/main" id="{00000000-0008-0000-0100-0000C0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1" name="Rectangle 196">
          <a:extLst>
            <a:ext uri="{FF2B5EF4-FFF2-40B4-BE49-F238E27FC236}">
              <a16:creationId xmlns:a16="http://schemas.microsoft.com/office/drawing/2014/main" id="{00000000-0008-0000-0100-0000C1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2" name="Rectangle 197">
          <a:extLst>
            <a:ext uri="{FF2B5EF4-FFF2-40B4-BE49-F238E27FC236}">
              <a16:creationId xmlns:a16="http://schemas.microsoft.com/office/drawing/2014/main" id="{00000000-0008-0000-0100-0000C2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3" name="Rectangle 198">
          <a:extLst>
            <a:ext uri="{FF2B5EF4-FFF2-40B4-BE49-F238E27FC236}">
              <a16:creationId xmlns:a16="http://schemas.microsoft.com/office/drawing/2014/main" id="{00000000-0008-0000-0100-0000C3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4" name="Rectangle 199">
          <a:extLst>
            <a:ext uri="{FF2B5EF4-FFF2-40B4-BE49-F238E27FC236}">
              <a16:creationId xmlns:a16="http://schemas.microsoft.com/office/drawing/2014/main" id="{00000000-0008-0000-0100-0000C4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5" name="Rectangle 200">
          <a:extLst>
            <a:ext uri="{FF2B5EF4-FFF2-40B4-BE49-F238E27FC236}">
              <a16:creationId xmlns:a16="http://schemas.microsoft.com/office/drawing/2014/main" id="{00000000-0008-0000-0100-0000C5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6" name="Rectangle 201">
          <a:extLst>
            <a:ext uri="{FF2B5EF4-FFF2-40B4-BE49-F238E27FC236}">
              <a16:creationId xmlns:a16="http://schemas.microsoft.com/office/drawing/2014/main" id="{00000000-0008-0000-0100-0000C6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7" name="Rectangle 202">
          <a:extLst>
            <a:ext uri="{FF2B5EF4-FFF2-40B4-BE49-F238E27FC236}">
              <a16:creationId xmlns:a16="http://schemas.microsoft.com/office/drawing/2014/main" id="{00000000-0008-0000-0100-0000C7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8" name="Rectangle 203">
          <a:extLst>
            <a:ext uri="{FF2B5EF4-FFF2-40B4-BE49-F238E27FC236}">
              <a16:creationId xmlns:a16="http://schemas.microsoft.com/office/drawing/2014/main" id="{00000000-0008-0000-0100-0000C8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09" name="Rectangle 204">
          <a:extLst>
            <a:ext uri="{FF2B5EF4-FFF2-40B4-BE49-F238E27FC236}">
              <a16:creationId xmlns:a16="http://schemas.microsoft.com/office/drawing/2014/main" id="{00000000-0008-0000-0100-0000C9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0" name="Rectangle 205">
          <a:extLst>
            <a:ext uri="{FF2B5EF4-FFF2-40B4-BE49-F238E27FC236}">
              <a16:creationId xmlns:a16="http://schemas.microsoft.com/office/drawing/2014/main" id="{00000000-0008-0000-0100-0000CA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1" name="Rectangle 206">
          <a:extLst>
            <a:ext uri="{FF2B5EF4-FFF2-40B4-BE49-F238E27FC236}">
              <a16:creationId xmlns:a16="http://schemas.microsoft.com/office/drawing/2014/main" id="{00000000-0008-0000-0100-0000CB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2" name="Rectangle 207">
          <a:extLst>
            <a:ext uri="{FF2B5EF4-FFF2-40B4-BE49-F238E27FC236}">
              <a16:creationId xmlns:a16="http://schemas.microsoft.com/office/drawing/2014/main" id="{00000000-0008-0000-0100-0000CC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3" name="Rectangle 208">
          <a:extLst>
            <a:ext uri="{FF2B5EF4-FFF2-40B4-BE49-F238E27FC236}">
              <a16:creationId xmlns:a16="http://schemas.microsoft.com/office/drawing/2014/main" id="{00000000-0008-0000-0100-0000C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4" name="Rectangle 209">
          <a:extLst>
            <a:ext uri="{FF2B5EF4-FFF2-40B4-BE49-F238E27FC236}">
              <a16:creationId xmlns:a16="http://schemas.microsoft.com/office/drawing/2014/main" id="{00000000-0008-0000-0100-0000C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5" name="Rectangle 210">
          <a:extLst>
            <a:ext uri="{FF2B5EF4-FFF2-40B4-BE49-F238E27FC236}">
              <a16:creationId xmlns:a16="http://schemas.microsoft.com/office/drawing/2014/main" id="{00000000-0008-0000-0100-0000C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6" name="Rectangle 211">
          <a:extLst>
            <a:ext uri="{FF2B5EF4-FFF2-40B4-BE49-F238E27FC236}">
              <a16:creationId xmlns:a16="http://schemas.microsoft.com/office/drawing/2014/main" id="{00000000-0008-0000-0100-0000D0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7" name="Rectangle 212">
          <a:extLst>
            <a:ext uri="{FF2B5EF4-FFF2-40B4-BE49-F238E27FC236}">
              <a16:creationId xmlns:a16="http://schemas.microsoft.com/office/drawing/2014/main" id="{00000000-0008-0000-0100-0000D1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8" name="Rectangle 213">
          <a:extLst>
            <a:ext uri="{FF2B5EF4-FFF2-40B4-BE49-F238E27FC236}">
              <a16:creationId xmlns:a16="http://schemas.microsoft.com/office/drawing/2014/main" id="{00000000-0008-0000-0100-0000D2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19" name="Rectangle 214">
          <a:extLst>
            <a:ext uri="{FF2B5EF4-FFF2-40B4-BE49-F238E27FC236}">
              <a16:creationId xmlns:a16="http://schemas.microsoft.com/office/drawing/2014/main" id="{00000000-0008-0000-0100-0000D3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0" name="Rectangle 215">
          <a:extLst>
            <a:ext uri="{FF2B5EF4-FFF2-40B4-BE49-F238E27FC236}">
              <a16:creationId xmlns:a16="http://schemas.microsoft.com/office/drawing/2014/main" id="{00000000-0008-0000-0100-0000D4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1" name="Rectangle 216">
          <a:extLst>
            <a:ext uri="{FF2B5EF4-FFF2-40B4-BE49-F238E27FC236}">
              <a16:creationId xmlns:a16="http://schemas.microsoft.com/office/drawing/2014/main" id="{00000000-0008-0000-0100-0000D5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2" name="Rectangle 217">
          <a:extLst>
            <a:ext uri="{FF2B5EF4-FFF2-40B4-BE49-F238E27FC236}">
              <a16:creationId xmlns:a16="http://schemas.microsoft.com/office/drawing/2014/main" id="{00000000-0008-0000-0100-0000D6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3" name="Rectangle 218">
          <a:extLst>
            <a:ext uri="{FF2B5EF4-FFF2-40B4-BE49-F238E27FC236}">
              <a16:creationId xmlns:a16="http://schemas.microsoft.com/office/drawing/2014/main" id="{00000000-0008-0000-0100-0000D7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4" name="Rectangle 219">
          <a:extLst>
            <a:ext uri="{FF2B5EF4-FFF2-40B4-BE49-F238E27FC236}">
              <a16:creationId xmlns:a16="http://schemas.microsoft.com/office/drawing/2014/main" id="{00000000-0008-0000-0100-0000D8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5" name="Rectangle 220">
          <a:extLst>
            <a:ext uri="{FF2B5EF4-FFF2-40B4-BE49-F238E27FC236}">
              <a16:creationId xmlns:a16="http://schemas.microsoft.com/office/drawing/2014/main" id="{00000000-0008-0000-0100-0000D9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6" name="Rectangle 221">
          <a:extLst>
            <a:ext uri="{FF2B5EF4-FFF2-40B4-BE49-F238E27FC236}">
              <a16:creationId xmlns:a16="http://schemas.microsoft.com/office/drawing/2014/main" id="{00000000-0008-0000-0100-0000DA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7" name="Rectangle 222">
          <a:extLst>
            <a:ext uri="{FF2B5EF4-FFF2-40B4-BE49-F238E27FC236}">
              <a16:creationId xmlns:a16="http://schemas.microsoft.com/office/drawing/2014/main" id="{00000000-0008-0000-0100-0000DB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8" name="Rectangle 223">
          <a:extLst>
            <a:ext uri="{FF2B5EF4-FFF2-40B4-BE49-F238E27FC236}">
              <a16:creationId xmlns:a16="http://schemas.microsoft.com/office/drawing/2014/main" id="{00000000-0008-0000-0100-0000DC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29" name="Rectangle 224">
          <a:extLst>
            <a:ext uri="{FF2B5EF4-FFF2-40B4-BE49-F238E27FC236}">
              <a16:creationId xmlns:a16="http://schemas.microsoft.com/office/drawing/2014/main" id="{00000000-0008-0000-0100-0000D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0" name="Rectangle 225">
          <a:extLst>
            <a:ext uri="{FF2B5EF4-FFF2-40B4-BE49-F238E27FC236}">
              <a16:creationId xmlns:a16="http://schemas.microsoft.com/office/drawing/2014/main" id="{00000000-0008-0000-0100-0000D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1" name="Rectangle 226">
          <a:extLst>
            <a:ext uri="{FF2B5EF4-FFF2-40B4-BE49-F238E27FC236}">
              <a16:creationId xmlns:a16="http://schemas.microsoft.com/office/drawing/2014/main" id="{00000000-0008-0000-0100-0000D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2" name="Rectangle 227">
          <a:extLst>
            <a:ext uri="{FF2B5EF4-FFF2-40B4-BE49-F238E27FC236}">
              <a16:creationId xmlns:a16="http://schemas.microsoft.com/office/drawing/2014/main" id="{00000000-0008-0000-0100-0000E0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3" name="Rectangle 228">
          <a:extLst>
            <a:ext uri="{FF2B5EF4-FFF2-40B4-BE49-F238E27FC236}">
              <a16:creationId xmlns:a16="http://schemas.microsoft.com/office/drawing/2014/main" id="{00000000-0008-0000-0100-0000E1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4" name="Rectangle 229">
          <a:extLst>
            <a:ext uri="{FF2B5EF4-FFF2-40B4-BE49-F238E27FC236}">
              <a16:creationId xmlns:a16="http://schemas.microsoft.com/office/drawing/2014/main" id="{00000000-0008-0000-0100-0000E2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5" name="Rectangle 230">
          <a:extLst>
            <a:ext uri="{FF2B5EF4-FFF2-40B4-BE49-F238E27FC236}">
              <a16:creationId xmlns:a16="http://schemas.microsoft.com/office/drawing/2014/main" id="{00000000-0008-0000-0100-0000E3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6" name="Rectangle 231">
          <a:extLst>
            <a:ext uri="{FF2B5EF4-FFF2-40B4-BE49-F238E27FC236}">
              <a16:creationId xmlns:a16="http://schemas.microsoft.com/office/drawing/2014/main" id="{00000000-0008-0000-0100-0000E4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7" name="Rectangle 232">
          <a:extLst>
            <a:ext uri="{FF2B5EF4-FFF2-40B4-BE49-F238E27FC236}">
              <a16:creationId xmlns:a16="http://schemas.microsoft.com/office/drawing/2014/main" id="{00000000-0008-0000-0100-0000E5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8" name="Rectangle 233">
          <a:extLst>
            <a:ext uri="{FF2B5EF4-FFF2-40B4-BE49-F238E27FC236}">
              <a16:creationId xmlns:a16="http://schemas.microsoft.com/office/drawing/2014/main" id="{00000000-0008-0000-0100-0000E6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39" name="Rectangle 234">
          <a:extLst>
            <a:ext uri="{FF2B5EF4-FFF2-40B4-BE49-F238E27FC236}">
              <a16:creationId xmlns:a16="http://schemas.microsoft.com/office/drawing/2014/main" id="{00000000-0008-0000-0100-0000E7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0" name="Rectangle 235">
          <a:extLst>
            <a:ext uri="{FF2B5EF4-FFF2-40B4-BE49-F238E27FC236}">
              <a16:creationId xmlns:a16="http://schemas.microsoft.com/office/drawing/2014/main" id="{00000000-0008-0000-0100-0000E8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1" name="Rectangle 236">
          <a:extLst>
            <a:ext uri="{FF2B5EF4-FFF2-40B4-BE49-F238E27FC236}">
              <a16:creationId xmlns:a16="http://schemas.microsoft.com/office/drawing/2014/main" id="{00000000-0008-0000-0100-0000E9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2" name="Rectangle 237">
          <a:extLst>
            <a:ext uri="{FF2B5EF4-FFF2-40B4-BE49-F238E27FC236}">
              <a16:creationId xmlns:a16="http://schemas.microsoft.com/office/drawing/2014/main" id="{00000000-0008-0000-0100-0000EA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3" name="Rectangle 238">
          <a:extLst>
            <a:ext uri="{FF2B5EF4-FFF2-40B4-BE49-F238E27FC236}">
              <a16:creationId xmlns:a16="http://schemas.microsoft.com/office/drawing/2014/main" id="{00000000-0008-0000-0100-0000EB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4" name="Rectangle 239">
          <a:extLst>
            <a:ext uri="{FF2B5EF4-FFF2-40B4-BE49-F238E27FC236}">
              <a16:creationId xmlns:a16="http://schemas.microsoft.com/office/drawing/2014/main" id="{00000000-0008-0000-0100-0000EC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5" name="Rectangle 240">
          <a:extLst>
            <a:ext uri="{FF2B5EF4-FFF2-40B4-BE49-F238E27FC236}">
              <a16:creationId xmlns:a16="http://schemas.microsoft.com/office/drawing/2014/main" id="{00000000-0008-0000-0100-0000E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6" name="Rectangle 241">
          <a:extLst>
            <a:ext uri="{FF2B5EF4-FFF2-40B4-BE49-F238E27FC236}">
              <a16:creationId xmlns:a16="http://schemas.microsoft.com/office/drawing/2014/main" id="{00000000-0008-0000-0100-0000E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7" name="Rectangle 242">
          <a:extLst>
            <a:ext uri="{FF2B5EF4-FFF2-40B4-BE49-F238E27FC236}">
              <a16:creationId xmlns:a16="http://schemas.microsoft.com/office/drawing/2014/main" id="{00000000-0008-0000-0100-0000E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8" name="Rectangle 243">
          <a:extLst>
            <a:ext uri="{FF2B5EF4-FFF2-40B4-BE49-F238E27FC236}">
              <a16:creationId xmlns:a16="http://schemas.microsoft.com/office/drawing/2014/main" id="{00000000-0008-0000-0100-0000F0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49" name="Rectangle 244">
          <a:extLst>
            <a:ext uri="{FF2B5EF4-FFF2-40B4-BE49-F238E27FC236}">
              <a16:creationId xmlns:a16="http://schemas.microsoft.com/office/drawing/2014/main" id="{00000000-0008-0000-0100-0000F1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0" name="Rectangle 245">
          <a:extLst>
            <a:ext uri="{FF2B5EF4-FFF2-40B4-BE49-F238E27FC236}">
              <a16:creationId xmlns:a16="http://schemas.microsoft.com/office/drawing/2014/main" id="{00000000-0008-0000-0100-0000F2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1" name="Rectangle 246">
          <a:extLst>
            <a:ext uri="{FF2B5EF4-FFF2-40B4-BE49-F238E27FC236}">
              <a16:creationId xmlns:a16="http://schemas.microsoft.com/office/drawing/2014/main" id="{00000000-0008-0000-0100-0000F3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2" name="Rectangle 247">
          <a:extLst>
            <a:ext uri="{FF2B5EF4-FFF2-40B4-BE49-F238E27FC236}">
              <a16:creationId xmlns:a16="http://schemas.microsoft.com/office/drawing/2014/main" id="{00000000-0008-0000-0100-0000F4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3" name="Rectangle 248">
          <a:extLst>
            <a:ext uri="{FF2B5EF4-FFF2-40B4-BE49-F238E27FC236}">
              <a16:creationId xmlns:a16="http://schemas.microsoft.com/office/drawing/2014/main" id="{00000000-0008-0000-0100-0000F5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4" name="Rectangle 249">
          <a:extLst>
            <a:ext uri="{FF2B5EF4-FFF2-40B4-BE49-F238E27FC236}">
              <a16:creationId xmlns:a16="http://schemas.microsoft.com/office/drawing/2014/main" id="{00000000-0008-0000-0100-0000F6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5" name="Rectangle 250">
          <a:extLst>
            <a:ext uri="{FF2B5EF4-FFF2-40B4-BE49-F238E27FC236}">
              <a16:creationId xmlns:a16="http://schemas.microsoft.com/office/drawing/2014/main" id="{00000000-0008-0000-0100-0000F7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6" name="Rectangle 251">
          <a:extLst>
            <a:ext uri="{FF2B5EF4-FFF2-40B4-BE49-F238E27FC236}">
              <a16:creationId xmlns:a16="http://schemas.microsoft.com/office/drawing/2014/main" id="{00000000-0008-0000-0100-0000F8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7" name="Rectangle 252">
          <a:extLst>
            <a:ext uri="{FF2B5EF4-FFF2-40B4-BE49-F238E27FC236}">
              <a16:creationId xmlns:a16="http://schemas.microsoft.com/office/drawing/2014/main" id="{00000000-0008-0000-0100-0000F9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8" name="Rectangle 253">
          <a:extLst>
            <a:ext uri="{FF2B5EF4-FFF2-40B4-BE49-F238E27FC236}">
              <a16:creationId xmlns:a16="http://schemas.microsoft.com/office/drawing/2014/main" id="{00000000-0008-0000-0100-0000FA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59" name="Rectangle 254">
          <a:extLst>
            <a:ext uri="{FF2B5EF4-FFF2-40B4-BE49-F238E27FC236}">
              <a16:creationId xmlns:a16="http://schemas.microsoft.com/office/drawing/2014/main" id="{00000000-0008-0000-0100-0000FB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0" name="Rectangle 255">
          <a:extLst>
            <a:ext uri="{FF2B5EF4-FFF2-40B4-BE49-F238E27FC236}">
              <a16:creationId xmlns:a16="http://schemas.microsoft.com/office/drawing/2014/main" id="{00000000-0008-0000-0100-0000FC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1" name="Rectangle 256">
          <a:extLst>
            <a:ext uri="{FF2B5EF4-FFF2-40B4-BE49-F238E27FC236}">
              <a16:creationId xmlns:a16="http://schemas.microsoft.com/office/drawing/2014/main" id="{00000000-0008-0000-0100-0000FD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2" name="Rectangle 257">
          <a:extLst>
            <a:ext uri="{FF2B5EF4-FFF2-40B4-BE49-F238E27FC236}">
              <a16:creationId xmlns:a16="http://schemas.microsoft.com/office/drawing/2014/main" id="{00000000-0008-0000-0100-0000FE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3" name="Rectangle 258">
          <a:extLst>
            <a:ext uri="{FF2B5EF4-FFF2-40B4-BE49-F238E27FC236}">
              <a16:creationId xmlns:a16="http://schemas.microsoft.com/office/drawing/2014/main" id="{00000000-0008-0000-0100-0000FF0C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4" name="Rectangle 259">
          <a:extLst>
            <a:ext uri="{FF2B5EF4-FFF2-40B4-BE49-F238E27FC236}">
              <a16:creationId xmlns:a16="http://schemas.microsoft.com/office/drawing/2014/main" id="{00000000-0008-0000-0100-00000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5" name="Rectangle 260">
          <a:extLst>
            <a:ext uri="{FF2B5EF4-FFF2-40B4-BE49-F238E27FC236}">
              <a16:creationId xmlns:a16="http://schemas.microsoft.com/office/drawing/2014/main" id="{00000000-0008-0000-0100-00000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6" name="Rectangle 261">
          <a:extLst>
            <a:ext uri="{FF2B5EF4-FFF2-40B4-BE49-F238E27FC236}">
              <a16:creationId xmlns:a16="http://schemas.microsoft.com/office/drawing/2014/main" id="{00000000-0008-0000-0100-00000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7" name="Rectangle 262">
          <a:extLst>
            <a:ext uri="{FF2B5EF4-FFF2-40B4-BE49-F238E27FC236}">
              <a16:creationId xmlns:a16="http://schemas.microsoft.com/office/drawing/2014/main" id="{00000000-0008-0000-0100-00000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8" name="Rectangle 263">
          <a:extLst>
            <a:ext uri="{FF2B5EF4-FFF2-40B4-BE49-F238E27FC236}">
              <a16:creationId xmlns:a16="http://schemas.microsoft.com/office/drawing/2014/main" id="{00000000-0008-0000-0100-00000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69" name="Rectangle 264">
          <a:extLst>
            <a:ext uri="{FF2B5EF4-FFF2-40B4-BE49-F238E27FC236}">
              <a16:creationId xmlns:a16="http://schemas.microsoft.com/office/drawing/2014/main" id="{00000000-0008-0000-0100-00000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0" name="Rectangle 265">
          <a:extLst>
            <a:ext uri="{FF2B5EF4-FFF2-40B4-BE49-F238E27FC236}">
              <a16:creationId xmlns:a16="http://schemas.microsoft.com/office/drawing/2014/main" id="{00000000-0008-0000-0100-00000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1" name="Rectangle 266">
          <a:extLst>
            <a:ext uri="{FF2B5EF4-FFF2-40B4-BE49-F238E27FC236}">
              <a16:creationId xmlns:a16="http://schemas.microsoft.com/office/drawing/2014/main" id="{00000000-0008-0000-0100-00000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2" name="Rectangle 267">
          <a:extLst>
            <a:ext uri="{FF2B5EF4-FFF2-40B4-BE49-F238E27FC236}">
              <a16:creationId xmlns:a16="http://schemas.microsoft.com/office/drawing/2014/main" id="{00000000-0008-0000-0100-00000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3" name="Rectangle 268">
          <a:extLst>
            <a:ext uri="{FF2B5EF4-FFF2-40B4-BE49-F238E27FC236}">
              <a16:creationId xmlns:a16="http://schemas.microsoft.com/office/drawing/2014/main" id="{00000000-0008-0000-0100-00000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4" name="Rectangle 269">
          <a:extLst>
            <a:ext uri="{FF2B5EF4-FFF2-40B4-BE49-F238E27FC236}">
              <a16:creationId xmlns:a16="http://schemas.microsoft.com/office/drawing/2014/main" id="{00000000-0008-0000-0100-00000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5" name="Rectangle 270">
          <a:extLst>
            <a:ext uri="{FF2B5EF4-FFF2-40B4-BE49-F238E27FC236}">
              <a16:creationId xmlns:a16="http://schemas.microsoft.com/office/drawing/2014/main" id="{00000000-0008-0000-0100-00000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6" name="Rectangle 271">
          <a:extLst>
            <a:ext uri="{FF2B5EF4-FFF2-40B4-BE49-F238E27FC236}">
              <a16:creationId xmlns:a16="http://schemas.microsoft.com/office/drawing/2014/main" id="{00000000-0008-0000-0100-00000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7" name="Rectangle 272">
          <a:extLst>
            <a:ext uri="{FF2B5EF4-FFF2-40B4-BE49-F238E27FC236}">
              <a16:creationId xmlns:a16="http://schemas.microsoft.com/office/drawing/2014/main" id="{00000000-0008-0000-0100-00000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8" name="Rectangle 273">
          <a:extLst>
            <a:ext uri="{FF2B5EF4-FFF2-40B4-BE49-F238E27FC236}">
              <a16:creationId xmlns:a16="http://schemas.microsoft.com/office/drawing/2014/main" id="{00000000-0008-0000-0100-00000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79" name="Rectangle 274">
          <a:extLst>
            <a:ext uri="{FF2B5EF4-FFF2-40B4-BE49-F238E27FC236}">
              <a16:creationId xmlns:a16="http://schemas.microsoft.com/office/drawing/2014/main" id="{00000000-0008-0000-0100-00000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0" name="Rectangle 275">
          <a:extLst>
            <a:ext uri="{FF2B5EF4-FFF2-40B4-BE49-F238E27FC236}">
              <a16:creationId xmlns:a16="http://schemas.microsoft.com/office/drawing/2014/main" id="{00000000-0008-0000-0100-00001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1" name="Rectangle 276">
          <a:extLst>
            <a:ext uri="{FF2B5EF4-FFF2-40B4-BE49-F238E27FC236}">
              <a16:creationId xmlns:a16="http://schemas.microsoft.com/office/drawing/2014/main" id="{00000000-0008-0000-0100-00001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2" name="Rectangle 277">
          <a:extLst>
            <a:ext uri="{FF2B5EF4-FFF2-40B4-BE49-F238E27FC236}">
              <a16:creationId xmlns:a16="http://schemas.microsoft.com/office/drawing/2014/main" id="{00000000-0008-0000-0100-00001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3" name="Rectangle 278">
          <a:extLst>
            <a:ext uri="{FF2B5EF4-FFF2-40B4-BE49-F238E27FC236}">
              <a16:creationId xmlns:a16="http://schemas.microsoft.com/office/drawing/2014/main" id="{00000000-0008-0000-0100-00001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4" name="Rectangle 279">
          <a:extLst>
            <a:ext uri="{FF2B5EF4-FFF2-40B4-BE49-F238E27FC236}">
              <a16:creationId xmlns:a16="http://schemas.microsoft.com/office/drawing/2014/main" id="{00000000-0008-0000-0100-00001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5" name="Rectangle 280">
          <a:extLst>
            <a:ext uri="{FF2B5EF4-FFF2-40B4-BE49-F238E27FC236}">
              <a16:creationId xmlns:a16="http://schemas.microsoft.com/office/drawing/2014/main" id="{00000000-0008-0000-0100-00001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6" name="Rectangle 281">
          <a:extLst>
            <a:ext uri="{FF2B5EF4-FFF2-40B4-BE49-F238E27FC236}">
              <a16:creationId xmlns:a16="http://schemas.microsoft.com/office/drawing/2014/main" id="{00000000-0008-0000-0100-00001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7" name="Rectangle 282">
          <a:extLst>
            <a:ext uri="{FF2B5EF4-FFF2-40B4-BE49-F238E27FC236}">
              <a16:creationId xmlns:a16="http://schemas.microsoft.com/office/drawing/2014/main" id="{00000000-0008-0000-0100-00001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8" name="Rectangle 283">
          <a:extLst>
            <a:ext uri="{FF2B5EF4-FFF2-40B4-BE49-F238E27FC236}">
              <a16:creationId xmlns:a16="http://schemas.microsoft.com/office/drawing/2014/main" id="{00000000-0008-0000-0100-00001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89" name="Rectangle 284">
          <a:extLst>
            <a:ext uri="{FF2B5EF4-FFF2-40B4-BE49-F238E27FC236}">
              <a16:creationId xmlns:a16="http://schemas.microsoft.com/office/drawing/2014/main" id="{00000000-0008-0000-0100-00001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0" name="Rectangle 285">
          <a:extLst>
            <a:ext uri="{FF2B5EF4-FFF2-40B4-BE49-F238E27FC236}">
              <a16:creationId xmlns:a16="http://schemas.microsoft.com/office/drawing/2014/main" id="{00000000-0008-0000-0100-00001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1" name="Rectangle 286">
          <a:extLst>
            <a:ext uri="{FF2B5EF4-FFF2-40B4-BE49-F238E27FC236}">
              <a16:creationId xmlns:a16="http://schemas.microsoft.com/office/drawing/2014/main" id="{00000000-0008-0000-0100-00001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2" name="Rectangle 287">
          <a:extLst>
            <a:ext uri="{FF2B5EF4-FFF2-40B4-BE49-F238E27FC236}">
              <a16:creationId xmlns:a16="http://schemas.microsoft.com/office/drawing/2014/main" id="{00000000-0008-0000-0100-00001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3" name="Rectangle 288">
          <a:extLst>
            <a:ext uri="{FF2B5EF4-FFF2-40B4-BE49-F238E27FC236}">
              <a16:creationId xmlns:a16="http://schemas.microsoft.com/office/drawing/2014/main" id="{00000000-0008-0000-0100-00001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4" name="Rectangle 289">
          <a:extLst>
            <a:ext uri="{FF2B5EF4-FFF2-40B4-BE49-F238E27FC236}">
              <a16:creationId xmlns:a16="http://schemas.microsoft.com/office/drawing/2014/main" id="{00000000-0008-0000-0100-00001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5" name="Rectangle 290">
          <a:extLst>
            <a:ext uri="{FF2B5EF4-FFF2-40B4-BE49-F238E27FC236}">
              <a16:creationId xmlns:a16="http://schemas.microsoft.com/office/drawing/2014/main" id="{00000000-0008-0000-0100-00001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6" name="Rectangle 291">
          <a:extLst>
            <a:ext uri="{FF2B5EF4-FFF2-40B4-BE49-F238E27FC236}">
              <a16:creationId xmlns:a16="http://schemas.microsoft.com/office/drawing/2014/main" id="{00000000-0008-0000-0100-00002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7" name="Rectangle 292">
          <a:extLst>
            <a:ext uri="{FF2B5EF4-FFF2-40B4-BE49-F238E27FC236}">
              <a16:creationId xmlns:a16="http://schemas.microsoft.com/office/drawing/2014/main" id="{00000000-0008-0000-0100-00002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8" name="Rectangle 293">
          <a:extLst>
            <a:ext uri="{FF2B5EF4-FFF2-40B4-BE49-F238E27FC236}">
              <a16:creationId xmlns:a16="http://schemas.microsoft.com/office/drawing/2014/main" id="{00000000-0008-0000-0100-00002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899" name="Rectangle 294">
          <a:extLst>
            <a:ext uri="{FF2B5EF4-FFF2-40B4-BE49-F238E27FC236}">
              <a16:creationId xmlns:a16="http://schemas.microsoft.com/office/drawing/2014/main" id="{00000000-0008-0000-0100-00002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0" name="Rectangle 295">
          <a:extLst>
            <a:ext uri="{FF2B5EF4-FFF2-40B4-BE49-F238E27FC236}">
              <a16:creationId xmlns:a16="http://schemas.microsoft.com/office/drawing/2014/main" id="{00000000-0008-0000-0100-00002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1" name="Rectangle 296">
          <a:extLst>
            <a:ext uri="{FF2B5EF4-FFF2-40B4-BE49-F238E27FC236}">
              <a16:creationId xmlns:a16="http://schemas.microsoft.com/office/drawing/2014/main" id="{00000000-0008-0000-0100-00002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2" name="Rectangle 297">
          <a:extLst>
            <a:ext uri="{FF2B5EF4-FFF2-40B4-BE49-F238E27FC236}">
              <a16:creationId xmlns:a16="http://schemas.microsoft.com/office/drawing/2014/main" id="{00000000-0008-0000-0100-00002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3" name="Rectangle 298">
          <a:extLst>
            <a:ext uri="{FF2B5EF4-FFF2-40B4-BE49-F238E27FC236}">
              <a16:creationId xmlns:a16="http://schemas.microsoft.com/office/drawing/2014/main" id="{00000000-0008-0000-0100-00002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4" name="Rectangle 299">
          <a:extLst>
            <a:ext uri="{FF2B5EF4-FFF2-40B4-BE49-F238E27FC236}">
              <a16:creationId xmlns:a16="http://schemas.microsoft.com/office/drawing/2014/main" id="{00000000-0008-0000-0100-00002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5" name="Rectangle 300">
          <a:extLst>
            <a:ext uri="{FF2B5EF4-FFF2-40B4-BE49-F238E27FC236}">
              <a16:creationId xmlns:a16="http://schemas.microsoft.com/office/drawing/2014/main" id="{00000000-0008-0000-0100-00002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6" name="Rectangle 301">
          <a:extLst>
            <a:ext uri="{FF2B5EF4-FFF2-40B4-BE49-F238E27FC236}">
              <a16:creationId xmlns:a16="http://schemas.microsoft.com/office/drawing/2014/main" id="{00000000-0008-0000-0100-00002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7" name="Rectangle 302">
          <a:extLst>
            <a:ext uri="{FF2B5EF4-FFF2-40B4-BE49-F238E27FC236}">
              <a16:creationId xmlns:a16="http://schemas.microsoft.com/office/drawing/2014/main" id="{00000000-0008-0000-0100-00002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8" name="Rectangle 303">
          <a:extLst>
            <a:ext uri="{FF2B5EF4-FFF2-40B4-BE49-F238E27FC236}">
              <a16:creationId xmlns:a16="http://schemas.microsoft.com/office/drawing/2014/main" id="{00000000-0008-0000-0100-00002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09" name="Rectangle 304">
          <a:extLst>
            <a:ext uri="{FF2B5EF4-FFF2-40B4-BE49-F238E27FC236}">
              <a16:creationId xmlns:a16="http://schemas.microsoft.com/office/drawing/2014/main" id="{00000000-0008-0000-0100-00002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0" name="Rectangle 305">
          <a:extLst>
            <a:ext uri="{FF2B5EF4-FFF2-40B4-BE49-F238E27FC236}">
              <a16:creationId xmlns:a16="http://schemas.microsoft.com/office/drawing/2014/main" id="{00000000-0008-0000-0100-00002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1" name="Rectangle 306">
          <a:extLst>
            <a:ext uri="{FF2B5EF4-FFF2-40B4-BE49-F238E27FC236}">
              <a16:creationId xmlns:a16="http://schemas.microsoft.com/office/drawing/2014/main" id="{00000000-0008-0000-0100-00002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2" name="Rectangle 307">
          <a:extLst>
            <a:ext uri="{FF2B5EF4-FFF2-40B4-BE49-F238E27FC236}">
              <a16:creationId xmlns:a16="http://schemas.microsoft.com/office/drawing/2014/main" id="{00000000-0008-0000-0100-00003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3" name="Rectangle 308">
          <a:extLst>
            <a:ext uri="{FF2B5EF4-FFF2-40B4-BE49-F238E27FC236}">
              <a16:creationId xmlns:a16="http://schemas.microsoft.com/office/drawing/2014/main" id="{00000000-0008-0000-0100-00003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4" name="Rectangle 309">
          <a:extLst>
            <a:ext uri="{FF2B5EF4-FFF2-40B4-BE49-F238E27FC236}">
              <a16:creationId xmlns:a16="http://schemas.microsoft.com/office/drawing/2014/main" id="{00000000-0008-0000-0100-00003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5" name="Rectangle 310">
          <a:extLst>
            <a:ext uri="{FF2B5EF4-FFF2-40B4-BE49-F238E27FC236}">
              <a16:creationId xmlns:a16="http://schemas.microsoft.com/office/drawing/2014/main" id="{00000000-0008-0000-0100-00003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6" name="Rectangle 311">
          <a:extLst>
            <a:ext uri="{FF2B5EF4-FFF2-40B4-BE49-F238E27FC236}">
              <a16:creationId xmlns:a16="http://schemas.microsoft.com/office/drawing/2014/main" id="{00000000-0008-0000-0100-00003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7" name="Rectangle 312">
          <a:extLst>
            <a:ext uri="{FF2B5EF4-FFF2-40B4-BE49-F238E27FC236}">
              <a16:creationId xmlns:a16="http://schemas.microsoft.com/office/drawing/2014/main" id="{00000000-0008-0000-0100-00003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8" name="Rectangle 313">
          <a:extLst>
            <a:ext uri="{FF2B5EF4-FFF2-40B4-BE49-F238E27FC236}">
              <a16:creationId xmlns:a16="http://schemas.microsoft.com/office/drawing/2014/main" id="{00000000-0008-0000-0100-00003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19" name="Rectangle 314">
          <a:extLst>
            <a:ext uri="{FF2B5EF4-FFF2-40B4-BE49-F238E27FC236}">
              <a16:creationId xmlns:a16="http://schemas.microsoft.com/office/drawing/2014/main" id="{00000000-0008-0000-0100-00003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0" name="Rectangle 315">
          <a:extLst>
            <a:ext uri="{FF2B5EF4-FFF2-40B4-BE49-F238E27FC236}">
              <a16:creationId xmlns:a16="http://schemas.microsoft.com/office/drawing/2014/main" id="{00000000-0008-0000-0100-00003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1" name="Rectangle 316">
          <a:extLst>
            <a:ext uri="{FF2B5EF4-FFF2-40B4-BE49-F238E27FC236}">
              <a16:creationId xmlns:a16="http://schemas.microsoft.com/office/drawing/2014/main" id="{00000000-0008-0000-0100-00003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2" name="Rectangle 317">
          <a:extLst>
            <a:ext uri="{FF2B5EF4-FFF2-40B4-BE49-F238E27FC236}">
              <a16:creationId xmlns:a16="http://schemas.microsoft.com/office/drawing/2014/main" id="{00000000-0008-0000-0100-00003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3" name="Rectangle 318">
          <a:extLst>
            <a:ext uri="{FF2B5EF4-FFF2-40B4-BE49-F238E27FC236}">
              <a16:creationId xmlns:a16="http://schemas.microsoft.com/office/drawing/2014/main" id="{00000000-0008-0000-0100-00003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4" name="Rectangle 319">
          <a:extLst>
            <a:ext uri="{FF2B5EF4-FFF2-40B4-BE49-F238E27FC236}">
              <a16:creationId xmlns:a16="http://schemas.microsoft.com/office/drawing/2014/main" id="{00000000-0008-0000-0100-00003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5" name="Rectangle 320">
          <a:extLst>
            <a:ext uri="{FF2B5EF4-FFF2-40B4-BE49-F238E27FC236}">
              <a16:creationId xmlns:a16="http://schemas.microsoft.com/office/drawing/2014/main" id="{00000000-0008-0000-0100-00003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6" name="Rectangle 321">
          <a:extLst>
            <a:ext uri="{FF2B5EF4-FFF2-40B4-BE49-F238E27FC236}">
              <a16:creationId xmlns:a16="http://schemas.microsoft.com/office/drawing/2014/main" id="{00000000-0008-0000-0100-00003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7" name="Rectangle 322">
          <a:extLst>
            <a:ext uri="{FF2B5EF4-FFF2-40B4-BE49-F238E27FC236}">
              <a16:creationId xmlns:a16="http://schemas.microsoft.com/office/drawing/2014/main" id="{00000000-0008-0000-0100-00003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8" name="Rectangle 323">
          <a:extLst>
            <a:ext uri="{FF2B5EF4-FFF2-40B4-BE49-F238E27FC236}">
              <a16:creationId xmlns:a16="http://schemas.microsoft.com/office/drawing/2014/main" id="{00000000-0008-0000-0100-00004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29" name="Rectangle 324">
          <a:extLst>
            <a:ext uri="{FF2B5EF4-FFF2-40B4-BE49-F238E27FC236}">
              <a16:creationId xmlns:a16="http://schemas.microsoft.com/office/drawing/2014/main" id="{00000000-0008-0000-0100-00004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0" name="Rectangle 325">
          <a:extLst>
            <a:ext uri="{FF2B5EF4-FFF2-40B4-BE49-F238E27FC236}">
              <a16:creationId xmlns:a16="http://schemas.microsoft.com/office/drawing/2014/main" id="{00000000-0008-0000-0100-00004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1" name="Rectangle 326">
          <a:extLst>
            <a:ext uri="{FF2B5EF4-FFF2-40B4-BE49-F238E27FC236}">
              <a16:creationId xmlns:a16="http://schemas.microsoft.com/office/drawing/2014/main" id="{00000000-0008-0000-0100-00004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2" name="Rectangle 327">
          <a:extLst>
            <a:ext uri="{FF2B5EF4-FFF2-40B4-BE49-F238E27FC236}">
              <a16:creationId xmlns:a16="http://schemas.microsoft.com/office/drawing/2014/main" id="{00000000-0008-0000-0100-00004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3" name="Rectangle 328">
          <a:extLst>
            <a:ext uri="{FF2B5EF4-FFF2-40B4-BE49-F238E27FC236}">
              <a16:creationId xmlns:a16="http://schemas.microsoft.com/office/drawing/2014/main" id="{00000000-0008-0000-0100-00004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4" name="Rectangle 329">
          <a:extLst>
            <a:ext uri="{FF2B5EF4-FFF2-40B4-BE49-F238E27FC236}">
              <a16:creationId xmlns:a16="http://schemas.microsoft.com/office/drawing/2014/main" id="{00000000-0008-0000-0100-00004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5" name="Rectangle 330">
          <a:extLst>
            <a:ext uri="{FF2B5EF4-FFF2-40B4-BE49-F238E27FC236}">
              <a16:creationId xmlns:a16="http://schemas.microsoft.com/office/drawing/2014/main" id="{00000000-0008-0000-0100-00004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6" name="Rectangle 331">
          <a:extLst>
            <a:ext uri="{FF2B5EF4-FFF2-40B4-BE49-F238E27FC236}">
              <a16:creationId xmlns:a16="http://schemas.microsoft.com/office/drawing/2014/main" id="{00000000-0008-0000-0100-00004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7" name="Rectangle 332">
          <a:extLst>
            <a:ext uri="{FF2B5EF4-FFF2-40B4-BE49-F238E27FC236}">
              <a16:creationId xmlns:a16="http://schemas.microsoft.com/office/drawing/2014/main" id="{00000000-0008-0000-0100-00004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8" name="Rectangle 333">
          <a:extLst>
            <a:ext uri="{FF2B5EF4-FFF2-40B4-BE49-F238E27FC236}">
              <a16:creationId xmlns:a16="http://schemas.microsoft.com/office/drawing/2014/main" id="{00000000-0008-0000-0100-00004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39" name="Rectangle 334">
          <a:extLst>
            <a:ext uri="{FF2B5EF4-FFF2-40B4-BE49-F238E27FC236}">
              <a16:creationId xmlns:a16="http://schemas.microsoft.com/office/drawing/2014/main" id="{00000000-0008-0000-0100-00004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0" name="Rectangle 335">
          <a:extLst>
            <a:ext uri="{FF2B5EF4-FFF2-40B4-BE49-F238E27FC236}">
              <a16:creationId xmlns:a16="http://schemas.microsoft.com/office/drawing/2014/main" id="{00000000-0008-0000-0100-00004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1" name="Rectangle 336">
          <a:extLst>
            <a:ext uri="{FF2B5EF4-FFF2-40B4-BE49-F238E27FC236}">
              <a16:creationId xmlns:a16="http://schemas.microsoft.com/office/drawing/2014/main" id="{00000000-0008-0000-0100-00004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2" name="Rectangle 337">
          <a:extLst>
            <a:ext uri="{FF2B5EF4-FFF2-40B4-BE49-F238E27FC236}">
              <a16:creationId xmlns:a16="http://schemas.microsoft.com/office/drawing/2014/main" id="{00000000-0008-0000-0100-00004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3" name="Rectangle 338">
          <a:extLst>
            <a:ext uri="{FF2B5EF4-FFF2-40B4-BE49-F238E27FC236}">
              <a16:creationId xmlns:a16="http://schemas.microsoft.com/office/drawing/2014/main" id="{00000000-0008-0000-0100-00004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4" name="Rectangle 339">
          <a:extLst>
            <a:ext uri="{FF2B5EF4-FFF2-40B4-BE49-F238E27FC236}">
              <a16:creationId xmlns:a16="http://schemas.microsoft.com/office/drawing/2014/main" id="{00000000-0008-0000-0100-00005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5" name="Rectangle 340">
          <a:extLst>
            <a:ext uri="{FF2B5EF4-FFF2-40B4-BE49-F238E27FC236}">
              <a16:creationId xmlns:a16="http://schemas.microsoft.com/office/drawing/2014/main" id="{00000000-0008-0000-0100-00005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6" name="Rectangle 341">
          <a:extLst>
            <a:ext uri="{FF2B5EF4-FFF2-40B4-BE49-F238E27FC236}">
              <a16:creationId xmlns:a16="http://schemas.microsoft.com/office/drawing/2014/main" id="{00000000-0008-0000-0100-00005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7" name="Rectangle 342">
          <a:extLst>
            <a:ext uri="{FF2B5EF4-FFF2-40B4-BE49-F238E27FC236}">
              <a16:creationId xmlns:a16="http://schemas.microsoft.com/office/drawing/2014/main" id="{00000000-0008-0000-0100-00005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8" name="Rectangle 343">
          <a:extLst>
            <a:ext uri="{FF2B5EF4-FFF2-40B4-BE49-F238E27FC236}">
              <a16:creationId xmlns:a16="http://schemas.microsoft.com/office/drawing/2014/main" id="{00000000-0008-0000-0100-00005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49" name="Rectangle 344">
          <a:extLst>
            <a:ext uri="{FF2B5EF4-FFF2-40B4-BE49-F238E27FC236}">
              <a16:creationId xmlns:a16="http://schemas.microsoft.com/office/drawing/2014/main" id="{00000000-0008-0000-0100-00005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0" name="Rectangle 345">
          <a:extLst>
            <a:ext uri="{FF2B5EF4-FFF2-40B4-BE49-F238E27FC236}">
              <a16:creationId xmlns:a16="http://schemas.microsoft.com/office/drawing/2014/main" id="{00000000-0008-0000-0100-00005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1" name="Rectangle 346">
          <a:extLst>
            <a:ext uri="{FF2B5EF4-FFF2-40B4-BE49-F238E27FC236}">
              <a16:creationId xmlns:a16="http://schemas.microsoft.com/office/drawing/2014/main" id="{00000000-0008-0000-0100-00005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2" name="Rectangle 347">
          <a:extLst>
            <a:ext uri="{FF2B5EF4-FFF2-40B4-BE49-F238E27FC236}">
              <a16:creationId xmlns:a16="http://schemas.microsoft.com/office/drawing/2014/main" id="{00000000-0008-0000-0100-00005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3" name="Rectangle 348">
          <a:extLst>
            <a:ext uri="{FF2B5EF4-FFF2-40B4-BE49-F238E27FC236}">
              <a16:creationId xmlns:a16="http://schemas.microsoft.com/office/drawing/2014/main" id="{00000000-0008-0000-0100-00005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4" name="Rectangle 349">
          <a:extLst>
            <a:ext uri="{FF2B5EF4-FFF2-40B4-BE49-F238E27FC236}">
              <a16:creationId xmlns:a16="http://schemas.microsoft.com/office/drawing/2014/main" id="{00000000-0008-0000-0100-00005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5" name="Rectangle 350">
          <a:extLst>
            <a:ext uri="{FF2B5EF4-FFF2-40B4-BE49-F238E27FC236}">
              <a16:creationId xmlns:a16="http://schemas.microsoft.com/office/drawing/2014/main" id="{00000000-0008-0000-0100-00005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6" name="Rectangle 351">
          <a:extLst>
            <a:ext uri="{FF2B5EF4-FFF2-40B4-BE49-F238E27FC236}">
              <a16:creationId xmlns:a16="http://schemas.microsoft.com/office/drawing/2014/main" id="{00000000-0008-0000-0100-00005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7" name="Rectangle 352">
          <a:extLst>
            <a:ext uri="{FF2B5EF4-FFF2-40B4-BE49-F238E27FC236}">
              <a16:creationId xmlns:a16="http://schemas.microsoft.com/office/drawing/2014/main" id="{00000000-0008-0000-0100-00005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8" name="Rectangle 353">
          <a:extLst>
            <a:ext uri="{FF2B5EF4-FFF2-40B4-BE49-F238E27FC236}">
              <a16:creationId xmlns:a16="http://schemas.microsoft.com/office/drawing/2014/main" id="{00000000-0008-0000-0100-00005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59" name="Rectangle 354">
          <a:extLst>
            <a:ext uri="{FF2B5EF4-FFF2-40B4-BE49-F238E27FC236}">
              <a16:creationId xmlns:a16="http://schemas.microsoft.com/office/drawing/2014/main" id="{00000000-0008-0000-0100-00005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0" name="Rectangle 355">
          <a:extLst>
            <a:ext uri="{FF2B5EF4-FFF2-40B4-BE49-F238E27FC236}">
              <a16:creationId xmlns:a16="http://schemas.microsoft.com/office/drawing/2014/main" id="{00000000-0008-0000-0100-00006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1" name="Rectangle 356">
          <a:extLst>
            <a:ext uri="{FF2B5EF4-FFF2-40B4-BE49-F238E27FC236}">
              <a16:creationId xmlns:a16="http://schemas.microsoft.com/office/drawing/2014/main" id="{00000000-0008-0000-0100-00006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2" name="Rectangle 357">
          <a:extLst>
            <a:ext uri="{FF2B5EF4-FFF2-40B4-BE49-F238E27FC236}">
              <a16:creationId xmlns:a16="http://schemas.microsoft.com/office/drawing/2014/main" id="{00000000-0008-0000-0100-00006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3" name="Rectangle 358">
          <a:extLst>
            <a:ext uri="{FF2B5EF4-FFF2-40B4-BE49-F238E27FC236}">
              <a16:creationId xmlns:a16="http://schemas.microsoft.com/office/drawing/2014/main" id="{00000000-0008-0000-0100-00006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4" name="Rectangle 359">
          <a:extLst>
            <a:ext uri="{FF2B5EF4-FFF2-40B4-BE49-F238E27FC236}">
              <a16:creationId xmlns:a16="http://schemas.microsoft.com/office/drawing/2014/main" id="{00000000-0008-0000-0100-00006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5" name="Rectangle 360">
          <a:extLst>
            <a:ext uri="{FF2B5EF4-FFF2-40B4-BE49-F238E27FC236}">
              <a16:creationId xmlns:a16="http://schemas.microsoft.com/office/drawing/2014/main" id="{00000000-0008-0000-0100-00006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6" name="Rectangle 361">
          <a:extLst>
            <a:ext uri="{FF2B5EF4-FFF2-40B4-BE49-F238E27FC236}">
              <a16:creationId xmlns:a16="http://schemas.microsoft.com/office/drawing/2014/main" id="{00000000-0008-0000-0100-00006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7" name="Rectangle 362">
          <a:extLst>
            <a:ext uri="{FF2B5EF4-FFF2-40B4-BE49-F238E27FC236}">
              <a16:creationId xmlns:a16="http://schemas.microsoft.com/office/drawing/2014/main" id="{00000000-0008-0000-0100-00006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8" name="Rectangle 363">
          <a:extLst>
            <a:ext uri="{FF2B5EF4-FFF2-40B4-BE49-F238E27FC236}">
              <a16:creationId xmlns:a16="http://schemas.microsoft.com/office/drawing/2014/main" id="{00000000-0008-0000-0100-00006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69" name="Rectangle 364">
          <a:extLst>
            <a:ext uri="{FF2B5EF4-FFF2-40B4-BE49-F238E27FC236}">
              <a16:creationId xmlns:a16="http://schemas.microsoft.com/office/drawing/2014/main" id="{00000000-0008-0000-0100-00006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0" name="Rectangle 365">
          <a:extLst>
            <a:ext uri="{FF2B5EF4-FFF2-40B4-BE49-F238E27FC236}">
              <a16:creationId xmlns:a16="http://schemas.microsoft.com/office/drawing/2014/main" id="{00000000-0008-0000-0100-00006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1" name="Rectangle 366">
          <a:extLst>
            <a:ext uri="{FF2B5EF4-FFF2-40B4-BE49-F238E27FC236}">
              <a16:creationId xmlns:a16="http://schemas.microsoft.com/office/drawing/2014/main" id="{00000000-0008-0000-0100-00006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2" name="Rectangle 367">
          <a:extLst>
            <a:ext uri="{FF2B5EF4-FFF2-40B4-BE49-F238E27FC236}">
              <a16:creationId xmlns:a16="http://schemas.microsoft.com/office/drawing/2014/main" id="{00000000-0008-0000-0100-00006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3" name="Rectangle 368">
          <a:extLst>
            <a:ext uri="{FF2B5EF4-FFF2-40B4-BE49-F238E27FC236}">
              <a16:creationId xmlns:a16="http://schemas.microsoft.com/office/drawing/2014/main" id="{00000000-0008-0000-0100-00006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4" name="Rectangle 369">
          <a:extLst>
            <a:ext uri="{FF2B5EF4-FFF2-40B4-BE49-F238E27FC236}">
              <a16:creationId xmlns:a16="http://schemas.microsoft.com/office/drawing/2014/main" id="{00000000-0008-0000-0100-00006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5" name="Rectangle 370">
          <a:extLst>
            <a:ext uri="{FF2B5EF4-FFF2-40B4-BE49-F238E27FC236}">
              <a16:creationId xmlns:a16="http://schemas.microsoft.com/office/drawing/2014/main" id="{00000000-0008-0000-0100-00006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6" name="Rectangle 371">
          <a:extLst>
            <a:ext uri="{FF2B5EF4-FFF2-40B4-BE49-F238E27FC236}">
              <a16:creationId xmlns:a16="http://schemas.microsoft.com/office/drawing/2014/main" id="{00000000-0008-0000-0100-00007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7" name="Rectangle 372">
          <a:extLst>
            <a:ext uri="{FF2B5EF4-FFF2-40B4-BE49-F238E27FC236}">
              <a16:creationId xmlns:a16="http://schemas.microsoft.com/office/drawing/2014/main" id="{00000000-0008-0000-0100-00007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8" name="Rectangle 373">
          <a:extLst>
            <a:ext uri="{FF2B5EF4-FFF2-40B4-BE49-F238E27FC236}">
              <a16:creationId xmlns:a16="http://schemas.microsoft.com/office/drawing/2014/main" id="{00000000-0008-0000-0100-00007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79" name="Rectangle 374">
          <a:extLst>
            <a:ext uri="{FF2B5EF4-FFF2-40B4-BE49-F238E27FC236}">
              <a16:creationId xmlns:a16="http://schemas.microsoft.com/office/drawing/2014/main" id="{00000000-0008-0000-0100-00007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0" name="Rectangle 375">
          <a:extLst>
            <a:ext uri="{FF2B5EF4-FFF2-40B4-BE49-F238E27FC236}">
              <a16:creationId xmlns:a16="http://schemas.microsoft.com/office/drawing/2014/main" id="{00000000-0008-0000-0100-00007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1" name="Rectangle 376">
          <a:extLst>
            <a:ext uri="{FF2B5EF4-FFF2-40B4-BE49-F238E27FC236}">
              <a16:creationId xmlns:a16="http://schemas.microsoft.com/office/drawing/2014/main" id="{00000000-0008-0000-0100-00007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2" name="Rectangle 377">
          <a:extLst>
            <a:ext uri="{FF2B5EF4-FFF2-40B4-BE49-F238E27FC236}">
              <a16:creationId xmlns:a16="http://schemas.microsoft.com/office/drawing/2014/main" id="{00000000-0008-0000-0100-00007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3" name="Rectangle 378">
          <a:extLst>
            <a:ext uri="{FF2B5EF4-FFF2-40B4-BE49-F238E27FC236}">
              <a16:creationId xmlns:a16="http://schemas.microsoft.com/office/drawing/2014/main" id="{00000000-0008-0000-0100-00007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4" name="Rectangle 379">
          <a:extLst>
            <a:ext uri="{FF2B5EF4-FFF2-40B4-BE49-F238E27FC236}">
              <a16:creationId xmlns:a16="http://schemas.microsoft.com/office/drawing/2014/main" id="{00000000-0008-0000-0100-00007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5" name="Rectangle 380">
          <a:extLst>
            <a:ext uri="{FF2B5EF4-FFF2-40B4-BE49-F238E27FC236}">
              <a16:creationId xmlns:a16="http://schemas.microsoft.com/office/drawing/2014/main" id="{00000000-0008-0000-0100-00007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6" name="Rectangle 381">
          <a:extLst>
            <a:ext uri="{FF2B5EF4-FFF2-40B4-BE49-F238E27FC236}">
              <a16:creationId xmlns:a16="http://schemas.microsoft.com/office/drawing/2014/main" id="{00000000-0008-0000-0100-00007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7" name="Rectangle 382">
          <a:extLst>
            <a:ext uri="{FF2B5EF4-FFF2-40B4-BE49-F238E27FC236}">
              <a16:creationId xmlns:a16="http://schemas.microsoft.com/office/drawing/2014/main" id="{00000000-0008-0000-0100-00007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8" name="Rectangle 383">
          <a:extLst>
            <a:ext uri="{FF2B5EF4-FFF2-40B4-BE49-F238E27FC236}">
              <a16:creationId xmlns:a16="http://schemas.microsoft.com/office/drawing/2014/main" id="{00000000-0008-0000-0100-00007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89" name="Rectangle 384">
          <a:extLst>
            <a:ext uri="{FF2B5EF4-FFF2-40B4-BE49-F238E27FC236}">
              <a16:creationId xmlns:a16="http://schemas.microsoft.com/office/drawing/2014/main" id="{00000000-0008-0000-0100-00007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0" name="Rectangle 385">
          <a:extLst>
            <a:ext uri="{FF2B5EF4-FFF2-40B4-BE49-F238E27FC236}">
              <a16:creationId xmlns:a16="http://schemas.microsoft.com/office/drawing/2014/main" id="{00000000-0008-0000-0100-00007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1" name="Rectangle 386">
          <a:extLst>
            <a:ext uri="{FF2B5EF4-FFF2-40B4-BE49-F238E27FC236}">
              <a16:creationId xmlns:a16="http://schemas.microsoft.com/office/drawing/2014/main" id="{00000000-0008-0000-0100-00007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2" name="Rectangle 387">
          <a:extLst>
            <a:ext uri="{FF2B5EF4-FFF2-40B4-BE49-F238E27FC236}">
              <a16:creationId xmlns:a16="http://schemas.microsoft.com/office/drawing/2014/main" id="{00000000-0008-0000-0100-00008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3" name="Rectangle 388">
          <a:extLst>
            <a:ext uri="{FF2B5EF4-FFF2-40B4-BE49-F238E27FC236}">
              <a16:creationId xmlns:a16="http://schemas.microsoft.com/office/drawing/2014/main" id="{00000000-0008-0000-0100-00008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4" name="Rectangle 389">
          <a:extLst>
            <a:ext uri="{FF2B5EF4-FFF2-40B4-BE49-F238E27FC236}">
              <a16:creationId xmlns:a16="http://schemas.microsoft.com/office/drawing/2014/main" id="{00000000-0008-0000-0100-00008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5" name="Rectangle 390">
          <a:extLst>
            <a:ext uri="{FF2B5EF4-FFF2-40B4-BE49-F238E27FC236}">
              <a16:creationId xmlns:a16="http://schemas.microsoft.com/office/drawing/2014/main" id="{00000000-0008-0000-0100-00008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6" name="Rectangle 391">
          <a:extLst>
            <a:ext uri="{FF2B5EF4-FFF2-40B4-BE49-F238E27FC236}">
              <a16:creationId xmlns:a16="http://schemas.microsoft.com/office/drawing/2014/main" id="{00000000-0008-0000-0100-00008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7" name="Rectangle 392">
          <a:extLst>
            <a:ext uri="{FF2B5EF4-FFF2-40B4-BE49-F238E27FC236}">
              <a16:creationId xmlns:a16="http://schemas.microsoft.com/office/drawing/2014/main" id="{00000000-0008-0000-0100-00008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8" name="Rectangle 393">
          <a:extLst>
            <a:ext uri="{FF2B5EF4-FFF2-40B4-BE49-F238E27FC236}">
              <a16:creationId xmlns:a16="http://schemas.microsoft.com/office/drawing/2014/main" id="{00000000-0008-0000-0100-00008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8999" name="Rectangle 394">
          <a:extLst>
            <a:ext uri="{FF2B5EF4-FFF2-40B4-BE49-F238E27FC236}">
              <a16:creationId xmlns:a16="http://schemas.microsoft.com/office/drawing/2014/main" id="{00000000-0008-0000-0100-00008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0" name="Rectangle 395">
          <a:extLst>
            <a:ext uri="{FF2B5EF4-FFF2-40B4-BE49-F238E27FC236}">
              <a16:creationId xmlns:a16="http://schemas.microsoft.com/office/drawing/2014/main" id="{00000000-0008-0000-0100-00008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1" name="Rectangle 396">
          <a:extLst>
            <a:ext uri="{FF2B5EF4-FFF2-40B4-BE49-F238E27FC236}">
              <a16:creationId xmlns:a16="http://schemas.microsoft.com/office/drawing/2014/main" id="{00000000-0008-0000-0100-00008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2" name="Rectangle 397">
          <a:extLst>
            <a:ext uri="{FF2B5EF4-FFF2-40B4-BE49-F238E27FC236}">
              <a16:creationId xmlns:a16="http://schemas.microsoft.com/office/drawing/2014/main" id="{00000000-0008-0000-0100-00008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3" name="Rectangle 398">
          <a:extLst>
            <a:ext uri="{FF2B5EF4-FFF2-40B4-BE49-F238E27FC236}">
              <a16:creationId xmlns:a16="http://schemas.microsoft.com/office/drawing/2014/main" id="{00000000-0008-0000-0100-00008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4" name="Rectangle 399">
          <a:extLst>
            <a:ext uri="{FF2B5EF4-FFF2-40B4-BE49-F238E27FC236}">
              <a16:creationId xmlns:a16="http://schemas.microsoft.com/office/drawing/2014/main" id="{00000000-0008-0000-0100-00008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5" name="Rectangle 400">
          <a:extLst>
            <a:ext uri="{FF2B5EF4-FFF2-40B4-BE49-F238E27FC236}">
              <a16:creationId xmlns:a16="http://schemas.microsoft.com/office/drawing/2014/main" id="{00000000-0008-0000-0100-00008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6" name="Rectangle 401">
          <a:extLst>
            <a:ext uri="{FF2B5EF4-FFF2-40B4-BE49-F238E27FC236}">
              <a16:creationId xmlns:a16="http://schemas.microsoft.com/office/drawing/2014/main" id="{00000000-0008-0000-0100-00008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7" name="Rectangle 402">
          <a:extLst>
            <a:ext uri="{FF2B5EF4-FFF2-40B4-BE49-F238E27FC236}">
              <a16:creationId xmlns:a16="http://schemas.microsoft.com/office/drawing/2014/main" id="{00000000-0008-0000-0100-00008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8" name="Rectangle 403">
          <a:extLst>
            <a:ext uri="{FF2B5EF4-FFF2-40B4-BE49-F238E27FC236}">
              <a16:creationId xmlns:a16="http://schemas.microsoft.com/office/drawing/2014/main" id="{00000000-0008-0000-0100-00009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09" name="Rectangle 404">
          <a:extLst>
            <a:ext uri="{FF2B5EF4-FFF2-40B4-BE49-F238E27FC236}">
              <a16:creationId xmlns:a16="http://schemas.microsoft.com/office/drawing/2014/main" id="{00000000-0008-0000-0100-00009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0" name="Rectangle 405">
          <a:extLst>
            <a:ext uri="{FF2B5EF4-FFF2-40B4-BE49-F238E27FC236}">
              <a16:creationId xmlns:a16="http://schemas.microsoft.com/office/drawing/2014/main" id="{00000000-0008-0000-0100-00009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1" name="Rectangle 406">
          <a:extLst>
            <a:ext uri="{FF2B5EF4-FFF2-40B4-BE49-F238E27FC236}">
              <a16:creationId xmlns:a16="http://schemas.microsoft.com/office/drawing/2014/main" id="{00000000-0008-0000-0100-00009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2" name="Rectangle 407">
          <a:extLst>
            <a:ext uri="{FF2B5EF4-FFF2-40B4-BE49-F238E27FC236}">
              <a16:creationId xmlns:a16="http://schemas.microsoft.com/office/drawing/2014/main" id="{00000000-0008-0000-0100-00009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3" name="Rectangle 408">
          <a:extLst>
            <a:ext uri="{FF2B5EF4-FFF2-40B4-BE49-F238E27FC236}">
              <a16:creationId xmlns:a16="http://schemas.microsoft.com/office/drawing/2014/main" id="{00000000-0008-0000-0100-00009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4" name="Rectangle 409">
          <a:extLst>
            <a:ext uri="{FF2B5EF4-FFF2-40B4-BE49-F238E27FC236}">
              <a16:creationId xmlns:a16="http://schemas.microsoft.com/office/drawing/2014/main" id="{00000000-0008-0000-0100-00009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5" name="Rectangle 410">
          <a:extLst>
            <a:ext uri="{FF2B5EF4-FFF2-40B4-BE49-F238E27FC236}">
              <a16:creationId xmlns:a16="http://schemas.microsoft.com/office/drawing/2014/main" id="{00000000-0008-0000-0100-00009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6" name="Rectangle 411">
          <a:extLst>
            <a:ext uri="{FF2B5EF4-FFF2-40B4-BE49-F238E27FC236}">
              <a16:creationId xmlns:a16="http://schemas.microsoft.com/office/drawing/2014/main" id="{00000000-0008-0000-0100-00009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7" name="Rectangle 412">
          <a:extLst>
            <a:ext uri="{FF2B5EF4-FFF2-40B4-BE49-F238E27FC236}">
              <a16:creationId xmlns:a16="http://schemas.microsoft.com/office/drawing/2014/main" id="{00000000-0008-0000-0100-00009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8" name="Rectangle 413">
          <a:extLst>
            <a:ext uri="{FF2B5EF4-FFF2-40B4-BE49-F238E27FC236}">
              <a16:creationId xmlns:a16="http://schemas.microsoft.com/office/drawing/2014/main" id="{00000000-0008-0000-0100-00009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19" name="Rectangle 414">
          <a:extLst>
            <a:ext uri="{FF2B5EF4-FFF2-40B4-BE49-F238E27FC236}">
              <a16:creationId xmlns:a16="http://schemas.microsoft.com/office/drawing/2014/main" id="{00000000-0008-0000-0100-00009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0" name="Rectangle 415">
          <a:extLst>
            <a:ext uri="{FF2B5EF4-FFF2-40B4-BE49-F238E27FC236}">
              <a16:creationId xmlns:a16="http://schemas.microsoft.com/office/drawing/2014/main" id="{00000000-0008-0000-0100-00009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1" name="Rectangle 416">
          <a:extLst>
            <a:ext uri="{FF2B5EF4-FFF2-40B4-BE49-F238E27FC236}">
              <a16:creationId xmlns:a16="http://schemas.microsoft.com/office/drawing/2014/main" id="{00000000-0008-0000-0100-00009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2" name="Rectangle 417">
          <a:extLst>
            <a:ext uri="{FF2B5EF4-FFF2-40B4-BE49-F238E27FC236}">
              <a16:creationId xmlns:a16="http://schemas.microsoft.com/office/drawing/2014/main" id="{00000000-0008-0000-0100-00009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3" name="Rectangle 418">
          <a:extLst>
            <a:ext uri="{FF2B5EF4-FFF2-40B4-BE49-F238E27FC236}">
              <a16:creationId xmlns:a16="http://schemas.microsoft.com/office/drawing/2014/main" id="{00000000-0008-0000-0100-00009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4" name="Rectangle 419">
          <a:extLst>
            <a:ext uri="{FF2B5EF4-FFF2-40B4-BE49-F238E27FC236}">
              <a16:creationId xmlns:a16="http://schemas.microsoft.com/office/drawing/2014/main" id="{00000000-0008-0000-0100-0000A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5" name="Rectangle 420">
          <a:extLst>
            <a:ext uri="{FF2B5EF4-FFF2-40B4-BE49-F238E27FC236}">
              <a16:creationId xmlns:a16="http://schemas.microsoft.com/office/drawing/2014/main" id="{00000000-0008-0000-0100-0000A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6" name="Rectangle 421">
          <a:extLst>
            <a:ext uri="{FF2B5EF4-FFF2-40B4-BE49-F238E27FC236}">
              <a16:creationId xmlns:a16="http://schemas.microsoft.com/office/drawing/2014/main" id="{00000000-0008-0000-0100-0000A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7" name="Rectangle 422">
          <a:extLst>
            <a:ext uri="{FF2B5EF4-FFF2-40B4-BE49-F238E27FC236}">
              <a16:creationId xmlns:a16="http://schemas.microsoft.com/office/drawing/2014/main" id="{00000000-0008-0000-0100-0000A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8" name="Rectangle 423">
          <a:extLst>
            <a:ext uri="{FF2B5EF4-FFF2-40B4-BE49-F238E27FC236}">
              <a16:creationId xmlns:a16="http://schemas.microsoft.com/office/drawing/2014/main" id="{00000000-0008-0000-0100-0000A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29" name="Rectangle 424">
          <a:extLst>
            <a:ext uri="{FF2B5EF4-FFF2-40B4-BE49-F238E27FC236}">
              <a16:creationId xmlns:a16="http://schemas.microsoft.com/office/drawing/2014/main" id="{00000000-0008-0000-0100-0000A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0" name="Rectangle 425">
          <a:extLst>
            <a:ext uri="{FF2B5EF4-FFF2-40B4-BE49-F238E27FC236}">
              <a16:creationId xmlns:a16="http://schemas.microsoft.com/office/drawing/2014/main" id="{00000000-0008-0000-0100-0000A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1" name="Rectangle 426">
          <a:extLst>
            <a:ext uri="{FF2B5EF4-FFF2-40B4-BE49-F238E27FC236}">
              <a16:creationId xmlns:a16="http://schemas.microsoft.com/office/drawing/2014/main" id="{00000000-0008-0000-0100-0000A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2" name="Rectangle 427">
          <a:extLst>
            <a:ext uri="{FF2B5EF4-FFF2-40B4-BE49-F238E27FC236}">
              <a16:creationId xmlns:a16="http://schemas.microsoft.com/office/drawing/2014/main" id="{00000000-0008-0000-0100-0000A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3" name="Rectangle 428">
          <a:extLst>
            <a:ext uri="{FF2B5EF4-FFF2-40B4-BE49-F238E27FC236}">
              <a16:creationId xmlns:a16="http://schemas.microsoft.com/office/drawing/2014/main" id="{00000000-0008-0000-0100-0000A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4" name="Rectangle 429">
          <a:extLst>
            <a:ext uri="{FF2B5EF4-FFF2-40B4-BE49-F238E27FC236}">
              <a16:creationId xmlns:a16="http://schemas.microsoft.com/office/drawing/2014/main" id="{00000000-0008-0000-0100-0000A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5" name="Rectangle 430">
          <a:extLst>
            <a:ext uri="{FF2B5EF4-FFF2-40B4-BE49-F238E27FC236}">
              <a16:creationId xmlns:a16="http://schemas.microsoft.com/office/drawing/2014/main" id="{00000000-0008-0000-0100-0000A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6" name="Rectangle 431">
          <a:extLst>
            <a:ext uri="{FF2B5EF4-FFF2-40B4-BE49-F238E27FC236}">
              <a16:creationId xmlns:a16="http://schemas.microsoft.com/office/drawing/2014/main" id="{00000000-0008-0000-0100-0000A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7" name="Rectangle 432">
          <a:extLst>
            <a:ext uri="{FF2B5EF4-FFF2-40B4-BE49-F238E27FC236}">
              <a16:creationId xmlns:a16="http://schemas.microsoft.com/office/drawing/2014/main" id="{00000000-0008-0000-0100-0000A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8" name="Rectangle 433">
          <a:extLst>
            <a:ext uri="{FF2B5EF4-FFF2-40B4-BE49-F238E27FC236}">
              <a16:creationId xmlns:a16="http://schemas.microsoft.com/office/drawing/2014/main" id="{00000000-0008-0000-0100-0000A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39" name="Rectangle 434">
          <a:extLst>
            <a:ext uri="{FF2B5EF4-FFF2-40B4-BE49-F238E27FC236}">
              <a16:creationId xmlns:a16="http://schemas.microsoft.com/office/drawing/2014/main" id="{00000000-0008-0000-0100-0000A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0" name="Rectangle 435">
          <a:extLst>
            <a:ext uri="{FF2B5EF4-FFF2-40B4-BE49-F238E27FC236}">
              <a16:creationId xmlns:a16="http://schemas.microsoft.com/office/drawing/2014/main" id="{00000000-0008-0000-0100-0000B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1" name="Rectangle 436">
          <a:extLst>
            <a:ext uri="{FF2B5EF4-FFF2-40B4-BE49-F238E27FC236}">
              <a16:creationId xmlns:a16="http://schemas.microsoft.com/office/drawing/2014/main" id="{00000000-0008-0000-0100-0000B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2" name="Rectangle 437">
          <a:extLst>
            <a:ext uri="{FF2B5EF4-FFF2-40B4-BE49-F238E27FC236}">
              <a16:creationId xmlns:a16="http://schemas.microsoft.com/office/drawing/2014/main" id="{00000000-0008-0000-0100-0000B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3" name="Rectangle 438">
          <a:extLst>
            <a:ext uri="{FF2B5EF4-FFF2-40B4-BE49-F238E27FC236}">
              <a16:creationId xmlns:a16="http://schemas.microsoft.com/office/drawing/2014/main" id="{00000000-0008-0000-0100-0000B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4" name="Rectangle 439">
          <a:extLst>
            <a:ext uri="{FF2B5EF4-FFF2-40B4-BE49-F238E27FC236}">
              <a16:creationId xmlns:a16="http://schemas.microsoft.com/office/drawing/2014/main" id="{00000000-0008-0000-0100-0000B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5" name="Rectangle 440">
          <a:extLst>
            <a:ext uri="{FF2B5EF4-FFF2-40B4-BE49-F238E27FC236}">
              <a16:creationId xmlns:a16="http://schemas.microsoft.com/office/drawing/2014/main" id="{00000000-0008-0000-0100-0000B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6" name="Rectangle 441">
          <a:extLst>
            <a:ext uri="{FF2B5EF4-FFF2-40B4-BE49-F238E27FC236}">
              <a16:creationId xmlns:a16="http://schemas.microsoft.com/office/drawing/2014/main" id="{00000000-0008-0000-0100-0000B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7" name="Rectangle 442">
          <a:extLst>
            <a:ext uri="{FF2B5EF4-FFF2-40B4-BE49-F238E27FC236}">
              <a16:creationId xmlns:a16="http://schemas.microsoft.com/office/drawing/2014/main" id="{00000000-0008-0000-0100-0000B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8" name="Rectangle 443">
          <a:extLst>
            <a:ext uri="{FF2B5EF4-FFF2-40B4-BE49-F238E27FC236}">
              <a16:creationId xmlns:a16="http://schemas.microsoft.com/office/drawing/2014/main" id="{00000000-0008-0000-0100-0000B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49" name="Rectangle 444">
          <a:extLst>
            <a:ext uri="{FF2B5EF4-FFF2-40B4-BE49-F238E27FC236}">
              <a16:creationId xmlns:a16="http://schemas.microsoft.com/office/drawing/2014/main" id="{00000000-0008-0000-0100-0000B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0" name="Rectangle 445">
          <a:extLst>
            <a:ext uri="{FF2B5EF4-FFF2-40B4-BE49-F238E27FC236}">
              <a16:creationId xmlns:a16="http://schemas.microsoft.com/office/drawing/2014/main" id="{00000000-0008-0000-0100-0000B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1" name="Rectangle 446">
          <a:extLst>
            <a:ext uri="{FF2B5EF4-FFF2-40B4-BE49-F238E27FC236}">
              <a16:creationId xmlns:a16="http://schemas.microsoft.com/office/drawing/2014/main" id="{00000000-0008-0000-0100-0000B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2" name="Rectangle 447">
          <a:extLst>
            <a:ext uri="{FF2B5EF4-FFF2-40B4-BE49-F238E27FC236}">
              <a16:creationId xmlns:a16="http://schemas.microsoft.com/office/drawing/2014/main" id="{00000000-0008-0000-0100-0000B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3" name="Rectangle 448">
          <a:extLst>
            <a:ext uri="{FF2B5EF4-FFF2-40B4-BE49-F238E27FC236}">
              <a16:creationId xmlns:a16="http://schemas.microsoft.com/office/drawing/2014/main" id="{00000000-0008-0000-0100-0000B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4" name="Rectangle 449">
          <a:extLst>
            <a:ext uri="{FF2B5EF4-FFF2-40B4-BE49-F238E27FC236}">
              <a16:creationId xmlns:a16="http://schemas.microsoft.com/office/drawing/2014/main" id="{00000000-0008-0000-0100-0000B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5" name="Rectangle 450">
          <a:extLst>
            <a:ext uri="{FF2B5EF4-FFF2-40B4-BE49-F238E27FC236}">
              <a16:creationId xmlns:a16="http://schemas.microsoft.com/office/drawing/2014/main" id="{00000000-0008-0000-0100-0000B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6" name="Rectangle 451">
          <a:extLst>
            <a:ext uri="{FF2B5EF4-FFF2-40B4-BE49-F238E27FC236}">
              <a16:creationId xmlns:a16="http://schemas.microsoft.com/office/drawing/2014/main" id="{00000000-0008-0000-0100-0000C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7" name="Rectangle 452">
          <a:extLst>
            <a:ext uri="{FF2B5EF4-FFF2-40B4-BE49-F238E27FC236}">
              <a16:creationId xmlns:a16="http://schemas.microsoft.com/office/drawing/2014/main" id="{00000000-0008-0000-0100-0000C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8" name="Rectangle 453">
          <a:extLst>
            <a:ext uri="{FF2B5EF4-FFF2-40B4-BE49-F238E27FC236}">
              <a16:creationId xmlns:a16="http://schemas.microsoft.com/office/drawing/2014/main" id="{00000000-0008-0000-0100-0000C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59" name="Rectangle 454">
          <a:extLst>
            <a:ext uri="{FF2B5EF4-FFF2-40B4-BE49-F238E27FC236}">
              <a16:creationId xmlns:a16="http://schemas.microsoft.com/office/drawing/2014/main" id="{00000000-0008-0000-0100-0000C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0" name="Rectangle 455">
          <a:extLst>
            <a:ext uri="{FF2B5EF4-FFF2-40B4-BE49-F238E27FC236}">
              <a16:creationId xmlns:a16="http://schemas.microsoft.com/office/drawing/2014/main" id="{00000000-0008-0000-0100-0000C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1" name="Rectangle 456">
          <a:extLst>
            <a:ext uri="{FF2B5EF4-FFF2-40B4-BE49-F238E27FC236}">
              <a16:creationId xmlns:a16="http://schemas.microsoft.com/office/drawing/2014/main" id="{00000000-0008-0000-0100-0000C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2" name="Rectangle 457">
          <a:extLst>
            <a:ext uri="{FF2B5EF4-FFF2-40B4-BE49-F238E27FC236}">
              <a16:creationId xmlns:a16="http://schemas.microsoft.com/office/drawing/2014/main" id="{00000000-0008-0000-0100-0000C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3" name="Rectangle 458">
          <a:extLst>
            <a:ext uri="{FF2B5EF4-FFF2-40B4-BE49-F238E27FC236}">
              <a16:creationId xmlns:a16="http://schemas.microsoft.com/office/drawing/2014/main" id="{00000000-0008-0000-0100-0000C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4" name="Rectangle 459">
          <a:extLst>
            <a:ext uri="{FF2B5EF4-FFF2-40B4-BE49-F238E27FC236}">
              <a16:creationId xmlns:a16="http://schemas.microsoft.com/office/drawing/2014/main" id="{00000000-0008-0000-0100-0000C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5" name="Rectangle 460">
          <a:extLst>
            <a:ext uri="{FF2B5EF4-FFF2-40B4-BE49-F238E27FC236}">
              <a16:creationId xmlns:a16="http://schemas.microsoft.com/office/drawing/2014/main" id="{00000000-0008-0000-0100-0000C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6" name="Rectangle 461">
          <a:extLst>
            <a:ext uri="{FF2B5EF4-FFF2-40B4-BE49-F238E27FC236}">
              <a16:creationId xmlns:a16="http://schemas.microsoft.com/office/drawing/2014/main" id="{00000000-0008-0000-0100-0000C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7" name="Rectangle 462">
          <a:extLst>
            <a:ext uri="{FF2B5EF4-FFF2-40B4-BE49-F238E27FC236}">
              <a16:creationId xmlns:a16="http://schemas.microsoft.com/office/drawing/2014/main" id="{00000000-0008-0000-0100-0000C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8" name="Rectangle 463">
          <a:extLst>
            <a:ext uri="{FF2B5EF4-FFF2-40B4-BE49-F238E27FC236}">
              <a16:creationId xmlns:a16="http://schemas.microsoft.com/office/drawing/2014/main" id="{00000000-0008-0000-0100-0000C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69" name="Rectangle 464">
          <a:extLst>
            <a:ext uri="{FF2B5EF4-FFF2-40B4-BE49-F238E27FC236}">
              <a16:creationId xmlns:a16="http://schemas.microsoft.com/office/drawing/2014/main" id="{00000000-0008-0000-0100-0000C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0" name="Rectangle 465">
          <a:extLst>
            <a:ext uri="{FF2B5EF4-FFF2-40B4-BE49-F238E27FC236}">
              <a16:creationId xmlns:a16="http://schemas.microsoft.com/office/drawing/2014/main" id="{00000000-0008-0000-0100-0000C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1" name="Rectangle 466">
          <a:extLst>
            <a:ext uri="{FF2B5EF4-FFF2-40B4-BE49-F238E27FC236}">
              <a16:creationId xmlns:a16="http://schemas.microsoft.com/office/drawing/2014/main" id="{00000000-0008-0000-0100-0000C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2" name="Rectangle 467">
          <a:extLst>
            <a:ext uri="{FF2B5EF4-FFF2-40B4-BE49-F238E27FC236}">
              <a16:creationId xmlns:a16="http://schemas.microsoft.com/office/drawing/2014/main" id="{00000000-0008-0000-0100-0000D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3" name="Rectangle 468">
          <a:extLst>
            <a:ext uri="{FF2B5EF4-FFF2-40B4-BE49-F238E27FC236}">
              <a16:creationId xmlns:a16="http://schemas.microsoft.com/office/drawing/2014/main" id="{00000000-0008-0000-0100-0000D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4" name="Rectangle 469">
          <a:extLst>
            <a:ext uri="{FF2B5EF4-FFF2-40B4-BE49-F238E27FC236}">
              <a16:creationId xmlns:a16="http://schemas.microsoft.com/office/drawing/2014/main" id="{00000000-0008-0000-0100-0000D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5" name="Rectangle 470">
          <a:extLst>
            <a:ext uri="{FF2B5EF4-FFF2-40B4-BE49-F238E27FC236}">
              <a16:creationId xmlns:a16="http://schemas.microsoft.com/office/drawing/2014/main" id="{00000000-0008-0000-0100-0000D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6" name="Rectangle 471">
          <a:extLst>
            <a:ext uri="{FF2B5EF4-FFF2-40B4-BE49-F238E27FC236}">
              <a16:creationId xmlns:a16="http://schemas.microsoft.com/office/drawing/2014/main" id="{00000000-0008-0000-0100-0000D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7" name="Rectangle 472">
          <a:extLst>
            <a:ext uri="{FF2B5EF4-FFF2-40B4-BE49-F238E27FC236}">
              <a16:creationId xmlns:a16="http://schemas.microsoft.com/office/drawing/2014/main" id="{00000000-0008-0000-0100-0000D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8" name="Rectangle 473">
          <a:extLst>
            <a:ext uri="{FF2B5EF4-FFF2-40B4-BE49-F238E27FC236}">
              <a16:creationId xmlns:a16="http://schemas.microsoft.com/office/drawing/2014/main" id="{00000000-0008-0000-0100-0000D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79" name="Rectangle 474">
          <a:extLst>
            <a:ext uri="{FF2B5EF4-FFF2-40B4-BE49-F238E27FC236}">
              <a16:creationId xmlns:a16="http://schemas.microsoft.com/office/drawing/2014/main" id="{00000000-0008-0000-0100-0000D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0" name="Rectangle 475">
          <a:extLst>
            <a:ext uri="{FF2B5EF4-FFF2-40B4-BE49-F238E27FC236}">
              <a16:creationId xmlns:a16="http://schemas.microsoft.com/office/drawing/2014/main" id="{00000000-0008-0000-0100-0000D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1" name="Rectangle 476">
          <a:extLst>
            <a:ext uri="{FF2B5EF4-FFF2-40B4-BE49-F238E27FC236}">
              <a16:creationId xmlns:a16="http://schemas.microsoft.com/office/drawing/2014/main" id="{00000000-0008-0000-0100-0000D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2" name="Rectangle 477">
          <a:extLst>
            <a:ext uri="{FF2B5EF4-FFF2-40B4-BE49-F238E27FC236}">
              <a16:creationId xmlns:a16="http://schemas.microsoft.com/office/drawing/2014/main" id="{00000000-0008-0000-0100-0000D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3" name="Rectangle 478">
          <a:extLst>
            <a:ext uri="{FF2B5EF4-FFF2-40B4-BE49-F238E27FC236}">
              <a16:creationId xmlns:a16="http://schemas.microsoft.com/office/drawing/2014/main" id="{00000000-0008-0000-0100-0000D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4" name="Rectangle 479">
          <a:extLst>
            <a:ext uri="{FF2B5EF4-FFF2-40B4-BE49-F238E27FC236}">
              <a16:creationId xmlns:a16="http://schemas.microsoft.com/office/drawing/2014/main" id="{00000000-0008-0000-0100-0000D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5" name="Rectangle 480">
          <a:extLst>
            <a:ext uri="{FF2B5EF4-FFF2-40B4-BE49-F238E27FC236}">
              <a16:creationId xmlns:a16="http://schemas.microsoft.com/office/drawing/2014/main" id="{00000000-0008-0000-0100-0000D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6" name="Rectangle 481">
          <a:extLst>
            <a:ext uri="{FF2B5EF4-FFF2-40B4-BE49-F238E27FC236}">
              <a16:creationId xmlns:a16="http://schemas.microsoft.com/office/drawing/2014/main" id="{00000000-0008-0000-0100-0000D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7" name="Rectangle 482">
          <a:extLst>
            <a:ext uri="{FF2B5EF4-FFF2-40B4-BE49-F238E27FC236}">
              <a16:creationId xmlns:a16="http://schemas.microsoft.com/office/drawing/2014/main" id="{00000000-0008-0000-0100-0000D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8" name="Rectangle 483">
          <a:extLst>
            <a:ext uri="{FF2B5EF4-FFF2-40B4-BE49-F238E27FC236}">
              <a16:creationId xmlns:a16="http://schemas.microsoft.com/office/drawing/2014/main" id="{00000000-0008-0000-0100-0000E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89" name="Rectangle 484">
          <a:extLst>
            <a:ext uri="{FF2B5EF4-FFF2-40B4-BE49-F238E27FC236}">
              <a16:creationId xmlns:a16="http://schemas.microsoft.com/office/drawing/2014/main" id="{00000000-0008-0000-0100-0000E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0" name="Rectangle 485">
          <a:extLst>
            <a:ext uri="{FF2B5EF4-FFF2-40B4-BE49-F238E27FC236}">
              <a16:creationId xmlns:a16="http://schemas.microsoft.com/office/drawing/2014/main" id="{00000000-0008-0000-0100-0000E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1" name="Rectangle 486">
          <a:extLst>
            <a:ext uri="{FF2B5EF4-FFF2-40B4-BE49-F238E27FC236}">
              <a16:creationId xmlns:a16="http://schemas.microsoft.com/office/drawing/2014/main" id="{00000000-0008-0000-0100-0000E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2" name="Rectangle 487">
          <a:extLst>
            <a:ext uri="{FF2B5EF4-FFF2-40B4-BE49-F238E27FC236}">
              <a16:creationId xmlns:a16="http://schemas.microsoft.com/office/drawing/2014/main" id="{00000000-0008-0000-0100-0000E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3" name="Rectangle 488">
          <a:extLst>
            <a:ext uri="{FF2B5EF4-FFF2-40B4-BE49-F238E27FC236}">
              <a16:creationId xmlns:a16="http://schemas.microsoft.com/office/drawing/2014/main" id="{00000000-0008-0000-0100-0000E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4" name="Rectangle 489">
          <a:extLst>
            <a:ext uri="{FF2B5EF4-FFF2-40B4-BE49-F238E27FC236}">
              <a16:creationId xmlns:a16="http://schemas.microsoft.com/office/drawing/2014/main" id="{00000000-0008-0000-0100-0000E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5" name="Rectangle 490">
          <a:extLst>
            <a:ext uri="{FF2B5EF4-FFF2-40B4-BE49-F238E27FC236}">
              <a16:creationId xmlns:a16="http://schemas.microsoft.com/office/drawing/2014/main" id="{00000000-0008-0000-0100-0000E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6" name="Rectangle 491">
          <a:extLst>
            <a:ext uri="{FF2B5EF4-FFF2-40B4-BE49-F238E27FC236}">
              <a16:creationId xmlns:a16="http://schemas.microsoft.com/office/drawing/2014/main" id="{00000000-0008-0000-0100-0000E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7" name="Rectangle 492">
          <a:extLst>
            <a:ext uri="{FF2B5EF4-FFF2-40B4-BE49-F238E27FC236}">
              <a16:creationId xmlns:a16="http://schemas.microsoft.com/office/drawing/2014/main" id="{00000000-0008-0000-0100-0000E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8" name="Rectangle 493">
          <a:extLst>
            <a:ext uri="{FF2B5EF4-FFF2-40B4-BE49-F238E27FC236}">
              <a16:creationId xmlns:a16="http://schemas.microsoft.com/office/drawing/2014/main" id="{00000000-0008-0000-0100-0000E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099" name="Rectangle 494">
          <a:extLst>
            <a:ext uri="{FF2B5EF4-FFF2-40B4-BE49-F238E27FC236}">
              <a16:creationId xmlns:a16="http://schemas.microsoft.com/office/drawing/2014/main" id="{00000000-0008-0000-0100-0000E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0" name="Rectangle 495">
          <a:extLst>
            <a:ext uri="{FF2B5EF4-FFF2-40B4-BE49-F238E27FC236}">
              <a16:creationId xmlns:a16="http://schemas.microsoft.com/office/drawing/2014/main" id="{00000000-0008-0000-0100-0000E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1" name="Rectangle 496">
          <a:extLst>
            <a:ext uri="{FF2B5EF4-FFF2-40B4-BE49-F238E27FC236}">
              <a16:creationId xmlns:a16="http://schemas.microsoft.com/office/drawing/2014/main" id="{00000000-0008-0000-0100-0000E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2" name="Rectangle 497">
          <a:extLst>
            <a:ext uri="{FF2B5EF4-FFF2-40B4-BE49-F238E27FC236}">
              <a16:creationId xmlns:a16="http://schemas.microsoft.com/office/drawing/2014/main" id="{00000000-0008-0000-0100-0000E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3" name="Rectangle 498">
          <a:extLst>
            <a:ext uri="{FF2B5EF4-FFF2-40B4-BE49-F238E27FC236}">
              <a16:creationId xmlns:a16="http://schemas.microsoft.com/office/drawing/2014/main" id="{00000000-0008-0000-0100-0000E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4" name="Rectangle 499">
          <a:extLst>
            <a:ext uri="{FF2B5EF4-FFF2-40B4-BE49-F238E27FC236}">
              <a16:creationId xmlns:a16="http://schemas.microsoft.com/office/drawing/2014/main" id="{00000000-0008-0000-0100-0000F0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5" name="Rectangle 500">
          <a:extLst>
            <a:ext uri="{FF2B5EF4-FFF2-40B4-BE49-F238E27FC236}">
              <a16:creationId xmlns:a16="http://schemas.microsoft.com/office/drawing/2014/main" id="{00000000-0008-0000-0100-0000F1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6" name="Rectangle 501">
          <a:extLst>
            <a:ext uri="{FF2B5EF4-FFF2-40B4-BE49-F238E27FC236}">
              <a16:creationId xmlns:a16="http://schemas.microsoft.com/office/drawing/2014/main" id="{00000000-0008-0000-0100-0000F2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7" name="Rectangle 502">
          <a:extLst>
            <a:ext uri="{FF2B5EF4-FFF2-40B4-BE49-F238E27FC236}">
              <a16:creationId xmlns:a16="http://schemas.microsoft.com/office/drawing/2014/main" id="{00000000-0008-0000-0100-0000F3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8" name="Rectangle 503">
          <a:extLst>
            <a:ext uri="{FF2B5EF4-FFF2-40B4-BE49-F238E27FC236}">
              <a16:creationId xmlns:a16="http://schemas.microsoft.com/office/drawing/2014/main" id="{00000000-0008-0000-0100-0000F4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09" name="Rectangle 504">
          <a:extLst>
            <a:ext uri="{FF2B5EF4-FFF2-40B4-BE49-F238E27FC236}">
              <a16:creationId xmlns:a16="http://schemas.microsoft.com/office/drawing/2014/main" id="{00000000-0008-0000-0100-0000F5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0" name="Rectangle 505">
          <a:extLst>
            <a:ext uri="{FF2B5EF4-FFF2-40B4-BE49-F238E27FC236}">
              <a16:creationId xmlns:a16="http://schemas.microsoft.com/office/drawing/2014/main" id="{00000000-0008-0000-0100-0000F6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1" name="Rectangle 506">
          <a:extLst>
            <a:ext uri="{FF2B5EF4-FFF2-40B4-BE49-F238E27FC236}">
              <a16:creationId xmlns:a16="http://schemas.microsoft.com/office/drawing/2014/main" id="{00000000-0008-0000-0100-0000F7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2" name="Rectangle 507">
          <a:extLst>
            <a:ext uri="{FF2B5EF4-FFF2-40B4-BE49-F238E27FC236}">
              <a16:creationId xmlns:a16="http://schemas.microsoft.com/office/drawing/2014/main" id="{00000000-0008-0000-0100-0000F8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3" name="Rectangle 508">
          <a:extLst>
            <a:ext uri="{FF2B5EF4-FFF2-40B4-BE49-F238E27FC236}">
              <a16:creationId xmlns:a16="http://schemas.microsoft.com/office/drawing/2014/main" id="{00000000-0008-0000-0100-0000F9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4" name="Rectangle 509">
          <a:extLst>
            <a:ext uri="{FF2B5EF4-FFF2-40B4-BE49-F238E27FC236}">
              <a16:creationId xmlns:a16="http://schemas.microsoft.com/office/drawing/2014/main" id="{00000000-0008-0000-0100-0000FA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5" name="Rectangle 510">
          <a:extLst>
            <a:ext uri="{FF2B5EF4-FFF2-40B4-BE49-F238E27FC236}">
              <a16:creationId xmlns:a16="http://schemas.microsoft.com/office/drawing/2014/main" id="{00000000-0008-0000-0100-0000FB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6" name="Rectangle 511">
          <a:extLst>
            <a:ext uri="{FF2B5EF4-FFF2-40B4-BE49-F238E27FC236}">
              <a16:creationId xmlns:a16="http://schemas.microsoft.com/office/drawing/2014/main" id="{00000000-0008-0000-0100-0000FC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7" name="Rectangle 512">
          <a:extLst>
            <a:ext uri="{FF2B5EF4-FFF2-40B4-BE49-F238E27FC236}">
              <a16:creationId xmlns:a16="http://schemas.microsoft.com/office/drawing/2014/main" id="{00000000-0008-0000-0100-0000FD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8" name="Rectangle 513">
          <a:extLst>
            <a:ext uri="{FF2B5EF4-FFF2-40B4-BE49-F238E27FC236}">
              <a16:creationId xmlns:a16="http://schemas.microsoft.com/office/drawing/2014/main" id="{00000000-0008-0000-0100-0000FE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19" name="Rectangle 514">
          <a:extLst>
            <a:ext uri="{FF2B5EF4-FFF2-40B4-BE49-F238E27FC236}">
              <a16:creationId xmlns:a16="http://schemas.microsoft.com/office/drawing/2014/main" id="{00000000-0008-0000-0100-0000FF0D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0" name="Rectangle 515">
          <a:extLst>
            <a:ext uri="{FF2B5EF4-FFF2-40B4-BE49-F238E27FC236}">
              <a16:creationId xmlns:a16="http://schemas.microsoft.com/office/drawing/2014/main" id="{00000000-0008-0000-0100-00000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1" name="Rectangle 516">
          <a:extLst>
            <a:ext uri="{FF2B5EF4-FFF2-40B4-BE49-F238E27FC236}">
              <a16:creationId xmlns:a16="http://schemas.microsoft.com/office/drawing/2014/main" id="{00000000-0008-0000-0100-00000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2" name="Rectangle 517">
          <a:extLst>
            <a:ext uri="{FF2B5EF4-FFF2-40B4-BE49-F238E27FC236}">
              <a16:creationId xmlns:a16="http://schemas.microsoft.com/office/drawing/2014/main" id="{00000000-0008-0000-0100-00000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3" name="Rectangle 518">
          <a:extLst>
            <a:ext uri="{FF2B5EF4-FFF2-40B4-BE49-F238E27FC236}">
              <a16:creationId xmlns:a16="http://schemas.microsoft.com/office/drawing/2014/main" id="{00000000-0008-0000-0100-00000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4" name="Rectangle 519">
          <a:extLst>
            <a:ext uri="{FF2B5EF4-FFF2-40B4-BE49-F238E27FC236}">
              <a16:creationId xmlns:a16="http://schemas.microsoft.com/office/drawing/2014/main" id="{00000000-0008-0000-0100-00000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5" name="Rectangle 520">
          <a:extLst>
            <a:ext uri="{FF2B5EF4-FFF2-40B4-BE49-F238E27FC236}">
              <a16:creationId xmlns:a16="http://schemas.microsoft.com/office/drawing/2014/main" id="{00000000-0008-0000-0100-00000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6" name="Rectangle 521">
          <a:extLst>
            <a:ext uri="{FF2B5EF4-FFF2-40B4-BE49-F238E27FC236}">
              <a16:creationId xmlns:a16="http://schemas.microsoft.com/office/drawing/2014/main" id="{00000000-0008-0000-0100-00000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7" name="Rectangle 522">
          <a:extLst>
            <a:ext uri="{FF2B5EF4-FFF2-40B4-BE49-F238E27FC236}">
              <a16:creationId xmlns:a16="http://schemas.microsoft.com/office/drawing/2014/main" id="{00000000-0008-0000-0100-00000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8" name="Rectangle 523">
          <a:extLst>
            <a:ext uri="{FF2B5EF4-FFF2-40B4-BE49-F238E27FC236}">
              <a16:creationId xmlns:a16="http://schemas.microsoft.com/office/drawing/2014/main" id="{00000000-0008-0000-0100-00000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29" name="Rectangle 524">
          <a:extLst>
            <a:ext uri="{FF2B5EF4-FFF2-40B4-BE49-F238E27FC236}">
              <a16:creationId xmlns:a16="http://schemas.microsoft.com/office/drawing/2014/main" id="{00000000-0008-0000-0100-00000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0" name="Rectangle 525">
          <a:extLst>
            <a:ext uri="{FF2B5EF4-FFF2-40B4-BE49-F238E27FC236}">
              <a16:creationId xmlns:a16="http://schemas.microsoft.com/office/drawing/2014/main" id="{00000000-0008-0000-0100-00000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1" name="Rectangle 526">
          <a:extLst>
            <a:ext uri="{FF2B5EF4-FFF2-40B4-BE49-F238E27FC236}">
              <a16:creationId xmlns:a16="http://schemas.microsoft.com/office/drawing/2014/main" id="{00000000-0008-0000-0100-00000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2" name="Rectangle 527">
          <a:extLst>
            <a:ext uri="{FF2B5EF4-FFF2-40B4-BE49-F238E27FC236}">
              <a16:creationId xmlns:a16="http://schemas.microsoft.com/office/drawing/2014/main" id="{00000000-0008-0000-0100-00000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3" name="Rectangle 528">
          <a:extLst>
            <a:ext uri="{FF2B5EF4-FFF2-40B4-BE49-F238E27FC236}">
              <a16:creationId xmlns:a16="http://schemas.microsoft.com/office/drawing/2014/main" id="{00000000-0008-0000-0100-00000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4" name="Rectangle 529">
          <a:extLst>
            <a:ext uri="{FF2B5EF4-FFF2-40B4-BE49-F238E27FC236}">
              <a16:creationId xmlns:a16="http://schemas.microsoft.com/office/drawing/2014/main" id="{00000000-0008-0000-0100-00000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5" name="Rectangle 530">
          <a:extLst>
            <a:ext uri="{FF2B5EF4-FFF2-40B4-BE49-F238E27FC236}">
              <a16:creationId xmlns:a16="http://schemas.microsoft.com/office/drawing/2014/main" id="{00000000-0008-0000-0100-00000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6" name="Rectangle 531">
          <a:extLst>
            <a:ext uri="{FF2B5EF4-FFF2-40B4-BE49-F238E27FC236}">
              <a16:creationId xmlns:a16="http://schemas.microsoft.com/office/drawing/2014/main" id="{00000000-0008-0000-0100-00001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7" name="Rectangle 532">
          <a:extLst>
            <a:ext uri="{FF2B5EF4-FFF2-40B4-BE49-F238E27FC236}">
              <a16:creationId xmlns:a16="http://schemas.microsoft.com/office/drawing/2014/main" id="{00000000-0008-0000-0100-00001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8" name="Rectangle 533">
          <a:extLst>
            <a:ext uri="{FF2B5EF4-FFF2-40B4-BE49-F238E27FC236}">
              <a16:creationId xmlns:a16="http://schemas.microsoft.com/office/drawing/2014/main" id="{00000000-0008-0000-0100-00001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39" name="Rectangle 534">
          <a:extLst>
            <a:ext uri="{FF2B5EF4-FFF2-40B4-BE49-F238E27FC236}">
              <a16:creationId xmlns:a16="http://schemas.microsoft.com/office/drawing/2014/main" id="{00000000-0008-0000-0100-00001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0" name="Rectangle 535">
          <a:extLst>
            <a:ext uri="{FF2B5EF4-FFF2-40B4-BE49-F238E27FC236}">
              <a16:creationId xmlns:a16="http://schemas.microsoft.com/office/drawing/2014/main" id="{00000000-0008-0000-0100-00001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1" name="Rectangle 536">
          <a:extLst>
            <a:ext uri="{FF2B5EF4-FFF2-40B4-BE49-F238E27FC236}">
              <a16:creationId xmlns:a16="http://schemas.microsoft.com/office/drawing/2014/main" id="{00000000-0008-0000-0100-00001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2" name="Rectangle 537">
          <a:extLst>
            <a:ext uri="{FF2B5EF4-FFF2-40B4-BE49-F238E27FC236}">
              <a16:creationId xmlns:a16="http://schemas.microsoft.com/office/drawing/2014/main" id="{00000000-0008-0000-0100-00001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3" name="Rectangle 538">
          <a:extLst>
            <a:ext uri="{FF2B5EF4-FFF2-40B4-BE49-F238E27FC236}">
              <a16:creationId xmlns:a16="http://schemas.microsoft.com/office/drawing/2014/main" id="{00000000-0008-0000-0100-00001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4" name="Rectangle 539">
          <a:extLst>
            <a:ext uri="{FF2B5EF4-FFF2-40B4-BE49-F238E27FC236}">
              <a16:creationId xmlns:a16="http://schemas.microsoft.com/office/drawing/2014/main" id="{00000000-0008-0000-0100-00001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5" name="Rectangle 540">
          <a:extLst>
            <a:ext uri="{FF2B5EF4-FFF2-40B4-BE49-F238E27FC236}">
              <a16:creationId xmlns:a16="http://schemas.microsoft.com/office/drawing/2014/main" id="{00000000-0008-0000-0100-00001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6" name="Rectangle 541">
          <a:extLst>
            <a:ext uri="{FF2B5EF4-FFF2-40B4-BE49-F238E27FC236}">
              <a16:creationId xmlns:a16="http://schemas.microsoft.com/office/drawing/2014/main" id="{00000000-0008-0000-0100-00001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7" name="Rectangle 542">
          <a:extLst>
            <a:ext uri="{FF2B5EF4-FFF2-40B4-BE49-F238E27FC236}">
              <a16:creationId xmlns:a16="http://schemas.microsoft.com/office/drawing/2014/main" id="{00000000-0008-0000-0100-00001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8" name="Rectangle 543">
          <a:extLst>
            <a:ext uri="{FF2B5EF4-FFF2-40B4-BE49-F238E27FC236}">
              <a16:creationId xmlns:a16="http://schemas.microsoft.com/office/drawing/2014/main" id="{00000000-0008-0000-0100-00001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49" name="Rectangle 544">
          <a:extLst>
            <a:ext uri="{FF2B5EF4-FFF2-40B4-BE49-F238E27FC236}">
              <a16:creationId xmlns:a16="http://schemas.microsoft.com/office/drawing/2014/main" id="{00000000-0008-0000-0100-00001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0" name="Rectangle 545">
          <a:extLst>
            <a:ext uri="{FF2B5EF4-FFF2-40B4-BE49-F238E27FC236}">
              <a16:creationId xmlns:a16="http://schemas.microsoft.com/office/drawing/2014/main" id="{00000000-0008-0000-0100-00001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1" name="Rectangle 546">
          <a:extLst>
            <a:ext uri="{FF2B5EF4-FFF2-40B4-BE49-F238E27FC236}">
              <a16:creationId xmlns:a16="http://schemas.microsoft.com/office/drawing/2014/main" id="{00000000-0008-0000-0100-00001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2" name="Rectangle 547">
          <a:extLst>
            <a:ext uri="{FF2B5EF4-FFF2-40B4-BE49-F238E27FC236}">
              <a16:creationId xmlns:a16="http://schemas.microsoft.com/office/drawing/2014/main" id="{00000000-0008-0000-0100-00002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3" name="Rectangle 548">
          <a:extLst>
            <a:ext uri="{FF2B5EF4-FFF2-40B4-BE49-F238E27FC236}">
              <a16:creationId xmlns:a16="http://schemas.microsoft.com/office/drawing/2014/main" id="{00000000-0008-0000-0100-00002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4" name="Rectangle 549">
          <a:extLst>
            <a:ext uri="{FF2B5EF4-FFF2-40B4-BE49-F238E27FC236}">
              <a16:creationId xmlns:a16="http://schemas.microsoft.com/office/drawing/2014/main" id="{00000000-0008-0000-0100-00002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5" name="Rectangle 550">
          <a:extLst>
            <a:ext uri="{FF2B5EF4-FFF2-40B4-BE49-F238E27FC236}">
              <a16:creationId xmlns:a16="http://schemas.microsoft.com/office/drawing/2014/main" id="{00000000-0008-0000-0100-00002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6" name="Rectangle 551">
          <a:extLst>
            <a:ext uri="{FF2B5EF4-FFF2-40B4-BE49-F238E27FC236}">
              <a16:creationId xmlns:a16="http://schemas.microsoft.com/office/drawing/2014/main" id="{00000000-0008-0000-0100-00002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7" name="Rectangle 552">
          <a:extLst>
            <a:ext uri="{FF2B5EF4-FFF2-40B4-BE49-F238E27FC236}">
              <a16:creationId xmlns:a16="http://schemas.microsoft.com/office/drawing/2014/main" id="{00000000-0008-0000-0100-00002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8" name="Rectangle 553">
          <a:extLst>
            <a:ext uri="{FF2B5EF4-FFF2-40B4-BE49-F238E27FC236}">
              <a16:creationId xmlns:a16="http://schemas.microsoft.com/office/drawing/2014/main" id="{00000000-0008-0000-0100-00002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59" name="Rectangle 554">
          <a:extLst>
            <a:ext uri="{FF2B5EF4-FFF2-40B4-BE49-F238E27FC236}">
              <a16:creationId xmlns:a16="http://schemas.microsoft.com/office/drawing/2014/main" id="{00000000-0008-0000-0100-00002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0" name="Rectangle 555">
          <a:extLst>
            <a:ext uri="{FF2B5EF4-FFF2-40B4-BE49-F238E27FC236}">
              <a16:creationId xmlns:a16="http://schemas.microsoft.com/office/drawing/2014/main" id="{00000000-0008-0000-0100-00002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1" name="Rectangle 556">
          <a:extLst>
            <a:ext uri="{FF2B5EF4-FFF2-40B4-BE49-F238E27FC236}">
              <a16:creationId xmlns:a16="http://schemas.microsoft.com/office/drawing/2014/main" id="{00000000-0008-0000-0100-00002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2" name="Rectangle 557">
          <a:extLst>
            <a:ext uri="{FF2B5EF4-FFF2-40B4-BE49-F238E27FC236}">
              <a16:creationId xmlns:a16="http://schemas.microsoft.com/office/drawing/2014/main" id="{00000000-0008-0000-0100-00002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3" name="Rectangle 558">
          <a:extLst>
            <a:ext uri="{FF2B5EF4-FFF2-40B4-BE49-F238E27FC236}">
              <a16:creationId xmlns:a16="http://schemas.microsoft.com/office/drawing/2014/main" id="{00000000-0008-0000-0100-00002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4" name="Rectangle 559">
          <a:extLst>
            <a:ext uri="{FF2B5EF4-FFF2-40B4-BE49-F238E27FC236}">
              <a16:creationId xmlns:a16="http://schemas.microsoft.com/office/drawing/2014/main" id="{00000000-0008-0000-0100-00002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5" name="Rectangle 560">
          <a:extLst>
            <a:ext uri="{FF2B5EF4-FFF2-40B4-BE49-F238E27FC236}">
              <a16:creationId xmlns:a16="http://schemas.microsoft.com/office/drawing/2014/main" id="{00000000-0008-0000-0100-00002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6" name="Rectangle 561">
          <a:extLst>
            <a:ext uri="{FF2B5EF4-FFF2-40B4-BE49-F238E27FC236}">
              <a16:creationId xmlns:a16="http://schemas.microsoft.com/office/drawing/2014/main" id="{00000000-0008-0000-0100-00002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7" name="Rectangle 562">
          <a:extLst>
            <a:ext uri="{FF2B5EF4-FFF2-40B4-BE49-F238E27FC236}">
              <a16:creationId xmlns:a16="http://schemas.microsoft.com/office/drawing/2014/main" id="{00000000-0008-0000-0100-00002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8" name="Rectangle 563">
          <a:extLst>
            <a:ext uri="{FF2B5EF4-FFF2-40B4-BE49-F238E27FC236}">
              <a16:creationId xmlns:a16="http://schemas.microsoft.com/office/drawing/2014/main" id="{00000000-0008-0000-0100-00003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69" name="Rectangle 564">
          <a:extLst>
            <a:ext uri="{FF2B5EF4-FFF2-40B4-BE49-F238E27FC236}">
              <a16:creationId xmlns:a16="http://schemas.microsoft.com/office/drawing/2014/main" id="{00000000-0008-0000-0100-00003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0" name="Rectangle 565">
          <a:extLst>
            <a:ext uri="{FF2B5EF4-FFF2-40B4-BE49-F238E27FC236}">
              <a16:creationId xmlns:a16="http://schemas.microsoft.com/office/drawing/2014/main" id="{00000000-0008-0000-0100-00003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1" name="Rectangle 566">
          <a:extLst>
            <a:ext uri="{FF2B5EF4-FFF2-40B4-BE49-F238E27FC236}">
              <a16:creationId xmlns:a16="http://schemas.microsoft.com/office/drawing/2014/main" id="{00000000-0008-0000-0100-00003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2" name="Rectangle 567">
          <a:extLst>
            <a:ext uri="{FF2B5EF4-FFF2-40B4-BE49-F238E27FC236}">
              <a16:creationId xmlns:a16="http://schemas.microsoft.com/office/drawing/2014/main" id="{00000000-0008-0000-0100-00003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3" name="Rectangle 568">
          <a:extLst>
            <a:ext uri="{FF2B5EF4-FFF2-40B4-BE49-F238E27FC236}">
              <a16:creationId xmlns:a16="http://schemas.microsoft.com/office/drawing/2014/main" id="{00000000-0008-0000-0100-00003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4" name="Rectangle 569">
          <a:extLst>
            <a:ext uri="{FF2B5EF4-FFF2-40B4-BE49-F238E27FC236}">
              <a16:creationId xmlns:a16="http://schemas.microsoft.com/office/drawing/2014/main" id="{00000000-0008-0000-0100-00003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5" name="Rectangle 570">
          <a:extLst>
            <a:ext uri="{FF2B5EF4-FFF2-40B4-BE49-F238E27FC236}">
              <a16:creationId xmlns:a16="http://schemas.microsoft.com/office/drawing/2014/main" id="{00000000-0008-0000-0100-00003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6" name="Rectangle 571">
          <a:extLst>
            <a:ext uri="{FF2B5EF4-FFF2-40B4-BE49-F238E27FC236}">
              <a16:creationId xmlns:a16="http://schemas.microsoft.com/office/drawing/2014/main" id="{00000000-0008-0000-0100-00003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7" name="Rectangle 572">
          <a:extLst>
            <a:ext uri="{FF2B5EF4-FFF2-40B4-BE49-F238E27FC236}">
              <a16:creationId xmlns:a16="http://schemas.microsoft.com/office/drawing/2014/main" id="{00000000-0008-0000-0100-00003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8" name="Rectangle 573">
          <a:extLst>
            <a:ext uri="{FF2B5EF4-FFF2-40B4-BE49-F238E27FC236}">
              <a16:creationId xmlns:a16="http://schemas.microsoft.com/office/drawing/2014/main" id="{00000000-0008-0000-0100-00003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79" name="Rectangle 574">
          <a:extLst>
            <a:ext uri="{FF2B5EF4-FFF2-40B4-BE49-F238E27FC236}">
              <a16:creationId xmlns:a16="http://schemas.microsoft.com/office/drawing/2014/main" id="{00000000-0008-0000-0100-00003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0" name="Rectangle 575">
          <a:extLst>
            <a:ext uri="{FF2B5EF4-FFF2-40B4-BE49-F238E27FC236}">
              <a16:creationId xmlns:a16="http://schemas.microsoft.com/office/drawing/2014/main" id="{00000000-0008-0000-0100-00003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1" name="Rectangle 576">
          <a:extLst>
            <a:ext uri="{FF2B5EF4-FFF2-40B4-BE49-F238E27FC236}">
              <a16:creationId xmlns:a16="http://schemas.microsoft.com/office/drawing/2014/main" id="{00000000-0008-0000-0100-00003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2" name="Rectangle 577">
          <a:extLst>
            <a:ext uri="{FF2B5EF4-FFF2-40B4-BE49-F238E27FC236}">
              <a16:creationId xmlns:a16="http://schemas.microsoft.com/office/drawing/2014/main" id="{00000000-0008-0000-0100-00003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3" name="Rectangle 578">
          <a:extLst>
            <a:ext uri="{FF2B5EF4-FFF2-40B4-BE49-F238E27FC236}">
              <a16:creationId xmlns:a16="http://schemas.microsoft.com/office/drawing/2014/main" id="{00000000-0008-0000-0100-00003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4" name="Rectangle 579">
          <a:extLst>
            <a:ext uri="{FF2B5EF4-FFF2-40B4-BE49-F238E27FC236}">
              <a16:creationId xmlns:a16="http://schemas.microsoft.com/office/drawing/2014/main" id="{00000000-0008-0000-0100-00004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5" name="Rectangle 580">
          <a:extLst>
            <a:ext uri="{FF2B5EF4-FFF2-40B4-BE49-F238E27FC236}">
              <a16:creationId xmlns:a16="http://schemas.microsoft.com/office/drawing/2014/main" id="{00000000-0008-0000-0100-00004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6" name="Rectangle 581">
          <a:extLst>
            <a:ext uri="{FF2B5EF4-FFF2-40B4-BE49-F238E27FC236}">
              <a16:creationId xmlns:a16="http://schemas.microsoft.com/office/drawing/2014/main" id="{00000000-0008-0000-0100-00004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7" name="Rectangle 582">
          <a:extLst>
            <a:ext uri="{FF2B5EF4-FFF2-40B4-BE49-F238E27FC236}">
              <a16:creationId xmlns:a16="http://schemas.microsoft.com/office/drawing/2014/main" id="{00000000-0008-0000-0100-00004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8" name="Rectangle 583">
          <a:extLst>
            <a:ext uri="{FF2B5EF4-FFF2-40B4-BE49-F238E27FC236}">
              <a16:creationId xmlns:a16="http://schemas.microsoft.com/office/drawing/2014/main" id="{00000000-0008-0000-0100-00004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89" name="Rectangle 584">
          <a:extLst>
            <a:ext uri="{FF2B5EF4-FFF2-40B4-BE49-F238E27FC236}">
              <a16:creationId xmlns:a16="http://schemas.microsoft.com/office/drawing/2014/main" id="{00000000-0008-0000-0100-00004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0" name="Rectangle 585">
          <a:extLst>
            <a:ext uri="{FF2B5EF4-FFF2-40B4-BE49-F238E27FC236}">
              <a16:creationId xmlns:a16="http://schemas.microsoft.com/office/drawing/2014/main" id="{00000000-0008-0000-0100-00004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1" name="Rectangle 586">
          <a:extLst>
            <a:ext uri="{FF2B5EF4-FFF2-40B4-BE49-F238E27FC236}">
              <a16:creationId xmlns:a16="http://schemas.microsoft.com/office/drawing/2014/main" id="{00000000-0008-0000-0100-00004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2" name="Rectangle 587">
          <a:extLst>
            <a:ext uri="{FF2B5EF4-FFF2-40B4-BE49-F238E27FC236}">
              <a16:creationId xmlns:a16="http://schemas.microsoft.com/office/drawing/2014/main" id="{00000000-0008-0000-0100-00004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3" name="Rectangle 588">
          <a:extLst>
            <a:ext uri="{FF2B5EF4-FFF2-40B4-BE49-F238E27FC236}">
              <a16:creationId xmlns:a16="http://schemas.microsoft.com/office/drawing/2014/main" id="{00000000-0008-0000-0100-00004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4" name="Rectangle 589">
          <a:extLst>
            <a:ext uri="{FF2B5EF4-FFF2-40B4-BE49-F238E27FC236}">
              <a16:creationId xmlns:a16="http://schemas.microsoft.com/office/drawing/2014/main" id="{00000000-0008-0000-0100-00004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5" name="Rectangle 590">
          <a:extLst>
            <a:ext uri="{FF2B5EF4-FFF2-40B4-BE49-F238E27FC236}">
              <a16:creationId xmlns:a16="http://schemas.microsoft.com/office/drawing/2014/main" id="{00000000-0008-0000-0100-00004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6" name="Rectangle 591">
          <a:extLst>
            <a:ext uri="{FF2B5EF4-FFF2-40B4-BE49-F238E27FC236}">
              <a16:creationId xmlns:a16="http://schemas.microsoft.com/office/drawing/2014/main" id="{00000000-0008-0000-0100-00004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7" name="Rectangle 592">
          <a:extLst>
            <a:ext uri="{FF2B5EF4-FFF2-40B4-BE49-F238E27FC236}">
              <a16:creationId xmlns:a16="http://schemas.microsoft.com/office/drawing/2014/main" id="{00000000-0008-0000-0100-00004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8" name="Rectangle 593">
          <a:extLst>
            <a:ext uri="{FF2B5EF4-FFF2-40B4-BE49-F238E27FC236}">
              <a16:creationId xmlns:a16="http://schemas.microsoft.com/office/drawing/2014/main" id="{00000000-0008-0000-0100-00004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199" name="Rectangle 594">
          <a:extLst>
            <a:ext uri="{FF2B5EF4-FFF2-40B4-BE49-F238E27FC236}">
              <a16:creationId xmlns:a16="http://schemas.microsoft.com/office/drawing/2014/main" id="{00000000-0008-0000-0100-00004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0" name="Rectangle 595">
          <a:extLst>
            <a:ext uri="{FF2B5EF4-FFF2-40B4-BE49-F238E27FC236}">
              <a16:creationId xmlns:a16="http://schemas.microsoft.com/office/drawing/2014/main" id="{00000000-0008-0000-0100-00005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1" name="Rectangle 596">
          <a:extLst>
            <a:ext uri="{FF2B5EF4-FFF2-40B4-BE49-F238E27FC236}">
              <a16:creationId xmlns:a16="http://schemas.microsoft.com/office/drawing/2014/main" id="{00000000-0008-0000-0100-00005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2" name="Rectangle 597">
          <a:extLst>
            <a:ext uri="{FF2B5EF4-FFF2-40B4-BE49-F238E27FC236}">
              <a16:creationId xmlns:a16="http://schemas.microsoft.com/office/drawing/2014/main" id="{00000000-0008-0000-0100-00005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3" name="Rectangle 598">
          <a:extLst>
            <a:ext uri="{FF2B5EF4-FFF2-40B4-BE49-F238E27FC236}">
              <a16:creationId xmlns:a16="http://schemas.microsoft.com/office/drawing/2014/main" id="{00000000-0008-0000-0100-00005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4" name="Rectangle 599">
          <a:extLst>
            <a:ext uri="{FF2B5EF4-FFF2-40B4-BE49-F238E27FC236}">
              <a16:creationId xmlns:a16="http://schemas.microsoft.com/office/drawing/2014/main" id="{00000000-0008-0000-0100-00005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5" name="Rectangle 600">
          <a:extLst>
            <a:ext uri="{FF2B5EF4-FFF2-40B4-BE49-F238E27FC236}">
              <a16:creationId xmlns:a16="http://schemas.microsoft.com/office/drawing/2014/main" id="{00000000-0008-0000-0100-00005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6" name="Rectangle 601">
          <a:extLst>
            <a:ext uri="{FF2B5EF4-FFF2-40B4-BE49-F238E27FC236}">
              <a16:creationId xmlns:a16="http://schemas.microsoft.com/office/drawing/2014/main" id="{00000000-0008-0000-0100-00005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7" name="Rectangle 602">
          <a:extLst>
            <a:ext uri="{FF2B5EF4-FFF2-40B4-BE49-F238E27FC236}">
              <a16:creationId xmlns:a16="http://schemas.microsoft.com/office/drawing/2014/main" id="{00000000-0008-0000-0100-00005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8" name="Rectangle 603">
          <a:extLst>
            <a:ext uri="{FF2B5EF4-FFF2-40B4-BE49-F238E27FC236}">
              <a16:creationId xmlns:a16="http://schemas.microsoft.com/office/drawing/2014/main" id="{00000000-0008-0000-0100-00005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09" name="Rectangle 604">
          <a:extLst>
            <a:ext uri="{FF2B5EF4-FFF2-40B4-BE49-F238E27FC236}">
              <a16:creationId xmlns:a16="http://schemas.microsoft.com/office/drawing/2014/main" id="{00000000-0008-0000-0100-00005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0" name="Rectangle 605">
          <a:extLst>
            <a:ext uri="{FF2B5EF4-FFF2-40B4-BE49-F238E27FC236}">
              <a16:creationId xmlns:a16="http://schemas.microsoft.com/office/drawing/2014/main" id="{00000000-0008-0000-0100-00005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1" name="Rectangle 606">
          <a:extLst>
            <a:ext uri="{FF2B5EF4-FFF2-40B4-BE49-F238E27FC236}">
              <a16:creationId xmlns:a16="http://schemas.microsoft.com/office/drawing/2014/main" id="{00000000-0008-0000-0100-00005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2" name="Rectangle 607">
          <a:extLst>
            <a:ext uri="{FF2B5EF4-FFF2-40B4-BE49-F238E27FC236}">
              <a16:creationId xmlns:a16="http://schemas.microsoft.com/office/drawing/2014/main" id="{00000000-0008-0000-0100-00005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3" name="Rectangle 608">
          <a:extLst>
            <a:ext uri="{FF2B5EF4-FFF2-40B4-BE49-F238E27FC236}">
              <a16:creationId xmlns:a16="http://schemas.microsoft.com/office/drawing/2014/main" id="{00000000-0008-0000-0100-00005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4" name="Rectangle 609">
          <a:extLst>
            <a:ext uri="{FF2B5EF4-FFF2-40B4-BE49-F238E27FC236}">
              <a16:creationId xmlns:a16="http://schemas.microsoft.com/office/drawing/2014/main" id="{00000000-0008-0000-0100-00005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5" name="Rectangle 610">
          <a:extLst>
            <a:ext uri="{FF2B5EF4-FFF2-40B4-BE49-F238E27FC236}">
              <a16:creationId xmlns:a16="http://schemas.microsoft.com/office/drawing/2014/main" id="{00000000-0008-0000-0100-00005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6" name="Rectangle 611">
          <a:extLst>
            <a:ext uri="{FF2B5EF4-FFF2-40B4-BE49-F238E27FC236}">
              <a16:creationId xmlns:a16="http://schemas.microsoft.com/office/drawing/2014/main" id="{00000000-0008-0000-0100-00006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7" name="Rectangle 612">
          <a:extLst>
            <a:ext uri="{FF2B5EF4-FFF2-40B4-BE49-F238E27FC236}">
              <a16:creationId xmlns:a16="http://schemas.microsoft.com/office/drawing/2014/main" id="{00000000-0008-0000-0100-00006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8" name="Rectangle 613">
          <a:extLst>
            <a:ext uri="{FF2B5EF4-FFF2-40B4-BE49-F238E27FC236}">
              <a16:creationId xmlns:a16="http://schemas.microsoft.com/office/drawing/2014/main" id="{00000000-0008-0000-0100-00006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19" name="Rectangle 614">
          <a:extLst>
            <a:ext uri="{FF2B5EF4-FFF2-40B4-BE49-F238E27FC236}">
              <a16:creationId xmlns:a16="http://schemas.microsoft.com/office/drawing/2014/main" id="{00000000-0008-0000-0100-00006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0" name="Rectangle 615">
          <a:extLst>
            <a:ext uri="{FF2B5EF4-FFF2-40B4-BE49-F238E27FC236}">
              <a16:creationId xmlns:a16="http://schemas.microsoft.com/office/drawing/2014/main" id="{00000000-0008-0000-0100-00006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1" name="Rectangle 616">
          <a:extLst>
            <a:ext uri="{FF2B5EF4-FFF2-40B4-BE49-F238E27FC236}">
              <a16:creationId xmlns:a16="http://schemas.microsoft.com/office/drawing/2014/main" id="{00000000-0008-0000-0100-00006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2" name="Rectangle 617">
          <a:extLst>
            <a:ext uri="{FF2B5EF4-FFF2-40B4-BE49-F238E27FC236}">
              <a16:creationId xmlns:a16="http://schemas.microsoft.com/office/drawing/2014/main" id="{00000000-0008-0000-0100-00006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3" name="Rectangle 618">
          <a:extLst>
            <a:ext uri="{FF2B5EF4-FFF2-40B4-BE49-F238E27FC236}">
              <a16:creationId xmlns:a16="http://schemas.microsoft.com/office/drawing/2014/main" id="{00000000-0008-0000-0100-00006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4" name="Rectangle 619">
          <a:extLst>
            <a:ext uri="{FF2B5EF4-FFF2-40B4-BE49-F238E27FC236}">
              <a16:creationId xmlns:a16="http://schemas.microsoft.com/office/drawing/2014/main" id="{00000000-0008-0000-0100-00006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5" name="Rectangle 620">
          <a:extLst>
            <a:ext uri="{FF2B5EF4-FFF2-40B4-BE49-F238E27FC236}">
              <a16:creationId xmlns:a16="http://schemas.microsoft.com/office/drawing/2014/main" id="{00000000-0008-0000-0100-00006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6" name="Rectangle 621">
          <a:extLst>
            <a:ext uri="{FF2B5EF4-FFF2-40B4-BE49-F238E27FC236}">
              <a16:creationId xmlns:a16="http://schemas.microsoft.com/office/drawing/2014/main" id="{00000000-0008-0000-0100-00006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7" name="Rectangle 622">
          <a:extLst>
            <a:ext uri="{FF2B5EF4-FFF2-40B4-BE49-F238E27FC236}">
              <a16:creationId xmlns:a16="http://schemas.microsoft.com/office/drawing/2014/main" id="{00000000-0008-0000-0100-00006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8" name="Rectangle 623">
          <a:extLst>
            <a:ext uri="{FF2B5EF4-FFF2-40B4-BE49-F238E27FC236}">
              <a16:creationId xmlns:a16="http://schemas.microsoft.com/office/drawing/2014/main" id="{00000000-0008-0000-0100-00006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29" name="Rectangle 624">
          <a:extLst>
            <a:ext uri="{FF2B5EF4-FFF2-40B4-BE49-F238E27FC236}">
              <a16:creationId xmlns:a16="http://schemas.microsoft.com/office/drawing/2014/main" id="{00000000-0008-0000-0100-00006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0" name="Rectangle 625">
          <a:extLst>
            <a:ext uri="{FF2B5EF4-FFF2-40B4-BE49-F238E27FC236}">
              <a16:creationId xmlns:a16="http://schemas.microsoft.com/office/drawing/2014/main" id="{00000000-0008-0000-0100-00006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1" name="Rectangle 626">
          <a:extLst>
            <a:ext uri="{FF2B5EF4-FFF2-40B4-BE49-F238E27FC236}">
              <a16:creationId xmlns:a16="http://schemas.microsoft.com/office/drawing/2014/main" id="{00000000-0008-0000-0100-00006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2" name="Rectangle 627">
          <a:extLst>
            <a:ext uri="{FF2B5EF4-FFF2-40B4-BE49-F238E27FC236}">
              <a16:creationId xmlns:a16="http://schemas.microsoft.com/office/drawing/2014/main" id="{00000000-0008-0000-0100-00007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3" name="Rectangle 628">
          <a:extLst>
            <a:ext uri="{FF2B5EF4-FFF2-40B4-BE49-F238E27FC236}">
              <a16:creationId xmlns:a16="http://schemas.microsoft.com/office/drawing/2014/main" id="{00000000-0008-0000-0100-00007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4" name="Rectangle 629">
          <a:extLst>
            <a:ext uri="{FF2B5EF4-FFF2-40B4-BE49-F238E27FC236}">
              <a16:creationId xmlns:a16="http://schemas.microsoft.com/office/drawing/2014/main" id="{00000000-0008-0000-0100-00007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5" name="Rectangle 630">
          <a:extLst>
            <a:ext uri="{FF2B5EF4-FFF2-40B4-BE49-F238E27FC236}">
              <a16:creationId xmlns:a16="http://schemas.microsoft.com/office/drawing/2014/main" id="{00000000-0008-0000-0100-00007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6" name="Rectangle 631">
          <a:extLst>
            <a:ext uri="{FF2B5EF4-FFF2-40B4-BE49-F238E27FC236}">
              <a16:creationId xmlns:a16="http://schemas.microsoft.com/office/drawing/2014/main" id="{00000000-0008-0000-0100-00007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7" name="Rectangle 632">
          <a:extLst>
            <a:ext uri="{FF2B5EF4-FFF2-40B4-BE49-F238E27FC236}">
              <a16:creationId xmlns:a16="http://schemas.microsoft.com/office/drawing/2014/main" id="{00000000-0008-0000-0100-00007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8" name="Rectangle 633">
          <a:extLst>
            <a:ext uri="{FF2B5EF4-FFF2-40B4-BE49-F238E27FC236}">
              <a16:creationId xmlns:a16="http://schemas.microsoft.com/office/drawing/2014/main" id="{00000000-0008-0000-0100-00007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39" name="Rectangle 634">
          <a:extLst>
            <a:ext uri="{FF2B5EF4-FFF2-40B4-BE49-F238E27FC236}">
              <a16:creationId xmlns:a16="http://schemas.microsoft.com/office/drawing/2014/main" id="{00000000-0008-0000-0100-00007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0" name="Rectangle 635">
          <a:extLst>
            <a:ext uri="{FF2B5EF4-FFF2-40B4-BE49-F238E27FC236}">
              <a16:creationId xmlns:a16="http://schemas.microsoft.com/office/drawing/2014/main" id="{00000000-0008-0000-0100-00007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1" name="Rectangle 636">
          <a:extLst>
            <a:ext uri="{FF2B5EF4-FFF2-40B4-BE49-F238E27FC236}">
              <a16:creationId xmlns:a16="http://schemas.microsoft.com/office/drawing/2014/main" id="{00000000-0008-0000-0100-00007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2" name="Rectangle 637">
          <a:extLst>
            <a:ext uri="{FF2B5EF4-FFF2-40B4-BE49-F238E27FC236}">
              <a16:creationId xmlns:a16="http://schemas.microsoft.com/office/drawing/2014/main" id="{00000000-0008-0000-0100-00007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3" name="Rectangle 638">
          <a:extLst>
            <a:ext uri="{FF2B5EF4-FFF2-40B4-BE49-F238E27FC236}">
              <a16:creationId xmlns:a16="http://schemas.microsoft.com/office/drawing/2014/main" id="{00000000-0008-0000-0100-00007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4" name="Rectangle 639">
          <a:extLst>
            <a:ext uri="{FF2B5EF4-FFF2-40B4-BE49-F238E27FC236}">
              <a16:creationId xmlns:a16="http://schemas.microsoft.com/office/drawing/2014/main" id="{00000000-0008-0000-0100-00007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5" name="Rectangle 640">
          <a:extLst>
            <a:ext uri="{FF2B5EF4-FFF2-40B4-BE49-F238E27FC236}">
              <a16:creationId xmlns:a16="http://schemas.microsoft.com/office/drawing/2014/main" id="{00000000-0008-0000-0100-00007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6" name="Rectangle 641">
          <a:extLst>
            <a:ext uri="{FF2B5EF4-FFF2-40B4-BE49-F238E27FC236}">
              <a16:creationId xmlns:a16="http://schemas.microsoft.com/office/drawing/2014/main" id="{00000000-0008-0000-0100-00007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7" name="Rectangle 642">
          <a:extLst>
            <a:ext uri="{FF2B5EF4-FFF2-40B4-BE49-F238E27FC236}">
              <a16:creationId xmlns:a16="http://schemas.microsoft.com/office/drawing/2014/main" id="{00000000-0008-0000-0100-00007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8" name="Rectangle 643">
          <a:extLst>
            <a:ext uri="{FF2B5EF4-FFF2-40B4-BE49-F238E27FC236}">
              <a16:creationId xmlns:a16="http://schemas.microsoft.com/office/drawing/2014/main" id="{00000000-0008-0000-0100-00008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49" name="Rectangle 644">
          <a:extLst>
            <a:ext uri="{FF2B5EF4-FFF2-40B4-BE49-F238E27FC236}">
              <a16:creationId xmlns:a16="http://schemas.microsoft.com/office/drawing/2014/main" id="{00000000-0008-0000-0100-00008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0" name="Rectangle 645">
          <a:extLst>
            <a:ext uri="{FF2B5EF4-FFF2-40B4-BE49-F238E27FC236}">
              <a16:creationId xmlns:a16="http://schemas.microsoft.com/office/drawing/2014/main" id="{00000000-0008-0000-0100-00008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1" name="Rectangle 646">
          <a:extLst>
            <a:ext uri="{FF2B5EF4-FFF2-40B4-BE49-F238E27FC236}">
              <a16:creationId xmlns:a16="http://schemas.microsoft.com/office/drawing/2014/main" id="{00000000-0008-0000-0100-00008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2" name="Rectangle 647">
          <a:extLst>
            <a:ext uri="{FF2B5EF4-FFF2-40B4-BE49-F238E27FC236}">
              <a16:creationId xmlns:a16="http://schemas.microsoft.com/office/drawing/2014/main" id="{00000000-0008-0000-0100-00008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3" name="Rectangle 648">
          <a:extLst>
            <a:ext uri="{FF2B5EF4-FFF2-40B4-BE49-F238E27FC236}">
              <a16:creationId xmlns:a16="http://schemas.microsoft.com/office/drawing/2014/main" id="{00000000-0008-0000-0100-00008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4" name="Rectangle 649">
          <a:extLst>
            <a:ext uri="{FF2B5EF4-FFF2-40B4-BE49-F238E27FC236}">
              <a16:creationId xmlns:a16="http://schemas.microsoft.com/office/drawing/2014/main" id="{00000000-0008-0000-0100-00008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5" name="Rectangle 650">
          <a:extLst>
            <a:ext uri="{FF2B5EF4-FFF2-40B4-BE49-F238E27FC236}">
              <a16:creationId xmlns:a16="http://schemas.microsoft.com/office/drawing/2014/main" id="{00000000-0008-0000-0100-00008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6" name="Rectangle 651">
          <a:extLst>
            <a:ext uri="{FF2B5EF4-FFF2-40B4-BE49-F238E27FC236}">
              <a16:creationId xmlns:a16="http://schemas.microsoft.com/office/drawing/2014/main" id="{00000000-0008-0000-0100-00008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7" name="Rectangle 652">
          <a:extLst>
            <a:ext uri="{FF2B5EF4-FFF2-40B4-BE49-F238E27FC236}">
              <a16:creationId xmlns:a16="http://schemas.microsoft.com/office/drawing/2014/main" id="{00000000-0008-0000-0100-00008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8" name="Rectangle 653">
          <a:extLst>
            <a:ext uri="{FF2B5EF4-FFF2-40B4-BE49-F238E27FC236}">
              <a16:creationId xmlns:a16="http://schemas.microsoft.com/office/drawing/2014/main" id="{00000000-0008-0000-0100-00008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59" name="Rectangle 654">
          <a:extLst>
            <a:ext uri="{FF2B5EF4-FFF2-40B4-BE49-F238E27FC236}">
              <a16:creationId xmlns:a16="http://schemas.microsoft.com/office/drawing/2014/main" id="{00000000-0008-0000-0100-00008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0" name="Rectangle 655">
          <a:extLst>
            <a:ext uri="{FF2B5EF4-FFF2-40B4-BE49-F238E27FC236}">
              <a16:creationId xmlns:a16="http://schemas.microsoft.com/office/drawing/2014/main" id="{00000000-0008-0000-0100-00008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1" name="Rectangle 656">
          <a:extLst>
            <a:ext uri="{FF2B5EF4-FFF2-40B4-BE49-F238E27FC236}">
              <a16:creationId xmlns:a16="http://schemas.microsoft.com/office/drawing/2014/main" id="{00000000-0008-0000-0100-00008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2" name="Rectangle 657">
          <a:extLst>
            <a:ext uri="{FF2B5EF4-FFF2-40B4-BE49-F238E27FC236}">
              <a16:creationId xmlns:a16="http://schemas.microsoft.com/office/drawing/2014/main" id="{00000000-0008-0000-0100-00008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3" name="Rectangle 658">
          <a:extLst>
            <a:ext uri="{FF2B5EF4-FFF2-40B4-BE49-F238E27FC236}">
              <a16:creationId xmlns:a16="http://schemas.microsoft.com/office/drawing/2014/main" id="{00000000-0008-0000-0100-00008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4" name="Rectangle 659">
          <a:extLst>
            <a:ext uri="{FF2B5EF4-FFF2-40B4-BE49-F238E27FC236}">
              <a16:creationId xmlns:a16="http://schemas.microsoft.com/office/drawing/2014/main" id="{00000000-0008-0000-0100-00009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5" name="Rectangle 660">
          <a:extLst>
            <a:ext uri="{FF2B5EF4-FFF2-40B4-BE49-F238E27FC236}">
              <a16:creationId xmlns:a16="http://schemas.microsoft.com/office/drawing/2014/main" id="{00000000-0008-0000-0100-00009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6" name="Rectangle 661">
          <a:extLst>
            <a:ext uri="{FF2B5EF4-FFF2-40B4-BE49-F238E27FC236}">
              <a16:creationId xmlns:a16="http://schemas.microsoft.com/office/drawing/2014/main" id="{00000000-0008-0000-0100-00009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7" name="Rectangle 662">
          <a:extLst>
            <a:ext uri="{FF2B5EF4-FFF2-40B4-BE49-F238E27FC236}">
              <a16:creationId xmlns:a16="http://schemas.microsoft.com/office/drawing/2014/main" id="{00000000-0008-0000-0100-00009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8" name="Rectangle 663">
          <a:extLst>
            <a:ext uri="{FF2B5EF4-FFF2-40B4-BE49-F238E27FC236}">
              <a16:creationId xmlns:a16="http://schemas.microsoft.com/office/drawing/2014/main" id="{00000000-0008-0000-0100-00009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69" name="Rectangle 664">
          <a:extLst>
            <a:ext uri="{FF2B5EF4-FFF2-40B4-BE49-F238E27FC236}">
              <a16:creationId xmlns:a16="http://schemas.microsoft.com/office/drawing/2014/main" id="{00000000-0008-0000-0100-00009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0" name="Rectangle 665">
          <a:extLst>
            <a:ext uri="{FF2B5EF4-FFF2-40B4-BE49-F238E27FC236}">
              <a16:creationId xmlns:a16="http://schemas.microsoft.com/office/drawing/2014/main" id="{00000000-0008-0000-0100-00009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1" name="Rectangle 666">
          <a:extLst>
            <a:ext uri="{FF2B5EF4-FFF2-40B4-BE49-F238E27FC236}">
              <a16:creationId xmlns:a16="http://schemas.microsoft.com/office/drawing/2014/main" id="{00000000-0008-0000-0100-00009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2" name="Rectangle 667">
          <a:extLst>
            <a:ext uri="{FF2B5EF4-FFF2-40B4-BE49-F238E27FC236}">
              <a16:creationId xmlns:a16="http://schemas.microsoft.com/office/drawing/2014/main" id="{00000000-0008-0000-0100-00009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3" name="Rectangle 668">
          <a:extLst>
            <a:ext uri="{FF2B5EF4-FFF2-40B4-BE49-F238E27FC236}">
              <a16:creationId xmlns:a16="http://schemas.microsoft.com/office/drawing/2014/main" id="{00000000-0008-0000-0100-00009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4" name="Rectangle 669">
          <a:extLst>
            <a:ext uri="{FF2B5EF4-FFF2-40B4-BE49-F238E27FC236}">
              <a16:creationId xmlns:a16="http://schemas.microsoft.com/office/drawing/2014/main" id="{00000000-0008-0000-0100-00009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5" name="Rectangle 670">
          <a:extLst>
            <a:ext uri="{FF2B5EF4-FFF2-40B4-BE49-F238E27FC236}">
              <a16:creationId xmlns:a16="http://schemas.microsoft.com/office/drawing/2014/main" id="{00000000-0008-0000-0100-00009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6" name="Rectangle 671">
          <a:extLst>
            <a:ext uri="{FF2B5EF4-FFF2-40B4-BE49-F238E27FC236}">
              <a16:creationId xmlns:a16="http://schemas.microsoft.com/office/drawing/2014/main" id="{00000000-0008-0000-0100-00009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7" name="Rectangle 672">
          <a:extLst>
            <a:ext uri="{FF2B5EF4-FFF2-40B4-BE49-F238E27FC236}">
              <a16:creationId xmlns:a16="http://schemas.microsoft.com/office/drawing/2014/main" id="{00000000-0008-0000-0100-00009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8" name="Rectangle 673">
          <a:extLst>
            <a:ext uri="{FF2B5EF4-FFF2-40B4-BE49-F238E27FC236}">
              <a16:creationId xmlns:a16="http://schemas.microsoft.com/office/drawing/2014/main" id="{00000000-0008-0000-0100-00009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79" name="Rectangle 674">
          <a:extLst>
            <a:ext uri="{FF2B5EF4-FFF2-40B4-BE49-F238E27FC236}">
              <a16:creationId xmlns:a16="http://schemas.microsoft.com/office/drawing/2014/main" id="{00000000-0008-0000-0100-00009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0" name="Rectangle 675">
          <a:extLst>
            <a:ext uri="{FF2B5EF4-FFF2-40B4-BE49-F238E27FC236}">
              <a16:creationId xmlns:a16="http://schemas.microsoft.com/office/drawing/2014/main" id="{00000000-0008-0000-0100-0000A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1" name="Rectangle 676">
          <a:extLst>
            <a:ext uri="{FF2B5EF4-FFF2-40B4-BE49-F238E27FC236}">
              <a16:creationId xmlns:a16="http://schemas.microsoft.com/office/drawing/2014/main" id="{00000000-0008-0000-0100-0000A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2" name="Rectangle 677">
          <a:extLst>
            <a:ext uri="{FF2B5EF4-FFF2-40B4-BE49-F238E27FC236}">
              <a16:creationId xmlns:a16="http://schemas.microsoft.com/office/drawing/2014/main" id="{00000000-0008-0000-0100-0000A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3" name="Rectangle 678">
          <a:extLst>
            <a:ext uri="{FF2B5EF4-FFF2-40B4-BE49-F238E27FC236}">
              <a16:creationId xmlns:a16="http://schemas.microsoft.com/office/drawing/2014/main" id="{00000000-0008-0000-0100-0000A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4" name="Rectangle 679">
          <a:extLst>
            <a:ext uri="{FF2B5EF4-FFF2-40B4-BE49-F238E27FC236}">
              <a16:creationId xmlns:a16="http://schemas.microsoft.com/office/drawing/2014/main" id="{00000000-0008-0000-0100-0000A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5" name="Rectangle 680">
          <a:extLst>
            <a:ext uri="{FF2B5EF4-FFF2-40B4-BE49-F238E27FC236}">
              <a16:creationId xmlns:a16="http://schemas.microsoft.com/office/drawing/2014/main" id="{00000000-0008-0000-0100-0000A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6" name="Rectangle 681">
          <a:extLst>
            <a:ext uri="{FF2B5EF4-FFF2-40B4-BE49-F238E27FC236}">
              <a16:creationId xmlns:a16="http://schemas.microsoft.com/office/drawing/2014/main" id="{00000000-0008-0000-0100-0000A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7" name="Rectangle 682">
          <a:extLst>
            <a:ext uri="{FF2B5EF4-FFF2-40B4-BE49-F238E27FC236}">
              <a16:creationId xmlns:a16="http://schemas.microsoft.com/office/drawing/2014/main" id="{00000000-0008-0000-0100-0000A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8" name="Rectangle 683">
          <a:extLst>
            <a:ext uri="{FF2B5EF4-FFF2-40B4-BE49-F238E27FC236}">
              <a16:creationId xmlns:a16="http://schemas.microsoft.com/office/drawing/2014/main" id="{00000000-0008-0000-0100-0000A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89" name="Rectangle 684">
          <a:extLst>
            <a:ext uri="{FF2B5EF4-FFF2-40B4-BE49-F238E27FC236}">
              <a16:creationId xmlns:a16="http://schemas.microsoft.com/office/drawing/2014/main" id="{00000000-0008-0000-0100-0000A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0" name="Rectangle 685">
          <a:extLst>
            <a:ext uri="{FF2B5EF4-FFF2-40B4-BE49-F238E27FC236}">
              <a16:creationId xmlns:a16="http://schemas.microsoft.com/office/drawing/2014/main" id="{00000000-0008-0000-0100-0000A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1" name="Rectangle 686">
          <a:extLst>
            <a:ext uri="{FF2B5EF4-FFF2-40B4-BE49-F238E27FC236}">
              <a16:creationId xmlns:a16="http://schemas.microsoft.com/office/drawing/2014/main" id="{00000000-0008-0000-0100-0000A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2" name="Rectangle 687">
          <a:extLst>
            <a:ext uri="{FF2B5EF4-FFF2-40B4-BE49-F238E27FC236}">
              <a16:creationId xmlns:a16="http://schemas.microsoft.com/office/drawing/2014/main" id="{00000000-0008-0000-0100-0000A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3" name="Rectangle 688">
          <a:extLst>
            <a:ext uri="{FF2B5EF4-FFF2-40B4-BE49-F238E27FC236}">
              <a16:creationId xmlns:a16="http://schemas.microsoft.com/office/drawing/2014/main" id="{00000000-0008-0000-0100-0000A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4" name="Rectangle 689">
          <a:extLst>
            <a:ext uri="{FF2B5EF4-FFF2-40B4-BE49-F238E27FC236}">
              <a16:creationId xmlns:a16="http://schemas.microsoft.com/office/drawing/2014/main" id="{00000000-0008-0000-0100-0000A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5" name="Rectangle 690">
          <a:extLst>
            <a:ext uri="{FF2B5EF4-FFF2-40B4-BE49-F238E27FC236}">
              <a16:creationId xmlns:a16="http://schemas.microsoft.com/office/drawing/2014/main" id="{00000000-0008-0000-0100-0000A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6" name="Rectangle 691">
          <a:extLst>
            <a:ext uri="{FF2B5EF4-FFF2-40B4-BE49-F238E27FC236}">
              <a16:creationId xmlns:a16="http://schemas.microsoft.com/office/drawing/2014/main" id="{00000000-0008-0000-0100-0000B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7" name="Rectangle 692">
          <a:extLst>
            <a:ext uri="{FF2B5EF4-FFF2-40B4-BE49-F238E27FC236}">
              <a16:creationId xmlns:a16="http://schemas.microsoft.com/office/drawing/2014/main" id="{00000000-0008-0000-0100-0000B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8" name="Rectangle 693">
          <a:extLst>
            <a:ext uri="{FF2B5EF4-FFF2-40B4-BE49-F238E27FC236}">
              <a16:creationId xmlns:a16="http://schemas.microsoft.com/office/drawing/2014/main" id="{00000000-0008-0000-0100-0000B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299" name="Rectangle 694">
          <a:extLst>
            <a:ext uri="{FF2B5EF4-FFF2-40B4-BE49-F238E27FC236}">
              <a16:creationId xmlns:a16="http://schemas.microsoft.com/office/drawing/2014/main" id="{00000000-0008-0000-0100-0000B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0" name="Rectangle 695">
          <a:extLst>
            <a:ext uri="{FF2B5EF4-FFF2-40B4-BE49-F238E27FC236}">
              <a16:creationId xmlns:a16="http://schemas.microsoft.com/office/drawing/2014/main" id="{00000000-0008-0000-0100-0000B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1" name="Rectangle 696">
          <a:extLst>
            <a:ext uri="{FF2B5EF4-FFF2-40B4-BE49-F238E27FC236}">
              <a16:creationId xmlns:a16="http://schemas.microsoft.com/office/drawing/2014/main" id="{00000000-0008-0000-0100-0000B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2" name="Rectangle 697">
          <a:extLst>
            <a:ext uri="{FF2B5EF4-FFF2-40B4-BE49-F238E27FC236}">
              <a16:creationId xmlns:a16="http://schemas.microsoft.com/office/drawing/2014/main" id="{00000000-0008-0000-0100-0000B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3" name="Rectangle 698">
          <a:extLst>
            <a:ext uri="{FF2B5EF4-FFF2-40B4-BE49-F238E27FC236}">
              <a16:creationId xmlns:a16="http://schemas.microsoft.com/office/drawing/2014/main" id="{00000000-0008-0000-0100-0000B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4" name="Rectangle 699">
          <a:extLst>
            <a:ext uri="{FF2B5EF4-FFF2-40B4-BE49-F238E27FC236}">
              <a16:creationId xmlns:a16="http://schemas.microsoft.com/office/drawing/2014/main" id="{00000000-0008-0000-0100-0000B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5" name="Rectangle 700">
          <a:extLst>
            <a:ext uri="{FF2B5EF4-FFF2-40B4-BE49-F238E27FC236}">
              <a16:creationId xmlns:a16="http://schemas.microsoft.com/office/drawing/2014/main" id="{00000000-0008-0000-0100-0000B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6" name="Rectangle 701">
          <a:extLst>
            <a:ext uri="{FF2B5EF4-FFF2-40B4-BE49-F238E27FC236}">
              <a16:creationId xmlns:a16="http://schemas.microsoft.com/office/drawing/2014/main" id="{00000000-0008-0000-0100-0000B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7" name="Rectangle 702">
          <a:extLst>
            <a:ext uri="{FF2B5EF4-FFF2-40B4-BE49-F238E27FC236}">
              <a16:creationId xmlns:a16="http://schemas.microsoft.com/office/drawing/2014/main" id="{00000000-0008-0000-0100-0000B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8" name="Rectangle 703">
          <a:extLst>
            <a:ext uri="{FF2B5EF4-FFF2-40B4-BE49-F238E27FC236}">
              <a16:creationId xmlns:a16="http://schemas.microsoft.com/office/drawing/2014/main" id="{00000000-0008-0000-0100-0000B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09" name="Rectangle 704">
          <a:extLst>
            <a:ext uri="{FF2B5EF4-FFF2-40B4-BE49-F238E27FC236}">
              <a16:creationId xmlns:a16="http://schemas.microsoft.com/office/drawing/2014/main" id="{00000000-0008-0000-0100-0000B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0" name="Rectangle 705">
          <a:extLst>
            <a:ext uri="{FF2B5EF4-FFF2-40B4-BE49-F238E27FC236}">
              <a16:creationId xmlns:a16="http://schemas.microsoft.com/office/drawing/2014/main" id="{00000000-0008-0000-0100-0000B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1" name="Rectangle 706">
          <a:extLst>
            <a:ext uri="{FF2B5EF4-FFF2-40B4-BE49-F238E27FC236}">
              <a16:creationId xmlns:a16="http://schemas.microsoft.com/office/drawing/2014/main" id="{00000000-0008-0000-0100-0000B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2" name="Rectangle 707">
          <a:extLst>
            <a:ext uri="{FF2B5EF4-FFF2-40B4-BE49-F238E27FC236}">
              <a16:creationId xmlns:a16="http://schemas.microsoft.com/office/drawing/2014/main" id="{00000000-0008-0000-0100-0000C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3" name="Rectangle 708">
          <a:extLst>
            <a:ext uri="{FF2B5EF4-FFF2-40B4-BE49-F238E27FC236}">
              <a16:creationId xmlns:a16="http://schemas.microsoft.com/office/drawing/2014/main" id="{00000000-0008-0000-0100-0000C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4" name="Rectangle 709">
          <a:extLst>
            <a:ext uri="{FF2B5EF4-FFF2-40B4-BE49-F238E27FC236}">
              <a16:creationId xmlns:a16="http://schemas.microsoft.com/office/drawing/2014/main" id="{00000000-0008-0000-0100-0000C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5" name="Rectangle 710">
          <a:extLst>
            <a:ext uri="{FF2B5EF4-FFF2-40B4-BE49-F238E27FC236}">
              <a16:creationId xmlns:a16="http://schemas.microsoft.com/office/drawing/2014/main" id="{00000000-0008-0000-0100-0000C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6" name="Rectangle 711">
          <a:extLst>
            <a:ext uri="{FF2B5EF4-FFF2-40B4-BE49-F238E27FC236}">
              <a16:creationId xmlns:a16="http://schemas.microsoft.com/office/drawing/2014/main" id="{00000000-0008-0000-0100-0000C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7" name="Rectangle 712">
          <a:extLst>
            <a:ext uri="{FF2B5EF4-FFF2-40B4-BE49-F238E27FC236}">
              <a16:creationId xmlns:a16="http://schemas.microsoft.com/office/drawing/2014/main" id="{00000000-0008-0000-0100-0000C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8" name="Rectangle 713">
          <a:extLst>
            <a:ext uri="{FF2B5EF4-FFF2-40B4-BE49-F238E27FC236}">
              <a16:creationId xmlns:a16="http://schemas.microsoft.com/office/drawing/2014/main" id="{00000000-0008-0000-0100-0000C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19" name="Rectangle 714">
          <a:extLst>
            <a:ext uri="{FF2B5EF4-FFF2-40B4-BE49-F238E27FC236}">
              <a16:creationId xmlns:a16="http://schemas.microsoft.com/office/drawing/2014/main" id="{00000000-0008-0000-0100-0000C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0" name="Rectangle 715">
          <a:extLst>
            <a:ext uri="{FF2B5EF4-FFF2-40B4-BE49-F238E27FC236}">
              <a16:creationId xmlns:a16="http://schemas.microsoft.com/office/drawing/2014/main" id="{00000000-0008-0000-0100-0000C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1" name="Rectangle 716">
          <a:extLst>
            <a:ext uri="{FF2B5EF4-FFF2-40B4-BE49-F238E27FC236}">
              <a16:creationId xmlns:a16="http://schemas.microsoft.com/office/drawing/2014/main" id="{00000000-0008-0000-0100-0000C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2" name="Rectangle 717">
          <a:extLst>
            <a:ext uri="{FF2B5EF4-FFF2-40B4-BE49-F238E27FC236}">
              <a16:creationId xmlns:a16="http://schemas.microsoft.com/office/drawing/2014/main" id="{00000000-0008-0000-0100-0000C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3" name="Rectangle 718">
          <a:extLst>
            <a:ext uri="{FF2B5EF4-FFF2-40B4-BE49-F238E27FC236}">
              <a16:creationId xmlns:a16="http://schemas.microsoft.com/office/drawing/2014/main" id="{00000000-0008-0000-0100-0000C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4" name="Rectangle 719">
          <a:extLst>
            <a:ext uri="{FF2B5EF4-FFF2-40B4-BE49-F238E27FC236}">
              <a16:creationId xmlns:a16="http://schemas.microsoft.com/office/drawing/2014/main" id="{00000000-0008-0000-0100-0000C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5" name="Rectangle 720">
          <a:extLst>
            <a:ext uri="{FF2B5EF4-FFF2-40B4-BE49-F238E27FC236}">
              <a16:creationId xmlns:a16="http://schemas.microsoft.com/office/drawing/2014/main" id="{00000000-0008-0000-0100-0000C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6" name="Rectangle 721">
          <a:extLst>
            <a:ext uri="{FF2B5EF4-FFF2-40B4-BE49-F238E27FC236}">
              <a16:creationId xmlns:a16="http://schemas.microsoft.com/office/drawing/2014/main" id="{00000000-0008-0000-0100-0000C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7" name="Rectangle 722">
          <a:extLst>
            <a:ext uri="{FF2B5EF4-FFF2-40B4-BE49-F238E27FC236}">
              <a16:creationId xmlns:a16="http://schemas.microsoft.com/office/drawing/2014/main" id="{00000000-0008-0000-0100-0000C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8" name="Rectangle 723">
          <a:extLst>
            <a:ext uri="{FF2B5EF4-FFF2-40B4-BE49-F238E27FC236}">
              <a16:creationId xmlns:a16="http://schemas.microsoft.com/office/drawing/2014/main" id="{00000000-0008-0000-0100-0000D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29" name="Rectangle 724">
          <a:extLst>
            <a:ext uri="{FF2B5EF4-FFF2-40B4-BE49-F238E27FC236}">
              <a16:creationId xmlns:a16="http://schemas.microsoft.com/office/drawing/2014/main" id="{00000000-0008-0000-0100-0000D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0" name="Rectangle 725">
          <a:extLst>
            <a:ext uri="{FF2B5EF4-FFF2-40B4-BE49-F238E27FC236}">
              <a16:creationId xmlns:a16="http://schemas.microsoft.com/office/drawing/2014/main" id="{00000000-0008-0000-0100-0000D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1" name="Rectangle 726">
          <a:extLst>
            <a:ext uri="{FF2B5EF4-FFF2-40B4-BE49-F238E27FC236}">
              <a16:creationId xmlns:a16="http://schemas.microsoft.com/office/drawing/2014/main" id="{00000000-0008-0000-0100-0000D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2" name="Rectangle 727">
          <a:extLst>
            <a:ext uri="{FF2B5EF4-FFF2-40B4-BE49-F238E27FC236}">
              <a16:creationId xmlns:a16="http://schemas.microsoft.com/office/drawing/2014/main" id="{00000000-0008-0000-0100-0000D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3" name="Rectangle 728">
          <a:extLst>
            <a:ext uri="{FF2B5EF4-FFF2-40B4-BE49-F238E27FC236}">
              <a16:creationId xmlns:a16="http://schemas.microsoft.com/office/drawing/2014/main" id="{00000000-0008-0000-0100-0000D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4" name="Rectangle 729">
          <a:extLst>
            <a:ext uri="{FF2B5EF4-FFF2-40B4-BE49-F238E27FC236}">
              <a16:creationId xmlns:a16="http://schemas.microsoft.com/office/drawing/2014/main" id="{00000000-0008-0000-0100-0000D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5" name="Rectangle 730">
          <a:extLst>
            <a:ext uri="{FF2B5EF4-FFF2-40B4-BE49-F238E27FC236}">
              <a16:creationId xmlns:a16="http://schemas.microsoft.com/office/drawing/2014/main" id="{00000000-0008-0000-0100-0000D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6" name="Rectangle 731">
          <a:extLst>
            <a:ext uri="{FF2B5EF4-FFF2-40B4-BE49-F238E27FC236}">
              <a16:creationId xmlns:a16="http://schemas.microsoft.com/office/drawing/2014/main" id="{00000000-0008-0000-0100-0000D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7" name="Rectangle 732">
          <a:extLst>
            <a:ext uri="{FF2B5EF4-FFF2-40B4-BE49-F238E27FC236}">
              <a16:creationId xmlns:a16="http://schemas.microsoft.com/office/drawing/2014/main" id="{00000000-0008-0000-0100-0000D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8" name="Rectangle 733">
          <a:extLst>
            <a:ext uri="{FF2B5EF4-FFF2-40B4-BE49-F238E27FC236}">
              <a16:creationId xmlns:a16="http://schemas.microsoft.com/office/drawing/2014/main" id="{00000000-0008-0000-0100-0000D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39" name="Rectangle 734">
          <a:extLst>
            <a:ext uri="{FF2B5EF4-FFF2-40B4-BE49-F238E27FC236}">
              <a16:creationId xmlns:a16="http://schemas.microsoft.com/office/drawing/2014/main" id="{00000000-0008-0000-0100-0000D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0" name="Rectangle 735">
          <a:extLst>
            <a:ext uri="{FF2B5EF4-FFF2-40B4-BE49-F238E27FC236}">
              <a16:creationId xmlns:a16="http://schemas.microsoft.com/office/drawing/2014/main" id="{00000000-0008-0000-0100-0000D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1" name="Rectangle 736">
          <a:extLst>
            <a:ext uri="{FF2B5EF4-FFF2-40B4-BE49-F238E27FC236}">
              <a16:creationId xmlns:a16="http://schemas.microsoft.com/office/drawing/2014/main" id="{00000000-0008-0000-0100-0000D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2" name="Rectangle 737">
          <a:extLst>
            <a:ext uri="{FF2B5EF4-FFF2-40B4-BE49-F238E27FC236}">
              <a16:creationId xmlns:a16="http://schemas.microsoft.com/office/drawing/2014/main" id="{00000000-0008-0000-0100-0000D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3" name="Rectangle 738">
          <a:extLst>
            <a:ext uri="{FF2B5EF4-FFF2-40B4-BE49-F238E27FC236}">
              <a16:creationId xmlns:a16="http://schemas.microsoft.com/office/drawing/2014/main" id="{00000000-0008-0000-0100-0000D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4" name="Rectangle 739">
          <a:extLst>
            <a:ext uri="{FF2B5EF4-FFF2-40B4-BE49-F238E27FC236}">
              <a16:creationId xmlns:a16="http://schemas.microsoft.com/office/drawing/2014/main" id="{00000000-0008-0000-0100-0000E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5" name="Rectangle 740">
          <a:extLst>
            <a:ext uri="{FF2B5EF4-FFF2-40B4-BE49-F238E27FC236}">
              <a16:creationId xmlns:a16="http://schemas.microsoft.com/office/drawing/2014/main" id="{00000000-0008-0000-0100-0000E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6" name="Rectangle 741">
          <a:extLst>
            <a:ext uri="{FF2B5EF4-FFF2-40B4-BE49-F238E27FC236}">
              <a16:creationId xmlns:a16="http://schemas.microsoft.com/office/drawing/2014/main" id="{00000000-0008-0000-0100-0000E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7" name="Rectangle 742">
          <a:extLst>
            <a:ext uri="{FF2B5EF4-FFF2-40B4-BE49-F238E27FC236}">
              <a16:creationId xmlns:a16="http://schemas.microsoft.com/office/drawing/2014/main" id="{00000000-0008-0000-0100-0000E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8" name="Rectangle 743">
          <a:extLst>
            <a:ext uri="{FF2B5EF4-FFF2-40B4-BE49-F238E27FC236}">
              <a16:creationId xmlns:a16="http://schemas.microsoft.com/office/drawing/2014/main" id="{00000000-0008-0000-0100-0000E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49" name="Rectangle 744">
          <a:extLst>
            <a:ext uri="{FF2B5EF4-FFF2-40B4-BE49-F238E27FC236}">
              <a16:creationId xmlns:a16="http://schemas.microsoft.com/office/drawing/2014/main" id="{00000000-0008-0000-0100-0000E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0" name="Rectangle 745">
          <a:extLst>
            <a:ext uri="{FF2B5EF4-FFF2-40B4-BE49-F238E27FC236}">
              <a16:creationId xmlns:a16="http://schemas.microsoft.com/office/drawing/2014/main" id="{00000000-0008-0000-0100-0000E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1" name="Rectangle 746">
          <a:extLst>
            <a:ext uri="{FF2B5EF4-FFF2-40B4-BE49-F238E27FC236}">
              <a16:creationId xmlns:a16="http://schemas.microsoft.com/office/drawing/2014/main" id="{00000000-0008-0000-0100-0000E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2" name="Rectangle 747">
          <a:extLst>
            <a:ext uri="{FF2B5EF4-FFF2-40B4-BE49-F238E27FC236}">
              <a16:creationId xmlns:a16="http://schemas.microsoft.com/office/drawing/2014/main" id="{00000000-0008-0000-0100-0000E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3" name="Rectangle 748">
          <a:extLst>
            <a:ext uri="{FF2B5EF4-FFF2-40B4-BE49-F238E27FC236}">
              <a16:creationId xmlns:a16="http://schemas.microsoft.com/office/drawing/2014/main" id="{00000000-0008-0000-0100-0000E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4" name="Rectangle 749">
          <a:extLst>
            <a:ext uri="{FF2B5EF4-FFF2-40B4-BE49-F238E27FC236}">
              <a16:creationId xmlns:a16="http://schemas.microsoft.com/office/drawing/2014/main" id="{00000000-0008-0000-0100-0000E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5" name="Rectangle 750">
          <a:extLst>
            <a:ext uri="{FF2B5EF4-FFF2-40B4-BE49-F238E27FC236}">
              <a16:creationId xmlns:a16="http://schemas.microsoft.com/office/drawing/2014/main" id="{00000000-0008-0000-0100-0000E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6" name="Rectangle 751">
          <a:extLst>
            <a:ext uri="{FF2B5EF4-FFF2-40B4-BE49-F238E27FC236}">
              <a16:creationId xmlns:a16="http://schemas.microsoft.com/office/drawing/2014/main" id="{00000000-0008-0000-0100-0000E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7" name="Rectangle 752">
          <a:extLst>
            <a:ext uri="{FF2B5EF4-FFF2-40B4-BE49-F238E27FC236}">
              <a16:creationId xmlns:a16="http://schemas.microsoft.com/office/drawing/2014/main" id="{00000000-0008-0000-0100-0000E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8" name="Rectangle 753">
          <a:extLst>
            <a:ext uri="{FF2B5EF4-FFF2-40B4-BE49-F238E27FC236}">
              <a16:creationId xmlns:a16="http://schemas.microsoft.com/office/drawing/2014/main" id="{00000000-0008-0000-0100-0000E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59" name="Rectangle 754">
          <a:extLst>
            <a:ext uri="{FF2B5EF4-FFF2-40B4-BE49-F238E27FC236}">
              <a16:creationId xmlns:a16="http://schemas.microsoft.com/office/drawing/2014/main" id="{00000000-0008-0000-0100-0000E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0" name="Rectangle 755">
          <a:extLst>
            <a:ext uri="{FF2B5EF4-FFF2-40B4-BE49-F238E27FC236}">
              <a16:creationId xmlns:a16="http://schemas.microsoft.com/office/drawing/2014/main" id="{00000000-0008-0000-0100-0000F0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1" name="Rectangle 756">
          <a:extLst>
            <a:ext uri="{FF2B5EF4-FFF2-40B4-BE49-F238E27FC236}">
              <a16:creationId xmlns:a16="http://schemas.microsoft.com/office/drawing/2014/main" id="{00000000-0008-0000-0100-0000F1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2" name="Rectangle 757">
          <a:extLst>
            <a:ext uri="{FF2B5EF4-FFF2-40B4-BE49-F238E27FC236}">
              <a16:creationId xmlns:a16="http://schemas.microsoft.com/office/drawing/2014/main" id="{00000000-0008-0000-0100-0000F2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3" name="Rectangle 758">
          <a:extLst>
            <a:ext uri="{FF2B5EF4-FFF2-40B4-BE49-F238E27FC236}">
              <a16:creationId xmlns:a16="http://schemas.microsoft.com/office/drawing/2014/main" id="{00000000-0008-0000-0100-0000F3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4" name="Rectangle 759">
          <a:extLst>
            <a:ext uri="{FF2B5EF4-FFF2-40B4-BE49-F238E27FC236}">
              <a16:creationId xmlns:a16="http://schemas.microsoft.com/office/drawing/2014/main" id="{00000000-0008-0000-0100-0000F4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5" name="Rectangle 760">
          <a:extLst>
            <a:ext uri="{FF2B5EF4-FFF2-40B4-BE49-F238E27FC236}">
              <a16:creationId xmlns:a16="http://schemas.microsoft.com/office/drawing/2014/main" id="{00000000-0008-0000-0100-0000F5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6" name="Rectangle 761">
          <a:extLst>
            <a:ext uri="{FF2B5EF4-FFF2-40B4-BE49-F238E27FC236}">
              <a16:creationId xmlns:a16="http://schemas.microsoft.com/office/drawing/2014/main" id="{00000000-0008-0000-0100-0000F6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7" name="Rectangle 762">
          <a:extLst>
            <a:ext uri="{FF2B5EF4-FFF2-40B4-BE49-F238E27FC236}">
              <a16:creationId xmlns:a16="http://schemas.microsoft.com/office/drawing/2014/main" id="{00000000-0008-0000-0100-0000F7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8" name="Rectangle 763">
          <a:extLst>
            <a:ext uri="{FF2B5EF4-FFF2-40B4-BE49-F238E27FC236}">
              <a16:creationId xmlns:a16="http://schemas.microsoft.com/office/drawing/2014/main" id="{00000000-0008-0000-0100-0000F8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69" name="Rectangle 764">
          <a:extLst>
            <a:ext uri="{FF2B5EF4-FFF2-40B4-BE49-F238E27FC236}">
              <a16:creationId xmlns:a16="http://schemas.microsoft.com/office/drawing/2014/main" id="{00000000-0008-0000-0100-0000F9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0" name="Rectangle 765">
          <a:extLst>
            <a:ext uri="{FF2B5EF4-FFF2-40B4-BE49-F238E27FC236}">
              <a16:creationId xmlns:a16="http://schemas.microsoft.com/office/drawing/2014/main" id="{00000000-0008-0000-0100-0000FA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1" name="Rectangle 766">
          <a:extLst>
            <a:ext uri="{FF2B5EF4-FFF2-40B4-BE49-F238E27FC236}">
              <a16:creationId xmlns:a16="http://schemas.microsoft.com/office/drawing/2014/main" id="{00000000-0008-0000-0100-0000FB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2" name="Rectangle 767">
          <a:extLst>
            <a:ext uri="{FF2B5EF4-FFF2-40B4-BE49-F238E27FC236}">
              <a16:creationId xmlns:a16="http://schemas.microsoft.com/office/drawing/2014/main" id="{00000000-0008-0000-0100-0000FC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3" name="Rectangle 768">
          <a:extLst>
            <a:ext uri="{FF2B5EF4-FFF2-40B4-BE49-F238E27FC236}">
              <a16:creationId xmlns:a16="http://schemas.microsoft.com/office/drawing/2014/main" id="{00000000-0008-0000-0100-0000FD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4" name="Rectangle 769">
          <a:extLst>
            <a:ext uri="{FF2B5EF4-FFF2-40B4-BE49-F238E27FC236}">
              <a16:creationId xmlns:a16="http://schemas.microsoft.com/office/drawing/2014/main" id="{00000000-0008-0000-0100-0000FE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5" name="Rectangle 770">
          <a:extLst>
            <a:ext uri="{FF2B5EF4-FFF2-40B4-BE49-F238E27FC236}">
              <a16:creationId xmlns:a16="http://schemas.microsoft.com/office/drawing/2014/main" id="{00000000-0008-0000-0100-0000FF0E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6" name="Rectangle 771">
          <a:extLst>
            <a:ext uri="{FF2B5EF4-FFF2-40B4-BE49-F238E27FC236}">
              <a16:creationId xmlns:a16="http://schemas.microsoft.com/office/drawing/2014/main" id="{00000000-0008-0000-0100-000000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7" name="Rectangle 772">
          <a:extLst>
            <a:ext uri="{FF2B5EF4-FFF2-40B4-BE49-F238E27FC236}">
              <a16:creationId xmlns:a16="http://schemas.microsoft.com/office/drawing/2014/main" id="{00000000-0008-0000-0100-000001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8" name="Rectangle 773">
          <a:extLst>
            <a:ext uri="{FF2B5EF4-FFF2-40B4-BE49-F238E27FC236}">
              <a16:creationId xmlns:a16="http://schemas.microsoft.com/office/drawing/2014/main" id="{00000000-0008-0000-0100-000002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79" name="Rectangle 774">
          <a:extLst>
            <a:ext uri="{FF2B5EF4-FFF2-40B4-BE49-F238E27FC236}">
              <a16:creationId xmlns:a16="http://schemas.microsoft.com/office/drawing/2014/main" id="{00000000-0008-0000-0100-000003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0" name="Rectangle 775">
          <a:extLst>
            <a:ext uri="{FF2B5EF4-FFF2-40B4-BE49-F238E27FC236}">
              <a16:creationId xmlns:a16="http://schemas.microsoft.com/office/drawing/2014/main" id="{00000000-0008-0000-0100-000004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1" name="Rectangle 776">
          <a:extLst>
            <a:ext uri="{FF2B5EF4-FFF2-40B4-BE49-F238E27FC236}">
              <a16:creationId xmlns:a16="http://schemas.microsoft.com/office/drawing/2014/main" id="{00000000-0008-0000-0100-000005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2" name="Rectangle 777">
          <a:extLst>
            <a:ext uri="{FF2B5EF4-FFF2-40B4-BE49-F238E27FC236}">
              <a16:creationId xmlns:a16="http://schemas.microsoft.com/office/drawing/2014/main" id="{00000000-0008-0000-0100-000006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3" name="Rectangle 778">
          <a:extLst>
            <a:ext uri="{FF2B5EF4-FFF2-40B4-BE49-F238E27FC236}">
              <a16:creationId xmlns:a16="http://schemas.microsoft.com/office/drawing/2014/main" id="{00000000-0008-0000-0100-000007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4" name="Rectangle 779">
          <a:extLst>
            <a:ext uri="{FF2B5EF4-FFF2-40B4-BE49-F238E27FC236}">
              <a16:creationId xmlns:a16="http://schemas.microsoft.com/office/drawing/2014/main" id="{00000000-0008-0000-0100-000008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5" name="Rectangle 780">
          <a:extLst>
            <a:ext uri="{FF2B5EF4-FFF2-40B4-BE49-F238E27FC236}">
              <a16:creationId xmlns:a16="http://schemas.microsoft.com/office/drawing/2014/main" id="{00000000-0008-0000-0100-000009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6" name="Rectangle 781">
          <a:extLst>
            <a:ext uri="{FF2B5EF4-FFF2-40B4-BE49-F238E27FC236}">
              <a16:creationId xmlns:a16="http://schemas.microsoft.com/office/drawing/2014/main" id="{00000000-0008-0000-0100-00000A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7" name="Rectangle 782">
          <a:extLst>
            <a:ext uri="{FF2B5EF4-FFF2-40B4-BE49-F238E27FC236}">
              <a16:creationId xmlns:a16="http://schemas.microsoft.com/office/drawing/2014/main" id="{00000000-0008-0000-0100-00000B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8" name="Rectangle 783">
          <a:extLst>
            <a:ext uri="{FF2B5EF4-FFF2-40B4-BE49-F238E27FC236}">
              <a16:creationId xmlns:a16="http://schemas.microsoft.com/office/drawing/2014/main" id="{00000000-0008-0000-0100-00000C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89" name="Rectangle 784">
          <a:extLst>
            <a:ext uri="{FF2B5EF4-FFF2-40B4-BE49-F238E27FC236}">
              <a16:creationId xmlns:a16="http://schemas.microsoft.com/office/drawing/2014/main" id="{00000000-0008-0000-0100-00000D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0" name="Rectangle 786">
          <a:extLst>
            <a:ext uri="{FF2B5EF4-FFF2-40B4-BE49-F238E27FC236}">
              <a16:creationId xmlns:a16="http://schemas.microsoft.com/office/drawing/2014/main" id="{00000000-0008-0000-0100-00000E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1" name="Rectangle 787">
          <a:extLst>
            <a:ext uri="{FF2B5EF4-FFF2-40B4-BE49-F238E27FC236}">
              <a16:creationId xmlns:a16="http://schemas.microsoft.com/office/drawing/2014/main" id="{00000000-0008-0000-0100-00000F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2" name="Rectangle 788">
          <a:extLst>
            <a:ext uri="{FF2B5EF4-FFF2-40B4-BE49-F238E27FC236}">
              <a16:creationId xmlns:a16="http://schemas.microsoft.com/office/drawing/2014/main" id="{00000000-0008-0000-0100-000010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3" name="Rectangle 789">
          <a:extLst>
            <a:ext uri="{FF2B5EF4-FFF2-40B4-BE49-F238E27FC236}">
              <a16:creationId xmlns:a16="http://schemas.microsoft.com/office/drawing/2014/main" id="{00000000-0008-0000-0100-000011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4" name="Rectangle 790">
          <a:extLst>
            <a:ext uri="{FF2B5EF4-FFF2-40B4-BE49-F238E27FC236}">
              <a16:creationId xmlns:a16="http://schemas.microsoft.com/office/drawing/2014/main" id="{00000000-0008-0000-0100-000012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5" name="Rectangle 791">
          <a:extLst>
            <a:ext uri="{FF2B5EF4-FFF2-40B4-BE49-F238E27FC236}">
              <a16:creationId xmlns:a16="http://schemas.microsoft.com/office/drawing/2014/main" id="{00000000-0008-0000-0100-000013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6" name="Rectangle 792">
          <a:extLst>
            <a:ext uri="{FF2B5EF4-FFF2-40B4-BE49-F238E27FC236}">
              <a16:creationId xmlns:a16="http://schemas.microsoft.com/office/drawing/2014/main" id="{00000000-0008-0000-0100-000014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7" name="Rectangle 793">
          <a:extLst>
            <a:ext uri="{FF2B5EF4-FFF2-40B4-BE49-F238E27FC236}">
              <a16:creationId xmlns:a16="http://schemas.microsoft.com/office/drawing/2014/main" id="{00000000-0008-0000-0100-000015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8" name="Rectangle 794">
          <a:extLst>
            <a:ext uri="{FF2B5EF4-FFF2-40B4-BE49-F238E27FC236}">
              <a16:creationId xmlns:a16="http://schemas.microsoft.com/office/drawing/2014/main" id="{00000000-0008-0000-0100-000016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399" name="Rectangle 795">
          <a:extLst>
            <a:ext uri="{FF2B5EF4-FFF2-40B4-BE49-F238E27FC236}">
              <a16:creationId xmlns:a16="http://schemas.microsoft.com/office/drawing/2014/main" id="{00000000-0008-0000-0100-000017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0" name="Rectangle 796">
          <a:extLst>
            <a:ext uri="{FF2B5EF4-FFF2-40B4-BE49-F238E27FC236}">
              <a16:creationId xmlns:a16="http://schemas.microsoft.com/office/drawing/2014/main" id="{00000000-0008-0000-0100-000018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1" name="Rectangle 797">
          <a:extLst>
            <a:ext uri="{FF2B5EF4-FFF2-40B4-BE49-F238E27FC236}">
              <a16:creationId xmlns:a16="http://schemas.microsoft.com/office/drawing/2014/main" id="{00000000-0008-0000-0100-000019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2" name="Rectangle 798">
          <a:extLst>
            <a:ext uri="{FF2B5EF4-FFF2-40B4-BE49-F238E27FC236}">
              <a16:creationId xmlns:a16="http://schemas.microsoft.com/office/drawing/2014/main" id="{00000000-0008-0000-0100-00001A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3" name="Rectangle 799">
          <a:extLst>
            <a:ext uri="{FF2B5EF4-FFF2-40B4-BE49-F238E27FC236}">
              <a16:creationId xmlns:a16="http://schemas.microsoft.com/office/drawing/2014/main" id="{00000000-0008-0000-0100-00001B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4" name="Rectangle 800">
          <a:extLst>
            <a:ext uri="{FF2B5EF4-FFF2-40B4-BE49-F238E27FC236}">
              <a16:creationId xmlns:a16="http://schemas.microsoft.com/office/drawing/2014/main" id="{00000000-0008-0000-0100-00001C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5" name="Rectangle 801">
          <a:extLst>
            <a:ext uri="{FF2B5EF4-FFF2-40B4-BE49-F238E27FC236}">
              <a16:creationId xmlns:a16="http://schemas.microsoft.com/office/drawing/2014/main" id="{00000000-0008-0000-0100-00001D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6" name="Rectangle 802">
          <a:extLst>
            <a:ext uri="{FF2B5EF4-FFF2-40B4-BE49-F238E27FC236}">
              <a16:creationId xmlns:a16="http://schemas.microsoft.com/office/drawing/2014/main" id="{00000000-0008-0000-0100-00001E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7" name="Rectangle 803">
          <a:extLst>
            <a:ext uri="{FF2B5EF4-FFF2-40B4-BE49-F238E27FC236}">
              <a16:creationId xmlns:a16="http://schemas.microsoft.com/office/drawing/2014/main" id="{00000000-0008-0000-0100-00001F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8" name="Rectangle 804">
          <a:extLst>
            <a:ext uri="{FF2B5EF4-FFF2-40B4-BE49-F238E27FC236}">
              <a16:creationId xmlns:a16="http://schemas.microsoft.com/office/drawing/2014/main" id="{00000000-0008-0000-0100-000020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09" name="Rectangle 805">
          <a:extLst>
            <a:ext uri="{FF2B5EF4-FFF2-40B4-BE49-F238E27FC236}">
              <a16:creationId xmlns:a16="http://schemas.microsoft.com/office/drawing/2014/main" id="{00000000-0008-0000-0100-000021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10" name="Rectangle 806">
          <a:extLst>
            <a:ext uri="{FF2B5EF4-FFF2-40B4-BE49-F238E27FC236}">
              <a16:creationId xmlns:a16="http://schemas.microsoft.com/office/drawing/2014/main" id="{00000000-0008-0000-0100-000022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11" name="Rectangle 807">
          <a:extLst>
            <a:ext uri="{FF2B5EF4-FFF2-40B4-BE49-F238E27FC236}">
              <a16:creationId xmlns:a16="http://schemas.microsoft.com/office/drawing/2014/main" id="{00000000-0008-0000-0100-000023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12" name="Rectangle 808">
          <a:extLst>
            <a:ext uri="{FF2B5EF4-FFF2-40B4-BE49-F238E27FC236}">
              <a16:creationId xmlns:a16="http://schemas.microsoft.com/office/drawing/2014/main" id="{00000000-0008-0000-0100-000024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20</xdr:col>
      <xdr:colOff>0</xdr:colOff>
      <xdr:row>4</xdr:row>
      <xdr:rowOff>0</xdr:rowOff>
    </xdr:from>
    <xdr:to>
      <xdr:col>20</xdr:col>
      <xdr:colOff>0</xdr:colOff>
      <xdr:row>4</xdr:row>
      <xdr:rowOff>0</xdr:rowOff>
    </xdr:to>
    <xdr:sp macro="[0]!Rectángulo176_AlHacerClic" textlink="">
      <xdr:nvSpPr>
        <xdr:cNvPr id="69413" name="Rectangle 809">
          <a:extLst>
            <a:ext uri="{FF2B5EF4-FFF2-40B4-BE49-F238E27FC236}">
              <a16:creationId xmlns:a16="http://schemas.microsoft.com/office/drawing/2014/main" id="{00000000-0008-0000-0100-0000250F0100}"/>
            </a:ext>
          </a:extLst>
        </xdr:cNvPr>
        <xdr:cNvSpPr>
          <a:spLocks noChangeArrowheads="1"/>
        </xdr:cNvSpPr>
      </xdr:nvSpPr>
      <xdr:spPr bwMode="auto">
        <a:xfrm>
          <a:off x="171926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20</xdr:col>
      <xdr:colOff>0</xdr:colOff>
      <xdr:row>4</xdr:row>
      <xdr:rowOff>0</xdr:rowOff>
    </xdr:from>
    <xdr:to>
      <xdr:col>20</xdr:col>
      <xdr:colOff>76200</xdr:colOff>
      <xdr:row>4</xdr:row>
      <xdr:rowOff>152400</xdr:rowOff>
    </xdr:to>
    <xdr:sp macro="" textlink="">
      <xdr:nvSpPr>
        <xdr:cNvPr id="69414" name="Text Box 815">
          <a:extLst>
            <a:ext uri="{FF2B5EF4-FFF2-40B4-BE49-F238E27FC236}">
              <a16:creationId xmlns:a16="http://schemas.microsoft.com/office/drawing/2014/main" id="{00000000-0008-0000-0100-0000260F0100}"/>
            </a:ext>
          </a:extLst>
        </xdr:cNvPr>
        <xdr:cNvSpPr txBox="1">
          <a:spLocks noChangeArrowheads="1"/>
        </xdr:cNvSpPr>
      </xdr:nvSpPr>
      <xdr:spPr bwMode="auto">
        <a:xfrm>
          <a:off x="16697325" y="9144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20</xdr:col>
      <xdr:colOff>0</xdr:colOff>
      <xdr:row>4</xdr:row>
      <xdr:rowOff>0</xdr:rowOff>
    </xdr:from>
    <xdr:to>
      <xdr:col>20</xdr:col>
      <xdr:colOff>76200</xdr:colOff>
      <xdr:row>4</xdr:row>
      <xdr:rowOff>152400</xdr:rowOff>
    </xdr:to>
    <xdr:sp macro="" textlink="">
      <xdr:nvSpPr>
        <xdr:cNvPr id="69415" name="Text Box 816">
          <a:extLst>
            <a:ext uri="{FF2B5EF4-FFF2-40B4-BE49-F238E27FC236}">
              <a16:creationId xmlns:a16="http://schemas.microsoft.com/office/drawing/2014/main" id="{00000000-0008-0000-0100-0000270F0100}"/>
            </a:ext>
          </a:extLst>
        </xdr:cNvPr>
        <xdr:cNvSpPr txBox="1">
          <a:spLocks noChangeArrowheads="1"/>
        </xdr:cNvSpPr>
      </xdr:nvSpPr>
      <xdr:spPr bwMode="auto">
        <a:xfrm>
          <a:off x="16697325" y="914400"/>
          <a:ext cx="76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23</xdr:col>
      <xdr:colOff>273919</xdr:colOff>
      <xdr:row>5</xdr:row>
      <xdr:rowOff>84668</xdr:rowOff>
    </xdr:from>
    <xdr:to>
      <xdr:col>23</xdr:col>
      <xdr:colOff>517335</xdr:colOff>
      <xdr:row>5</xdr:row>
      <xdr:rowOff>264584</xdr:rowOff>
    </xdr:to>
    <xdr:sp macro="" textlink="">
      <xdr:nvSpPr>
        <xdr:cNvPr id="2" name="1 CuadroText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4882037" y="2609727"/>
          <a:ext cx="243416" cy="179916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es-CO" sz="1100"/>
            <a:t>X</a:t>
          </a:r>
        </a:p>
      </xdr:txBody>
    </xdr:sp>
    <xdr:clientData/>
  </xdr:twoCellAnchor>
  <xdr:twoCellAnchor editAs="oneCell">
    <xdr:from>
      <xdr:col>2</xdr:col>
      <xdr:colOff>379185</xdr:colOff>
      <xdr:row>0</xdr:row>
      <xdr:rowOff>140606</xdr:rowOff>
    </xdr:from>
    <xdr:to>
      <xdr:col>3</xdr:col>
      <xdr:colOff>1926045</xdr:colOff>
      <xdr:row>3</xdr:row>
      <xdr:rowOff>32565</xdr:rowOff>
    </xdr:to>
    <xdr:pic>
      <xdr:nvPicPr>
        <xdr:cNvPr id="650" name="Imagen 649">
          <a:extLst>
            <a:ext uri="{FF2B5EF4-FFF2-40B4-BE49-F238E27FC236}">
              <a16:creationId xmlns:a16="http://schemas.microsoft.com/office/drawing/2014/main" id="{00000000-0008-0000-0100-00008A02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0042" y="140606"/>
          <a:ext cx="3574324" cy="44985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9"/>
  <sheetViews>
    <sheetView showGridLines="0" tabSelected="1" view="pageBreakPreview" topLeftCell="A29" zoomScaleNormal="100" zoomScaleSheetLayoutView="100" workbookViewId="0">
      <selection activeCell="G35" sqref="G35"/>
    </sheetView>
  </sheetViews>
  <sheetFormatPr baseColWidth="10" defaultRowHeight="12.75"/>
  <cols>
    <col min="1" max="1" width="32.85546875" style="140" customWidth="1"/>
    <col min="2" max="2" width="39" style="140" customWidth="1"/>
    <col min="3" max="3" width="13.85546875" style="140" customWidth="1"/>
    <col min="4" max="4" width="9.85546875" style="140" customWidth="1"/>
    <col min="5" max="5" width="21.140625" style="140" customWidth="1"/>
    <col min="6" max="6" width="31.85546875" style="140" customWidth="1"/>
    <col min="7" max="256" width="11.42578125" style="140"/>
    <col min="257" max="257" width="32.85546875" style="140" customWidth="1"/>
    <col min="258" max="258" width="39" style="140" customWidth="1"/>
    <col min="259" max="259" width="13.85546875" style="140" customWidth="1"/>
    <col min="260" max="260" width="9.85546875" style="140" customWidth="1"/>
    <col min="261" max="261" width="21.140625" style="140" customWidth="1"/>
    <col min="262" max="262" width="31.85546875" style="140" customWidth="1"/>
    <col min="263" max="512" width="11.42578125" style="140"/>
    <col min="513" max="513" width="32.85546875" style="140" customWidth="1"/>
    <col min="514" max="514" width="39" style="140" customWidth="1"/>
    <col min="515" max="515" width="13.85546875" style="140" customWidth="1"/>
    <col min="516" max="516" width="9.85546875" style="140" customWidth="1"/>
    <col min="517" max="517" width="21.140625" style="140" customWidth="1"/>
    <col min="518" max="518" width="31.85546875" style="140" customWidth="1"/>
    <col min="519" max="768" width="11.42578125" style="140"/>
    <col min="769" max="769" width="32.85546875" style="140" customWidth="1"/>
    <col min="770" max="770" width="39" style="140" customWidth="1"/>
    <col min="771" max="771" width="13.85546875" style="140" customWidth="1"/>
    <col min="772" max="772" width="9.85546875" style="140" customWidth="1"/>
    <col min="773" max="773" width="21.140625" style="140" customWidth="1"/>
    <col min="774" max="774" width="31.85546875" style="140" customWidth="1"/>
    <col min="775" max="1024" width="11.42578125" style="140"/>
    <col min="1025" max="1025" width="32.85546875" style="140" customWidth="1"/>
    <col min="1026" max="1026" width="39" style="140" customWidth="1"/>
    <col min="1027" max="1027" width="13.85546875" style="140" customWidth="1"/>
    <col min="1028" max="1028" width="9.85546875" style="140" customWidth="1"/>
    <col min="1029" max="1029" width="21.140625" style="140" customWidth="1"/>
    <col min="1030" max="1030" width="31.85546875" style="140" customWidth="1"/>
    <col min="1031" max="1280" width="11.42578125" style="140"/>
    <col min="1281" max="1281" width="32.85546875" style="140" customWidth="1"/>
    <col min="1282" max="1282" width="39" style="140" customWidth="1"/>
    <col min="1283" max="1283" width="13.85546875" style="140" customWidth="1"/>
    <col min="1284" max="1284" width="9.85546875" style="140" customWidth="1"/>
    <col min="1285" max="1285" width="21.140625" style="140" customWidth="1"/>
    <col min="1286" max="1286" width="31.85546875" style="140" customWidth="1"/>
    <col min="1287" max="1536" width="11.42578125" style="140"/>
    <col min="1537" max="1537" width="32.85546875" style="140" customWidth="1"/>
    <col min="1538" max="1538" width="39" style="140" customWidth="1"/>
    <col min="1539" max="1539" width="13.85546875" style="140" customWidth="1"/>
    <col min="1540" max="1540" width="9.85546875" style="140" customWidth="1"/>
    <col min="1541" max="1541" width="21.140625" style="140" customWidth="1"/>
    <col min="1542" max="1542" width="31.85546875" style="140" customWidth="1"/>
    <col min="1543" max="1792" width="11.42578125" style="140"/>
    <col min="1793" max="1793" width="32.85546875" style="140" customWidth="1"/>
    <col min="1794" max="1794" width="39" style="140" customWidth="1"/>
    <col min="1795" max="1795" width="13.85546875" style="140" customWidth="1"/>
    <col min="1796" max="1796" width="9.85546875" style="140" customWidth="1"/>
    <col min="1797" max="1797" width="21.140625" style="140" customWidth="1"/>
    <col min="1798" max="1798" width="31.85546875" style="140" customWidth="1"/>
    <col min="1799" max="2048" width="11.42578125" style="140"/>
    <col min="2049" max="2049" width="32.85546875" style="140" customWidth="1"/>
    <col min="2050" max="2050" width="39" style="140" customWidth="1"/>
    <col min="2051" max="2051" width="13.85546875" style="140" customWidth="1"/>
    <col min="2052" max="2052" width="9.85546875" style="140" customWidth="1"/>
    <col min="2053" max="2053" width="21.140625" style="140" customWidth="1"/>
    <col min="2054" max="2054" width="31.85546875" style="140" customWidth="1"/>
    <col min="2055" max="2304" width="11.42578125" style="140"/>
    <col min="2305" max="2305" width="32.85546875" style="140" customWidth="1"/>
    <col min="2306" max="2306" width="39" style="140" customWidth="1"/>
    <col min="2307" max="2307" width="13.85546875" style="140" customWidth="1"/>
    <col min="2308" max="2308" width="9.85546875" style="140" customWidth="1"/>
    <col min="2309" max="2309" width="21.140625" style="140" customWidth="1"/>
    <col min="2310" max="2310" width="31.85546875" style="140" customWidth="1"/>
    <col min="2311" max="2560" width="11.42578125" style="140"/>
    <col min="2561" max="2561" width="32.85546875" style="140" customWidth="1"/>
    <col min="2562" max="2562" width="39" style="140" customWidth="1"/>
    <col min="2563" max="2563" width="13.85546875" style="140" customWidth="1"/>
    <col min="2564" max="2564" width="9.85546875" style="140" customWidth="1"/>
    <col min="2565" max="2565" width="21.140625" style="140" customWidth="1"/>
    <col min="2566" max="2566" width="31.85546875" style="140" customWidth="1"/>
    <col min="2567" max="2816" width="11.42578125" style="140"/>
    <col min="2817" max="2817" width="32.85546875" style="140" customWidth="1"/>
    <col min="2818" max="2818" width="39" style="140" customWidth="1"/>
    <col min="2819" max="2819" width="13.85546875" style="140" customWidth="1"/>
    <col min="2820" max="2820" width="9.85546875" style="140" customWidth="1"/>
    <col min="2821" max="2821" width="21.140625" style="140" customWidth="1"/>
    <col min="2822" max="2822" width="31.85546875" style="140" customWidth="1"/>
    <col min="2823" max="3072" width="11.42578125" style="140"/>
    <col min="3073" max="3073" width="32.85546875" style="140" customWidth="1"/>
    <col min="3074" max="3074" width="39" style="140" customWidth="1"/>
    <col min="3075" max="3075" width="13.85546875" style="140" customWidth="1"/>
    <col min="3076" max="3076" width="9.85546875" style="140" customWidth="1"/>
    <col min="3077" max="3077" width="21.140625" style="140" customWidth="1"/>
    <col min="3078" max="3078" width="31.85546875" style="140" customWidth="1"/>
    <col min="3079" max="3328" width="11.42578125" style="140"/>
    <col min="3329" max="3329" width="32.85546875" style="140" customWidth="1"/>
    <col min="3330" max="3330" width="39" style="140" customWidth="1"/>
    <col min="3331" max="3331" width="13.85546875" style="140" customWidth="1"/>
    <col min="3332" max="3332" width="9.85546875" style="140" customWidth="1"/>
    <col min="3333" max="3333" width="21.140625" style="140" customWidth="1"/>
    <col min="3334" max="3334" width="31.85546875" style="140" customWidth="1"/>
    <col min="3335" max="3584" width="11.42578125" style="140"/>
    <col min="3585" max="3585" width="32.85546875" style="140" customWidth="1"/>
    <col min="3586" max="3586" width="39" style="140" customWidth="1"/>
    <col min="3587" max="3587" width="13.85546875" style="140" customWidth="1"/>
    <col min="3588" max="3588" width="9.85546875" style="140" customWidth="1"/>
    <col min="3589" max="3589" width="21.140625" style="140" customWidth="1"/>
    <col min="3590" max="3590" width="31.85546875" style="140" customWidth="1"/>
    <col min="3591" max="3840" width="11.42578125" style="140"/>
    <col min="3841" max="3841" width="32.85546875" style="140" customWidth="1"/>
    <col min="3842" max="3842" width="39" style="140" customWidth="1"/>
    <col min="3843" max="3843" width="13.85546875" style="140" customWidth="1"/>
    <col min="3844" max="3844" width="9.85546875" style="140" customWidth="1"/>
    <col min="3845" max="3845" width="21.140625" style="140" customWidth="1"/>
    <col min="3846" max="3846" width="31.85546875" style="140" customWidth="1"/>
    <col min="3847" max="4096" width="11.42578125" style="140"/>
    <col min="4097" max="4097" width="32.85546875" style="140" customWidth="1"/>
    <col min="4098" max="4098" width="39" style="140" customWidth="1"/>
    <col min="4099" max="4099" width="13.85546875" style="140" customWidth="1"/>
    <col min="4100" max="4100" width="9.85546875" style="140" customWidth="1"/>
    <col min="4101" max="4101" width="21.140625" style="140" customWidth="1"/>
    <col min="4102" max="4102" width="31.85546875" style="140" customWidth="1"/>
    <col min="4103" max="4352" width="11.42578125" style="140"/>
    <col min="4353" max="4353" width="32.85546875" style="140" customWidth="1"/>
    <col min="4354" max="4354" width="39" style="140" customWidth="1"/>
    <col min="4355" max="4355" width="13.85546875" style="140" customWidth="1"/>
    <col min="4356" max="4356" width="9.85546875" style="140" customWidth="1"/>
    <col min="4357" max="4357" width="21.140625" style="140" customWidth="1"/>
    <col min="4358" max="4358" width="31.85546875" style="140" customWidth="1"/>
    <col min="4359" max="4608" width="11.42578125" style="140"/>
    <col min="4609" max="4609" width="32.85546875" style="140" customWidth="1"/>
    <col min="4610" max="4610" width="39" style="140" customWidth="1"/>
    <col min="4611" max="4611" width="13.85546875" style="140" customWidth="1"/>
    <col min="4612" max="4612" width="9.85546875" style="140" customWidth="1"/>
    <col min="4613" max="4613" width="21.140625" style="140" customWidth="1"/>
    <col min="4614" max="4614" width="31.85546875" style="140" customWidth="1"/>
    <col min="4615" max="4864" width="11.42578125" style="140"/>
    <col min="4865" max="4865" width="32.85546875" style="140" customWidth="1"/>
    <col min="4866" max="4866" width="39" style="140" customWidth="1"/>
    <col min="4867" max="4867" width="13.85546875" style="140" customWidth="1"/>
    <col min="4868" max="4868" width="9.85546875" style="140" customWidth="1"/>
    <col min="4869" max="4869" width="21.140625" style="140" customWidth="1"/>
    <col min="4870" max="4870" width="31.85546875" style="140" customWidth="1"/>
    <col min="4871" max="5120" width="11.42578125" style="140"/>
    <col min="5121" max="5121" width="32.85546875" style="140" customWidth="1"/>
    <col min="5122" max="5122" width="39" style="140" customWidth="1"/>
    <col min="5123" max="5123" width="13.85546875" style="140" customWidth="1"/>
    <col min="5124" max="5124" width="9.85546875" style="140" customWidth="1"/>
    <col min="5125" max="5125" width="21.140625" style="140" customWidth="1"/>
    <col min="5126" max="5126" width="31.85546875" style="140" customWidth="1"/>
    <col min="5127" max="5376" width="11.42578125" style="140"/>
    <col min="5377" max="5377" width="32.85546875" style="140" customWidth="1"/>
    <col min="5378" max="5378" width="39" style="140" customWidth="1"/>
    <col min="5379" max="5379" width="13.85546875" style="140" customWidth="1"/>
    <col min="5380" max="5380" width="9.85546875" style="140" customWidth="1"/>
    <col min="5381" max="5381" width="21.140625" style="140" customWidth="1"/>
    <col min="5382" max="5382" width="31.85546875" style="140" customWidth="1"/>
    <col min="5383" max="5632" width="11.42578125" style="140"/>
    <col min="5633" max="5633" width="32.85546875" style="140" customWidth="1"/>
    <col min="5634" max="5634" width="39" style="140" customWidth="1"/>
    <col min="5635" max="5635" width="13.85546875" style="140" customWidth="1"/>
    <col min="5636" max="5636" width="9.85546875" style="140" customWidth="1"/>
    <col min="5637" max="5637" width="21.140625" style="140" customWidth="1"/>
    <col min="5638" max="5638" width="31.85546875" style="140" customWidth="1"/>
    <col min="5639" max="5888" width="11.42578125" style="140"/>
    <col min="5889" max="5889" width="32.85546875" style="140" customWidth="1"/>
    <col min="5890" max="5890" width="39" style="140" customWidth="1"/>
    <col min="5891" max="5891" width="13.85546875" style="140" customWidth="1"/>
    <col min="5892" max="5892" width="9.85546875" style="140" customWidth="1"/>
    <col min="5893" max="5893" width="21.140625" style="140" customWidth="1"/>
    <col min="5894" max="5894" width="31.85546875" style="140" customWidth="1"/>
    <col min="5895" max="6144" width="11.42578125" style="140"/>
    <col min="6145" max="6145" width="32.85546875" style="140" customWidth="1"/>
    <col min="6146" max="6146" width="39" style="140" customWidth="1"/>
    <col min="6147" max="6147" width="13.85546875" style="140" customWidth="1"/>
    <col min="6148" max="6148" width="9.85546875" style="140" customWidth="1"/>
    <col min="6149" max="6149" width="21.140625" style="140" customWidth="1"/>
    <col min="6150" max="6150" width="31.85546875" style="140" customWidth="1"/>
    <col min="6151" max="6400" width="11.42578125" style="140"/>
    <col min="6401" max="6401" width="32.85546875" style="140" customWidth="1"/>
    <col min="6402" max="6402" width="39" style="140" customWidth="1"/>
    <col min="6403" max="6403" width="13.85546875" style="140" customWidth="1"/>
    <col min="6404" max="6404" width="9.85546875" style="140" customWidth="1"/>
    <col min="6405" max="6405" width="21.140625" style="140" customWidth="1"/>
    <col min="6406" max="6406" width="31.85546875" style="140" customWidth="1"/>
    <col min="6407" max="6656" width="11.42578125" style="140"/>
    <col min="6657" max="6657" width="32.85546875" style="140" customWidth="1"/>
    <col min="6658" max="6658" width="39" style="140" customWidth="1"/>
    <col min="6659" max="6659" width="13.85546875" style="140" customWidth="1"/>
    <col min="6660" max="6660" width="9.85546875" style="140" customWidth="1"/>
    <col min="6661" max="6661" width="21.140625" style="140" customWidth="1"/>
    <col min="6662" max="6662" width="31.85546875" style="140" customWidth="1"/>
    <col min="6663" max="6912" width="11.42578125" style="140"/>
    <col min="6913" max="6913" width="32.85546875" style="140" customWidth="1"/>
    <col min="6914" max="6914" width="39" style="140" customWidth="1"/>
    <col min="6915" max="6915" width="13.85546875" style="140" customWidth="1"/>
    <col min="6916" max="6916" width="9.85546875" style="140" customWidth="1"/>
    <col min="6917" max="6917" width="21.140625" style="140" customWidth="1"/>
    <col min="6918" max="6918" width="31.85546875" style="140" customWidth="1"/>
    <col min="6919" max="7168" width="11.42578125" style="140"/>
    <col min="7169" max="7169" width="32.85546875" style="140" customWidth="1"/>
    <col min="7170" max="7170" width="39" style="140" customWidth="1"/>
    <col min="7171" max="7171" width="13.85546875" style="140" customWidth="1"/>
    <col min="7172" max="7172" width="9.85546875" style="140" customWidth="1"/>
    <col min="7173" max="7173" width="21.140625" style="140" customWidth="1"/>
    <col min="7174" max="7174" width="31.85546875" style="140" customWidth="1"/>
    <col min="7175" max="7424" width="11.42578125" style="140"/>
    <col min="7425" max="7425" width="32.85546875" style="140" customWidth="1"/>
    <col min="7426" max="7426" width="39" style="140" customWidth="1"/>
    <col min="7427" max="7427" width="13.85546875" style="140" customWidth="1"/>
    <col min="7428" max="7428" width="9.85546875" style="140" customWidth="1"/>
    <col min="7429" max="7429" width="21.140625" style="140" customWidth="1"/>
    <col min="7430" max="7430" width="31.85546875" style="140" customWidth="1"/>
    <col min="7431" max="7680" width="11.42578125" style="140"/>
    <col min="7681" max="7681" width="32.85546875" style="140" customWidth="1"/>
    <col min="7682" max="7682" width="39" style="140" customWidth="1"/>
    <col min="7683" max="7683" width="13.85546875" style="140" customWidth="1"/>
    <col min="7684" max="7684" width="9.85546875" style="140" customWidth="1"/>
    <col min="7685" max="7685" width="21.140625" style="140" customWidth="1"/>
    <col min="7686" max="7686" width="31.85546875" style="140" customWidth="1"/>
    <col min="7687" max="7936" width="11.42578125" style="140"/>
    <col min="7937" max="7937" width="32.85546875" style="140" customWidth="1"/>
    <col min="7938" max="7938" width="39" style="140" customWidth="1"/>
    <col min="7939" max="7939" width="13.85546875" style="140" customWidth="1"/>
    <col min="7940" max="7940" width="9.85546875" style="140" customWidth="1"/>
    <col min="7941" max="7941" width="21.140625" style="140" customWidth="1"/>
    <col min="7942" max="7942" width="31.85546875" style="140" customWidth="1"/>
    <col min="7943" max="8192" width="11.42578125" style="140"/>
    <col min="8193" max="8193" width="32.85546875" style="140" customWidth="1"/>
    <col min="8194" max="8194" width="39" style="140" customWidth="1"/>
    <col min="8195" max="8195" width="13.85546875" style="140" customWidth="1"/>
    <col min="8196" max="8196" width="9.85546875" style="140" customWidth="1"/>
    <col min="8197" max="8197" width="21.140625" style="140" customWidth="1"/>
    <col min="8198" max="8198" width="31.85546875" style="140" customWidth="1"/>
    <col min="8199" max="8448" width="11.42578125" style="140"/>
    <col min="8449" max="8449" width="32.85546875" style="140" customWidth="1"/>
    <col min="8450" max="8450" width="39" style="140" customWidth="1"/>
    <col min="8451" max="8451" width="13.85546875" style="140" customWidth="1"/>
    <col min="8452" max="8452" width="9.85546875" style="140" customWidth="1"/>
    <col min="8453" max="8453" width="21.140625" style="140" customWidth="1"/>
    <col min="8454" max="8454" width="31.85546875" style="140" customWidth="1"/>
    <col min="8455" max="8704" width="11.42578125" style="140"/>
    <col min="8705" max="8705" width="32.85546875" style="140" customWidth="1"/>
    <col min="8706" max="8706" width="39" style="140" customWidth="1"/>
    <col min="8707" max="8707" width="13.85546875" style="140" customWidth="1"/>
    <col min="8708" max="8708" width="9.85546875" style="140" customWidth="1"/>
    <col min="8709" max="8709" width="21.140625" style="140" customWidth="1"/>
    <col min="8710" max="8710" width="31.85546875" style="140" customWidth="1"/>
    <col min="8711" max="8960" width="11.42578125" style="140"/>
    <col min="8961" max="8961" width="32.85546875" style="140" customWidth="1"/>
    <col min="8962" max="8962" width="39" style="140" customWidth="1"/>
    <col min="8963" max="8963" width="13.85546875" style="140" customWidth="1"/>
    <col min="8964" max="8964" width="9.85546875" style="140" customWidth="1"/>
    <col min="8965" max="8965" width="21.140625" style="140" customWidth="1"/>
    <col min="8966" max="8966" width="31.85546875" style="140" customWidth="1"/>
    <col min="8967" max="9216" width="11.42578125" style="140"/>
    <col min="9217" max="9217" width="32.85546875" style="140" customWidth="1"/>
    <col min="9218" max="9218" width="39" style="140" customWidth="1"/>
    <col min="9219" max="9219" width="13.85546875" style="140" customWidth="1"/>
    <col min="9220" max="9220" width="9.85546875" style="140" customWidth="1"/>
    <col min="9221" max="9221" width="21.140625" style="140" customWidth="1"/>
    <col min="9222" max="9222" width="31.85546875" style="140" customWidth="1"/>
    <col min="9223" max="9472" width="11.42578125" style="140"/>
    <col min="9473" max="9473" width="32.85546875" style="140" customWidth="1"/>
    <col min="9474" max="9474" width="39" style="140" customWidth="1"/>
    <col min="9475" max="9475" width="13.85546875" style="140" customWidth="1"/>
    <col min="9476" max="9476" width="9.85546875" style="140" customWidth="1"/>
    <col min="9477" max="9477" width="21.140625" style="140" customWidth="1"/>
    <col min="9478" max="9478" width="31.85546875" style="140" customWidth="1"/>
    <col min="9479" max="9728" width="11.42578125" style="140"/>
    <col min="9729" max="9729" width="32.85546875" style="140" customWidth="1"/>
    <col min="9730" max="9730" width="39" style="140" customWidth="1"/>
    <col min="9731" max="9731" width="13.85546875" style="140" customWidth="1"/>
    <col min="9732" max="9732" width="9.85546875" style="140" customWidth="1"/>
    <col min="9733" max="9733" width="21.140625" style="140" customWidth="1"/>
    <col min="9734" max="9734" width="31.85546875" style="140" customWidth="1"/>
    <col min="9735" max="9984" width="11.42578125" style="140"/>
    <col min="9985" max="9985" width="32.85546875" style="140" customWidth="1"/>
    <col min="9986" max="9986" width="39" style="140" customWidth="1"/>
    <col min="9987" max="9987" width="13.85546875" style="140" customWidth="1"/>
    <col min="9988" max="9988" width="9.85546875" style="140" customWidth="1"/>
    <col min="9989" max="9989" width="21.140625" style="140" customWidth="1"/>
    <col min="9990" max="9990" width="31.85546875" style="140" customWidth="1"/>
    <col min="9991" max="10240" width="11.42578125" style="140"/>
    <col min="10241" max="10241" width="32.85546875" style="140" customWidth="1"/>
    <col min="10242" max="10242" width="39" style="140" customWidth="1"/>
    <col min="10243" max="10243" width="13.85546875" style="140" customWidth="1"/>
    <col min="10244" max="10244" width="9.85546875" style="140" customWidth="1"/>
    <col min="10245" max="10245" width="21.140625" style="140" customWidth="1"/>
    <col min="10246" max="10246" width="31.85546875" style="140" customWidth="1"/>
    <col min="10247" max="10496" width="11.42578125" style="140"/>
    <col min="10497" max="10497" width="32.85546875" style="140" customWidth="1"/>
    <col min="10498" max="10498" width="39" style="140" customWidth="1"/>
    <col min="10499" max="10499" width="13.85546875" style="140" customWidth="1"/>
    <col min="10500" max="10500" width="9.85546875" style="140" customWidth="1"/>
    <col min="10501" max="10501" width="21.140625" style="140" customWidth="1"/>
    <col min="10502" max="10502" width="31.85546875" style="140" customWidth="1"/>
    <col min="10503" max="10752" width="11.42578125" style="140"/>
    <col min="10753" max="10753" width="32.85546875" style="140" customWidth="1"/>
    <col min="10754" max="10754" width="39" style="140" customWidth="1"/>
    <col min="10755" max="10755" width="13.85546875" style="140" customWidth="1"/>
    <col min="10756" max="10756" width="9.85546875" style="140" customWidth="1"/>
    <col min="10757" max="10757" width="21.140625" style="140" customWidth="1"/>
    <col min="10758" max="10758" width="31.85546875" style="140" customWidth="1"/>
    <col min="10759" max="11008" width="11.42578125" style="140"/>
    <col min="11009" max="11009" width="32.85546875" style="140" customWidth="1"/>
    <col min="11010" max="11010" width="39" style="140" customWidth="1"/>
    <col min="11011" max="11011" width="13.85546875" style="140" customWidth="1"/>
    <col min="11012" max="11012" width="9.85546875" style="140" customWidth="1"/>
    <col min="11013" max="11013" width="21.140625" style="140" customWidth="1"/>
    <col min="11014" max="11014" width="31.85546875" style="140" customWidth="1"/>
    <col min="11015" max="11264" width="11.42578125" style="140"/>
    <col min="11265" max="11265" width="32.85546875" style="140" customWidth="1"/>
    <col min="11266" max="11266" width="39" style="140" customWidth="1"/>
    <col min="11267" max="11267" width="13.85546875" style="140" customWidth="1"/>
    <col min="11268" max="11268" width="9.85546875" style="140" customWidth="1"/>
    <col min="11269" max="11269" width="21.140625" style="140" customWidth="1"/>
    <col min="11270" max="11270" width="31.85546875" style="140" customWidth="1"/>
    <col min="11271" max="11520" width="11.42578125" style="140"/>
    <col min="11521" max="11521" width="32.85546875" style="140" customWidth="1"/>
    <col min="11522" max="11522" width="39" style="140" customWidth="1"/>
    <col min="11523" max="11523" width="13.85546875" style="140" customWidth="1"/>
    <col min="11524" max="11524" width="9.85546875" style="140" customWidth="1"/>
    <col min="11525" max="11525" width="21.140625" style="140" customWidth="1"/>
    <col min="11526" max="11526" width="31.85546875" style="140" customWidth="1"/>
    <col min="11527" max="11776" width="11.42578125" style="140"/>
    <col min="11777" max="11777" width="32.85546875" style="140" customWidth="1"/>
    <col min="11778" max="11778" width="39" style="140" customWidth="1"/>
    <col min="11779" max="11779" width="13.85546875" style="140" customWidth="1"/>
    <col min="11780" max="11780" width="9.85546875" style="140" customWidth="1"/>
    <col min="11781" max="11781" width="21.140625" style="140" customWidth="1"/>
    <col min="11782" max="11782" width="31.85546875" style="140" customWidth="1"/>
    <col min="11783" max="12032" width="11.42578125" style="140"/>
    <col min="12033" max="12033" width="32.85546875" style="140" customWidth="1"/>
    <col min="12034" max="12034" width="39" style="140" customWidth="1"/>
    <col min="12035" max="12035" width="13.85546875" style="140" customWidth="1"/>
    <col min="12036" max="12036" width="9.85546875" style="140" customWidth="1"/>
    <col min="12037" max="12037" width="21.140625" style="140" customWidth="1"/>
    <col min="12038" max="12038" width="31.85546875" style="140" customWidth="1"/>
    <col min="12039" max="12288" width="11.42578125" style="140"/>
    <col min="12289" max="12289" width="32.85546875" style="140" customWidth="1"/>
    <col min="12290" max="12290" width="39" style="140" customWidth="1"/>
    <col min="12291" max="12291" width="13.85546875" style="140" customWidth="1"/>
    <col min="12292" max="12292" width="9.85546875" style="140" customWidth="1"/>
    <col min="12293" max="12293" width="21.140625" style="140" customWidth="1"/>
    <col min="12294" max="12294" width="31.85546875" style="140" customWidth="1"/>
    <col min="12295" max="12544" width="11.42578125" style="140"/>
    <col min="12545" max="12545" width="32.85546875" style="140" customWidth="1"/>
    <col min="12546" max="12546" width="39" style="140" customWidth="1"/>
    <col min="12547" max="12547" width="13.85546875" style="140" customWidth="1"/>
    <col min="12548" max="12548" width="9.85546875" style="140" customWidth="1"/>
    <col min="12549" max="12549" width="21.140625" style="140" customWidth="1"/>
    <col min="12550" max="12550" width="31.85546875" style="140" customWidth="1"/>
    <col min="12551" max="12800" width="11.42578125" style="140"/>
    <col min="12801" max="12801" width="32.85546875" style="140" customWidth="1"/>
    <col min="12802" max="12802" width="39" style="140" customWidth="1"/>
    <col min="12803" max="12803" width="13.85546875" style="140" customWidth="1"/>
    <col min="12804" max="12804" width="9.85546875" style="140" customWidth="1"/>
    <col min="12805" max="12805" width="21.140625" style="140" customWidth="1"/>
    <col min="12806" max="12806" width="31.85546875" style="140" customWidth="1"/>
    <col min="12807" max="13056" width="11.42578125" style="140"/>
    <col min="13057" max="13057" width="32.85546875" style="140" customWidth="1"/>
    <col min="13058" max="13058" width="39" style="140" customWidth="1"/>
    <col min="13059" max="13059" width="13.85546875" style="140" customWidth="1"/>
    <col min="13060" max="13060" width="9.85546875" style="140" customWidth="1"/>
    <col min="13061" max="13061" width="21.140625" style="140" customWidth="1"/>
    <col min="13062" max="13062" width="31.85546875" style="140" customWidth="1"/>
    <col min="13063" max="13312" width="11.42578125" style="140"/>
    <col min="13313" max="13313" width="32.85546875" style="140" customWidth="1"/>
    <col min="13314" max="13314" width="39" style="140" customWidth="1"/>
    <col min="13315" max="13315" width="13.85546875" style="140" customWidth="1"/>
    <col min="13316" max="13316" width="9.85546875" style="140" customWidth="1"/>
    <col min="13317" max="13317" width="21.140625" style="140" customWidth="1"/>
    <col min="13318" max="13318" width="31.85546875" style="140" customWidth="1"/>
    <col min="13319" max="13568" width="11.42578125" style="140"/>
    <col min="13569" max="13569" width="32.85546875" style="140" customWidth="1"/>
    <col min="13570" max="13570" width="39" style="140" customWidth="1"/>
    <col min="13571" max="13571" width="13.85546875" style="140" customWidth="1"/>
    <col min="13572" max="13572" width="9.85546875" style="140" customWidth="1"/>
    <col min="13573" max="13573" width="21.140625" style="140" customWidth="1"/>
    <col min="13574" max="13574" width="31.85546875" style="140" customWidth="1"/>
    <col min="13575" max="13824" width="11.42578125" style="140"/>
    <col min="13825" max="13825" width="32.85546875" style="140" customWidth="1"/>
    <col min="13826" max="13826" width="39" style="140" customWidth="1"/>
    <col min="13827" max="13827" width="13.85546875" style="140" customWidth="1"/>
    <col min="13828" max="13828" width="9.85546875" style="140" customWidth="1"/>
    <col min="13829" max="13829" width="21.140625" style="140" customWidth="1"/>
    <col min="13830" max="13830" width="31.85546875" style="140" customWidth="1"/>
    <col min="13831" max="14080" width="11.42578125" style="140"/>
    <col min="14081" max="14081" width="32.85546875" style="140" customWidth="1"/>
    <col min="14082" max="14082" width="39" style="140" customWidth="1"/>
    <col min="14083" max="14083" width="13.85546875" style="140" customWidth="1"/>
    <col min="14084" max="14084" width="9.85546875" style="140" customWidth="1"/>
    <col min="14085" max="14085" width="21.140625" style="140" customWidth="1"/>
    <col min="14086" max="14086" width="31.85546875" style="140" customWidth="1"/>
    <col min="14087" max="14336" width="11.42578125" style="140"/>
    <col min="14337" max="14337" width="32.85546875" style="140" customWidth="1"/>
    <col min="14338" max="14338" width="39" style="140" customWidth="1"/>
    <col min="14339" max="14339" width="13.85546875" style="140" customWidth="1"/>
    <col min="14340" max="14340" width="9.85546875" style="140" customWidth="1"/>
    <col min="14341" max="14341" width="21.140625" style="140" customWidth="1"/>
    <col min="14342" max="14342" width="31.85546875" style="140" customWidth="1"/>
    <col min="14343" max="14592" width="11.42578125" style="140"/>
    <col min="14593" max="14593" width="32.85546875" style="140" customWidth="1"/>
    <col min="14594" max="14594" width="39" style="140" customWidth="1"/>
    <col min="14595" max="14595" width="13.85546875" style="140" customWidth="1"/>
    <col min="14596" max="14596" width="9.85546875" style="140" customWidth="1"/>
    <col min="14597" max="14597" width="21.140625" style="140" customWidth="1"/>
    <col min="14598" max="14598" width="31.85546875" style="140" customWidth="1"/>
    <col min="14599" max="14848" width="11.42578125" style="140"/>
    <col min="14849" max="14849" width="32.85546875" style="140" customWidth="1"/>
    <col min="14850" max="14850" width="39" style="140" customWidth="1"/>
    <col min="14851" max="14851" width="13.85546875" style="140" customWidth="1"/>
    <col min="14852" max="14852" width="9.85546875" style="140" customWidth="1"/>
    <col min="14853" max="14853" width="21.140625" style="140" customWidth="1"/>
    <col min="14854" max="14854" width="31.85546875" style="140" customWidth="1"/>
    <col min="14855" max="15104" width="11.42578125" style="140"/>
    <col min="15105" max="15105" width="32.85546875" style="140" customWidth="1"/>
    <col min="15106" max="15106" width="39" style="140" customWidth="1"/>
    <col min="15107" max="15107" width="13.85546875" style="140" customWidth="1"/>
    <col min="15108" max="15108" width="9.85546875" style="140" customWidth="1"/>
    <col min="15109" max="15109" width="21.140625" style="140" customWidth="1"/>
    <col min="15110" max="15110" width="31.85546875" style="140" customWidth="1"/>
    <col min="15111" max="15360" width="11.42578125" style="140"/>
    <col min="15361" max="15361" width="32.85546875" style="140" customWidth="1"/>
    <col min="15362" max="15362" width="39" style="140" customWidth="1"/>
    <col min="15363" max="15363" width="13.85546875" style="140" customWidth="1"/>
    <col min="15364" max="15364" width="9.85546875" style="140" customWidth="1"/>
    <col min="15365" max="15365" width="21.140625" style="140" customWidth="1"/>
    <col min="15366" max="15366" width="31.85546875" style="140" customWidth="1"/>
    <col min="15367" max="15616" width="11.42578125" style="140"/>
    <col min="15617" max="15617" width="32.85546875" style="140" customWidth="1"/>
    <col min="15618" max="15618" width="39" style="140" customWidth="1"/>
    <col min="15619" max="15619" width="13.85546875" style="140" customWidth="1"/>
    <col min="15620" max="15620" width="9.85546875" style="140" customWidth="1"/>
    <col min="15621" max="15621" width="21.140625" style="140" customWidth="1"/>
    <col min="15622" max="15622" width="31.85546875" style="140" customWidth="1"/>
    <col min="15623" max="15872" width="11.42578125" style="140"/>
    <col min="15873" max="15873" width="32.85546875" style="140" customWidth="1"/>
    <col min="15874" max="15874" width="39" style="140" customWidth="1"/>
    <col min="15875" max="15875" width="13.85546875" style="140" customWidth="1"/>
    <col min="15876" max="15876" width="9.85546875" style="140" customWidth="1"/>
    <col min="15877" max="15877" width="21.140625" style="140" customWidth="1"/>
    <col min="15878" max="15878" width="31.85546875" style="140" customWidth="1"/>
    <col min="15879" max="16128" width="11.42578125" style="140"/>
    <col min="16129" max="16129" width="32.85546875" style="140" customWidth="1"/>
    <col min="16130" max="16130" width="39" style="140" customWidth="1"/>
    <col min="16131" max="16131" width="13.85546875" style="140" customWidth="1"/>
    <col min="16132" max="16132" width="9.85546875" style="140" customWidth="1"/>
    <col min="16133" max="16133" width="21.140625" style="140" customWidth="1"/>
    <col min="16134" max="16134" width="31.85546875" style="140" customWidth="1"/>
    <col min="16135" max="16384" width="11.42578125" style="140"/>
  </cols>
  <sheetData>
    <row r="1" spans="1:16" s="135" customFormat="1" ht="24" thickBot="1">
      <c r="A1" s="170" t="s">
        <v>69</v>
      </c>
      <c r="B1" s="170"/>
      <c r="C1" s="170"/>
      <c r="D1" s="170"/>
      <c r="E1" s="170"/>
      <c r="F1" s="170"/>
      <c r="G1" s="134"/>
      <c r="H1" s="134"/>
      <c r="I1" s="134"/>
      <c r="J1" s="134"/>
      <c r="K1" s="134"/>
      <c r="L1" s="134"/>
      <c r="M1" s="134"/>
      <c r="N1" s="134"/>
      <c r="O1" s="134"/>
      <c r="P1" s="134"/>
    </row>
    <row r="2" spans="1:16" s="135" customFormat="1" ht="23.25">
      <c r="A2" s="161" t="s">
        <v>158</v>
      </c>
      <c r="B2" s="162"/>
      <c r="C2" s="162"/>
      <c r="D2" s="162"/>
      <c r="E2" s="162"/>
      <c r="F2" s="162"/>
      <c r="G2" s="157"/>
      <c r="H2" s="157"/>
      <c r="I2" s="134"/>
      <c r="J2" s="134"/>
      <c r="K2" s="134"/>
      <c r="L2" s="134"/>
      <c r="M2" s="134"/>
      <c r="N2" s="134"/>
      <c r="O2" s="134"/>
      <c r="P2" s="134"/>
    </row>
    <row r="3" spans="1:16" s="135" customFormat="1" ht="23.25">
      <c r="A3" s="163"/>
      <c r="B3" s="164"/>
      <c r="C3" s="164"/>
      <c r="D3" s="164"/>
      <c r="E3" s="164"/>
      <c r="F3" s="164"/>
      <c r="G3" s="157"/>
      <c r="H3" s="157"/>
      <c r="I3" s="134"/>
      <c r="J3" s="134"/>
      <c r="K3" s="134"/>
      <c r="L3" s="134"/>
      <c r="M3" s="134"/>
      <c r="N3" s="134"/>
      <c r="O3" s="134"/>
      <c r="P3" s="134"/>
    </row>
    <row r="4" spans="1:16" s="136" customFormat="1" ht="23.25">
      <c r="A4" s="171"/>
      <c r="B4" s="172"/>
      <c r="C4" s="172"/>
      <c r="D4" s="172"/>
      <c r="E4" s="172"/>
      <c r="F4" s="172"/>
      <c r="G4" s="158"/>
      <c r="H4" s="158"/>
      <c r="I4" s="134"/>
      <c r="J4" s="134"/>
      <c r="K4" s="134"/>
      <c r="L4" s="134"/>
      <c r="M4" s="134"/>
      <c r="N4" s="134"/>
      <c r="O4" s="134"/>
      <c r="P4" s="134"/>
    </row>
    <row r="5" spans="1:16" s="136" customFormat="1" ht="12.75" customHeight="1">
      <c r="A5" s="137"/>
      <c r="B5" s="137"/>
      <c r="C5" s="137"/>
      <c r="D5" s="138"/>
      <c r="E5" s="137"/>
      <c r="F5" s="139" t="s">
        <v>157</v>
      </c>
      <c r="G5" s="173"/>
      <c r="H5" s="173"/>
      <c r="I5" s="137"/>
      <c r="J5" s="134"/>
      <c r="K5" s="134"/>
      <c r="L5" s="134"/>
      <c r="M5" s="134"/>
      <c r="N5" s="134"/>
      <c r="O5" s="134"/>
      <c r="P5" s="134"/>
    </row>
    <row r="6" spans="1:16" ht="17.25" customHeight="1">
      <c r="A6" s="174" t="s">
        <v>154</v>
      </c>
      <c r="B6" s="174"/>
      <c r="C6" s="174"/>
      <c r="D6" s="174"/>
      <c r="E6" s="174"/>
      <c r="F6" s="174"/>
    </row>
    <row r="7" spans="1:16" ht="13.5" thickBot="1">
      <c r="A7" s="165" t="s">
        <v>110</v>
      </c>
      <c r="B7" s="166"/>
      <c r="C7" s="166"/>
      <c r="D7" s="166"/>
      <c r="E7" s="166"/>
      <c r="F7" s="167"/>
    </row>
    <row r="8" spans="1:16">
      <c r="A8" s="141"/>
      <c r="B8" s="141"/>
      <c r="C8" s="141"/>
      <c r="D8" s="141"/>
      <c r="E8" s="142"/>
      <c r="F8" s="142"/>
    </row>
    <row r="9" spans="1:16" s="145" customFormat="1">
      <c r="A9" s="143" t="s">
        <v>111</v>
      </c>
      <c r="B9" s="143" t="s">
        <v>112</v>
      </c>
      <c r="C9" s="143" t="s">
        <v>2</v>
      </c>
      <c r="D9" s="143" t="s">
        <v>20</v>
      </c>
      <c r="E9" s="144" t="s">
        <v>113</v>
      </c>
      <c r="F9" s="144" t="s">
        <v>114</v>
      </c>
    </row>
    <row r="10" spans="1:16" ht="38.25">
      <c r="A10" s="146" t="s">
        <v>115</v>
      </c>
      <c r="B10" s="146" t="s">
        <v>116</v>
      </c>
      <c r="C10" s="147" t="s">
        <v>2</v>
      </c>
      <c r="D10" s="147">
        <v>2</v>
      </c>
      <c r="E10" s="148">
        <v>280000</v>
      </c>
      <c r="F10" s="148">
        <f t="shared" ref="F10:F19" si="0">+D10*E10</f>
        <v>560000</v>
      </c>
    </row>
    <row r="11" spans="1:16" ht="25.5">
      <c r="A11" s="146" t="s">
        <v>117</v>
      </c>
      <c r="B11" s="146" t="s">
        <v>118</v>
      </c>
      <c r="C11" s="147" t="s">
        <v>2</v>
      </c>
      <c r="D11" s="147">
        <v>2</v>
      </c>
      <c r="E11" s="148">
        <v>585000</v>
      </c>
      <c r="F11" s="148">
        <f t="shared" si="0"/>
        <v>1170000</v>
      </c>
    </row>
    <row r="12" spans="1:16" ht="38.25">
      <c r="A12" s="146" t="s">
        <v>119</v>
      </c>
      <c r="B12" s="146" t="s">
        <v>120</v>
      </c>
      <c r="C12" s="147" t="s">
        <v>2</v>
      </c>
      <c r="D12" s="147">
        <v>1</v>
      </c>
      <c r="E12" s="148">
        <v>200000</v>
      </c>
      <c r="F12" s="148">
        <f t="shared" si="0"/>
        <v>200000</v>
      </c>
    </row>
    <row r="13" spans="1:16" ht="25.5">
      <c r="A13" s="147" t="s">
        <v>121</v>
      </c>
      <c r="B13" s="146" t="s">
        <v>122</v>
      </c>
      <c r="C13" s="147" t="s">
        <v>2</v>
      </c>
      <c r="D13" s="147">
        <v>2</v>
      </c>
      <c r="E13" s="148">
        <v>85000</v>
      </c>
      <c r="F13" s="148">
        <f t="shared" si="0"/>
        <v>170000</v>
      </c>
    </row>
    <row r="14" spans="1:16" ht="51">
      <c r="A14" s="146" t="s">
        <v>123</v>
      </c>
      <c r="B14" s="146" t="s">
        <v>124</v>
      </c>
      <c r="C14" s="147" t="s">
        <v>125</v>
      </c>
      <c r="D14" s="147">
        <v>10</v>
      </c>
      <c r="E14" s="148">
        <v>35000</v>
      </c>
      <c r="F14" s="148">
        <f t="shared" si="0"/>
        <v>350000</v>
      </c>
    </row>
    <row r="15" spans="1:16" ht="25.5">
      <c r="A15" s="146" t="s">
        <v>126</v>
      </c>
      <c r="B15" s="146" t="s">
        <v>126</v>
      </c>
      <c r="C15" s="147" t="s">
        <v>2</v>
      </c>
      <c r="D15" s="147">
        <v>1</v>
      </c>
      <c r="E15" s="148">
        <f>PMT!G20</f>
        <v>70542580</v>
      </c>
      <c r="F15" s="148">
        <f t="shared" si="0"/>
        <v>70542580</v>
      </c>
    </row>
    <row r="16" spans="1:16" ht="25.5">
      <c r="A16" s="146" t="s">
        <v>127</v>
      </c>
      <c r="B16" s="146" t="s">
        <v>128</v>
      </c>
      <c r="C16" s="147" t="s">
        <v>2</v>
      </c>
      <c r="D16" s="147">
        <v>1</v>
      </c>
      <c r="E16" s="148">
        <f>PAGA!O40</f>
        <v>38817881</v>
      </c>
      <c r="F16" s="148">
        <f t="shared" si="0"/>
        <v>38817881</v>
      </c>
    </row>
    <row r="17" spans="1:6" ht="38.25">
      <c r="A17" s="146" t="s">
        <v>129</v>
      </c>
      <c r="B17" s="146" t="s">
        <v>130</v>
      </c>
      <c r="C17" s="147" t="s">
        <v>2</v>
      </c>
      <c r="D17" s="147">
        <v>2</v>
      </c>
      <c r="E17" s="148">
        <v>30500</v>
      </c>
      <c r="F17" s="148">
        <f t="shared" si="0"/>
        <v>61000</v>
      </c>
    </row>
    <row r="18" spans="1:6" ht="76.5">
      <c r="A18" s="146" t="s">
        <v>131</v>
      </c>
      <c r="B18" s="146" t="s">
        <v>132</v>
      </c>
      <c r="C18" s="147" t="s">
        <v>133</v>
      </c>
      <c r="D18" s="147">
        <v>10</v>
      </c>
      <c r="E18" s="148">
        <v>180000</v>
      </c>
      <c r="F18" s="148">
        <f t="shared" si="0"/>
        <v>1800000</v>
      </c>
    </row>
    <row r="19" spans="1:6" ht="51">
      <c r="A19" s="146" t="s">
        <v>134</v>
      </c>
      <c r="B19" s="146" t="s">
        <v>135</v>
      </c>
      <c r="C19" s="147" t="s">
        <v>133</v>
      </c>
      <c r="D19" s="147">
        <v>10</v>
      </c>
      <c r="E19" s="148">
        <f>68827*4</f>
        <v>275308</v>
      </c>
      <c r="F19" s="148">
        <f t="shared" si="0"/>
        <v>2753080</v>
      </c>
    </row>
    <row r="20" spans="1:6">
      <c r="A20" s="168" t="s">
        <v>136</v>
      </c>
      <c r="B20" s="168"/>
      <c r="C20" s="168"/>
      <c r="D20" s="168"/>
      <c r="E20" s="168"/>
      <c r="F20" s="149">
        <f>SUM(F10:F19)</f>
        <v>116424541</v>
      </c>
    </row>
    <row r="21" spans="1:6">
      <c r="A21" s="150"/>
      <c r="B21" s="150"/>
      <c r="C21" s="150"/>
      <c r="D21" s="150"/>
      <c r="E21" s="151"/>
      <c r="F21" s="151"/>
    </row>
    <row r="23" spans="1:6">
      <c r="A23" s="169" t="s">
        <v>137</v>
      </c>
      <c r="B23" s="169"/>
      <c r="C23" s="169"/>
      <c r="D23" s="169"/>
      <c r="E23" s="169"/>
      <c r="F23" s="169"/>
    </row>
    <row r="24" spans="1:6">
      <c r="A24" s="147"/>
      <c r="B24" s="147"/>
      <c r="C24" s="147"/>
      <c r="D24" s="147"/>
      <c r="E24" s="148"/>
      <c r="F24" s="148"/>
    </row>
    <row r="25" spans="1:6" s="145" customFormat="1">
      <c r="A25" s="143" t="s">
        <v>111</v>
      </c>
      <c r="B25" s="143" t="s">
        <v>112</v>
      </c>
      <c r="C25" s="143" t="s">
        <v>2</v>
      </c>
      <c r="D25" s="143" t="s">
        <v>20</v>
      </c>
      <c r="E25" s="144" t="s">
        <v>113</v>
      </c>
      <c r="F25" s="144" t="s">
        <v>114</v>
      </c>
    </row>
    <row r="26" spans="1:6" ht="51">
      <c r="A26" s="146" t="s">
        <v>138</v>
      </c>
      <c r="B26" s="146" t="s">
        <v>139</v>
      </c>
      <c r="C26" s="147" t="s">
        <v>2</v>
      </c>
      <c r="D26" s="147">
        <v>15</v>
      </c>
      <c r="E26" s="148">
        <v>70000</v>
      </c>
      <c r="F26" s="148">
        <f t="shared" ref="F26:F31" si="1">+D26*E26</f>
        <v>1050000</v>
      </c>
    </row>
    <row r="27" spans="1:6" ht="63.75">
      <c r="A27" s="146" t="s">
        <v>140</v>
      </c>
      <c r="B27" s="146" t="s">
        <v>141</v>
      </c>
      <c r="C27" s="147" t="s">
        <v>2</v>
      </c>
      <c r="D27" s="147">
        <v>2</v>
      </c>
      <c r="E27" s="148">
        <v>534900</v>
      </c>
      <c r="F27" s="148">
        <f t="shared" si="1"/>
        <v>1069800</v>
      </c>
    </row>
    <row r="28" spans="1:6" ht="51">
      <c r="A28" s="146" t="s">
        <v>142</v>
      </c>
      <c r="B28" s="146" t="s">
        <v>143</v>
      </c>
      <c r="C28" s="147" t="s">
        <v>2</v>
      </c>
      <c r="D28" s="147">
        <v>1</v>
      </c>
      <c r="E28" s="148">
        <v>870000</v>
      </c>
      <c r="F28" s="148">
        <f t="shared" si="1"/>
        <v>870000</v>
      </c>
    </row>
    <row r="29" spans="1:6" ht="25.5">
      <c r="A29" s="146" t="s">
        <v>144</v>
      </c>
      <c r="B29" s="146" t="s">
        <v>145</v>
      </c>
      <c r="C29" s="147" t="s">
        <v>2</v>
      </c>
      <c r="D29" s="147">
        <v>1</v>
      </c>
      <c r="E29" s="148">
        <f>79000+70000+58900-0.05</f>
        <v>207899.95</v>
      </c>
      <c r="F29" s="148">
        <f t="shared" si="1"/>
        <v>207899.95</v>
      </c>
    </row>
    <row r="30" spans="1:6" ht="25.5">
      <c r="A30" s="153" t="s">
        <v>146</v>
      </c>
      <c r="B30" s="146" t="s">
        <v>147</v>
      </c>
      <c r="C30" s="147" t="s">
        <v>2</v>
      </c>
      <c r="D30" s="147">
        <v>2</v>
      </c>
      <c r="E30" s="148">
        <v>175400</v>
      </c>
      <c r="F30" s="148">
        <f t="shared" si="1"/>
        <v>350800</v>
      </c>
    </row>
    <row r="31" spans="1:6" ht="63.75">
      <c r="A31" s="146" t="s">
        <v>148</v>
      </c>
      <c r="B31" s="146" t="s">
        <v>149</v>
      </c>
      <c r="C31" s="147" t="s">
        <v>2</v>
      </c>
      <c r="D31" s="147">
        <v>15</v>
      </c>
      <c r="E31" s="148">
        <v>50000</v>
      </c>
      <c r="F31" s="148">
        <f t="shared" si="1"/>
        <v>750000</v>
      </c>
    </row>
    <row r="32" spans="1:6" ht="89.25">
      <c r="A32" s="146" t="s">
        <v>150</v>
      </c>
      <c r="B32" s="146" t="s">
        <v>151</v>
      </c>
      <c r="C32" s="147" t="s">
        <v>133</v>
      </c>
      <c r="D32" s="147">
        <v>10</v>
      </c>
      <c r="E32" s="148">
        <v>180000</v>
      </c>
      <c r="F32" s="148">
        <f>ROUND(D32*E32,0)</f>
        <v>1800000</v>
      </c>
    </row>
    <row r="33" spans="1:6">
      <c r="A33" s="168" t="s">
        <v>152</v>
      </c>
      <c r="B33" s="168"/>
      <c r="C33" s="168"/>
      <c r="D33" s="168"/>
      <c r="E33" s="168"/>
      <c r="F33" s="152">
        <f>SUM(F26:F32)</f>
        <v>6098499.9500000002</v>
      </c>
    </row>
    <row r="35" spans="1:6">
      <c r="A35" s="169" t="s">
        <v>153</v>
      </c>
      <c r="B35" s="169"/>
      <c r="C35" s="169"/>
      <c r="D35" s="169"/>
      <c r="E35" s="169"/>
      <c r="F35" s="154">
        <f>F33+F20</f>
        <v>122523040.95</v>
      </c>
    </row>
    <row r="38" spans="1:6">
      <c r="A38" s="155"/>
      <c r="B38" s="155"/>
      <c r="C38" s="114"/>
      <c r="D38" s="156"/>
      <c r="E38" s="156"/>
      <c r="F38" s="156"/>
    </row>
    <row r="39" spans="1:6">
      <c r="A39" s="155"/>
      <c r="B39" s="155"/>
      <c r="C39" s="160"/>
      <c r="D39" s="160"/>
      <c r="E39" s="160"/>
      <c r="F39" s="160"/>
    </row>
  </sheetData>
  <mergeCells count="11">
    <mergeCell ref="A1:F1"/>
    <mergeCell ref="A4:F4"/>
    <mergeCell ref="G5:H5"/>
    <mergeCell ref="A6:F6"/>
    <mergeCell ref="A35:E35"/>
    <mergeCell ref="C39:F39"/>
    <mergeCell ref="A2:F3"/>
    <mergeCell ref="A7:F7"/>
    <mergeCell ref="A20:E20"/>
    <mergeCell ref="A23:F23"/>
    <mergeCell ref="A33:E33"/>
  </mergeCells>
  <pageMargins left="0.7" right="0.7" top="0.75" bottom="0.75" header="0.3" footer="0.3"/>
  <pageSetup paperSize="9" scale="60" orientation="portrait" r:id="rId1"/>
  <rowBreaks count="1" manualBreakCount="1">
    <brk id="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AA47"/>
  <sheetViews>
    <sheetView showGridLines="0" view="pageBreakPreview" topLeftCell="D29" zoomScale="70" zoomScaleNormal="85" zoomScaleSheetLayoutView="70" zoomScalePageLayoutView="60" workbookViewId="0">
      <selection activeCell="D44" sqref="A44:XFD44"/>
    </sheetView>
  </sheetViews>
  <sheetFormatPr baseColWidth="10" defaultColWidth="11.42578125" defaultRowHeight="12.75"/>
  <cols>
    <col min="1" max="1" width="7.42578125" style="69" customWidth="1"/>
    <col min="2" max="2" width="5.7109375" style="69" customWidth="1"/>
    <col min="3" max="3" width="30.42578125" style="1" customWidth="1"/>
    <col min="4" max="4" width="44.7109375" style="1" customWidth="1"/>
    <col min="5" max="5" width="18.28515625" style="1" customWidth="1"/>
    <col min="6" max="6" width="39.140625" style="1" customWidth="1"/>
    <col min="7" max="11" width="4.28515625" style="29" customWidth="1"/>
    <col min="12" max="12" width="13.7109375" style="29" customWidth="1"/>
    <col min="13" max="13" width="14.140625" style="29" bestFit="1" customWidth="1"/>
    <col min="14" max="14" width="17.28515625" style="29" customWidth="1"/>
    <col min="15" max="15" width="14" style="29" customWidth="1"/>
    <col min="16" max="16" width="6.140625" style="29" customWidth="1"/>
    <col min="17" max="17" width="7.7109375" style="1" customWidth="1"/>
    <col min="18" max="18" width="12.42578125" style="1" customWidth="1"/>
    <col min="19" max="19" width="16.28515625" style="1" customWidth="1"/>
    <col min="20" max="20" width="18.42578125" style="1" customWidth="1"/>
    <col min="21" max="21" width="13.140625" style="1" customWidth="1"/>
    <col min="22" max="22" width="15.7109375" style="1" customWidth="1"/>
    <col min="23" max="23" width="6.42578125" style="1" customWidth="1"/>
    <col min="24" max="24" width="13.7109375" style="1" customWidth="1"/>
    <col min="25" max="25" width="8.7109375" style="1" customWidth="1"/>
    <col min="26" max="26" width="11.42578125" style="1"/>
    <col min="27" max="27" width="20.42578125" style="1" customWidth="1"/>
    <col min="28" max="16384" width="11.42578125" style="1"/>
  </cols>
  <sheetData>
    <row r="1" spans="1:25" ht="18" customHeight="1">
      <c r="A1" s="187" t="s">
        <v>159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  <c r="S1" s="188"/>
      <c r="T1" s="188"/>
      <c r="U1" s="188"/>
      <c r="V1" s="188"/>
      <c r="W1" s="188"/>
      <c r="X1" s="188"/>
      <c r="Y1" s="189"/>
    </row>
    <row r="2" spans="1:25">
      <c r="A2" s="190"/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2"/>
    </row>
    <row r="3" spans="1:25">
      <c r="A3" s="190"/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  <c r="Q3" s="191"/>
      <c r="R3" s="191"/>
      <c r="S3" s="191"/>
      <c r="T3" s="191"/>
      <c r="U3" s="191"/>
      <c r="V3" s="191"/>
      <c r="W3" s="191"/>
      <c r="X3" s="191"/>
      <c r="Y3" s="192"/>
    </row>
    <row r="4" spans="1:25" ht="13.5" thickBot="1">
      <c r="A4" s="193"/>
      <c r="B4" s="194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5"/>
    </row>
    <row r="5" spans="1:25" s="23" customFormat="1">
      <c r="A5" s="41"/>
      <c r="B5" s="42"/>
      <c r="C5" s="73"/>
      <c r="D5" s="73"/>
      <c r="E5" s="73"/>
      <c r="G5" s="3"/>
      <c r="H5" s="3"/>
      <c r="I5" s="3"/>
      <c r="J5" s="3"/>
      <c r="K5" s="3"/>
      <c r="L5" s="3"/>
      <c r="M5" s="3"/>
      <c r="N5" s="3"/>
      <c r="O5" s="3"/>
      <c r="P5" s="3"/>
      <c r="R5" s="43"/>
      <c r="S5" s="43"/>
      <c r="T5" s="43"/>
      <c r="Y5" s="44"/>
    </row>
    <row r="6" spans="1:25" s="23" customFormat="1" ht="24" customHeight="1">
      <c r="A6" s="277" t="s">
        <v>0</v>
      </c>
      <c r="B6" s="278"/>
      <c r="C6" s="278"/>
      <c r="D6" s="278"/>
      <c r="E6" s="279" t="s">
        <v>69</v>
      </c>
      <c r="F6" s="280"/>
      <c r="G6" s="280"/>
      <c r="H6" s="278" t="s">
        <v>1</v>
      </c>
      <c r="I6" s="281"/>
      <c r="J6" s="281"/>
      <c r="K6" s="281"/>
      <c r="L6" s="281"/>
      <c r="M6" s="273"/>
      <c r="N6" s="273"/>
      <c r="O6" s="273"/>
      <c r="P6" s="273"/>
      <c r="Q6" s="278" t="s">
        <v>9</v>
      </c>
      <c r="R6" s="278"/>
      <c r="S6" s="278"/>
      <c r="T6" s="8"/>
      <c r="U6" s="9"/>
      <c r="V6" s="75" t="s">
        <v>34</v>
      </c>
      <c r="W6" s="45"/>
      <c r="X6" s="45"/>
      <c r="Y6" s="46"/>
    </row>
    <row r="7" spans="1:25" s="49" customFormat="1" ht="20.25" customHeight="1" thickBot="1">
      <c r="A7" s="13"/>
      <c r="B7" s="14"/>
      <c r="C7" s="10"/>
      <c r="D7" s="10"/>
      <c r="E7" s="25"/>
      <c r="F7" s="24"/>
      <c r="G7" s="24"/>
      <c r="H7" s="10"/>
      <c r="I7" s="24"/>
      <c r="J7" s="24"/>
      <c r="K7" s="24"/>
      <c r="L7" s="24"/>
      <c r="M7" s="25"/>
      <c r="N7" s="25"/>
      <c r="O7" s="25"/>
      <c r="P7" s="25"/>
      <c r="Q7" s="10"/>
      <c r="R7" s="10"/>
      <c r="S7" s="10"/>
      <c r="T7" s="10"/>
      <c r="U7" s="11"/>
      <c r="V7" s="74"/>
      <c r="W7" s="47"/>
      <c r="X7" s="25" t="s">
        <v>29</v>
      </c>
      <c r="Y7" s="48"/>
    </row>
    <row r="8" spans="1:25" s="23" customFormat="1" ht="13.5" thickBot="1">
      <c r="A8" s="274" t="s">
        <v>8</v>
      </c>
      <c r="B8" s="275"/>
      <c r="C8" s="275"/>
      <c r="D8" s="275"/>
      <c r="E8" s="275"/>
      <c r="F8" s="275"/>
      <c r="G8" s="275"/>
      <c r="H8" s="275"/>
      <c r="I8" s="275"/>
      <c r="J8" s="275"/>
      <c r="K8" s="275"/>
      <c r="L8" s="275"/>
      <c r="M8" s="275"/>
      <c r="N8" s="275"/>
      <c r="O8" s="275"/>
      <c r="P8" s="275"/>
      <c r="Q8" s="275"/>
      <c r="R8" s="275"/>
      <c r="S8" s="275"/>
      <c r="T8" s="275"/>
      <c r="U8" s="275"/>
      <c r="V8" s="275"/>
      <c r="W8" s="275"/>
      <c r="X8" s="275"/>
      <c r="Y8" s="276"/>
    </row>
    <row r="9" spans="1:25" s="23" customFormat="1" ht="19.149999999999999" customHeight="1">
      <c r="A9" s="15"/>
      <c r="B9" s="16"/>
      <c r="C9" s="6"/>
      <c r="D9" s="282" t="s">
        <v>6</v>
      </c>
      <c r="E9" s="282"/>
      <c r="F9" s="50"/>
      <c r="G9" s="3"/>
      <c r="H9" s="3"/>
      <c r="I9" s="82" t="s">
        <v>7</v>
      </c>
      <c r="J9" s="82"/>
      <c r="K9" s="82"/>
      <c r="L9" s="19"/>
      <c r="M9" s="19"/>
      <c r="N9" s="51"/>
      <c r="O9" s="84"/>
      <c r="P9" s="84"/>
      <c r="Q9" s="52"/>
      <c r="R9" s="84"/>
      <c r="S9" s="82" t="s">
        <v>14</v>
      </c>
      <c r="T9" s="82"/>
      <c r="U9" s="19" t="s">
        <v>48</v>
      </c>
      <c r="V9" s="53"/>
      <c r="W9" s="54"/>
      <c r="X9" s="54"/>
      <c r="Y9" s="55"/>
    </row>
    <row r="10" spans="1:25" s="23" customFormat="1">
      <c r="A10" s="80"/>
      <c r="B10" s="81"/>
      <c r="C10" s="7"/>
      <c r="D10" s="7"/>
      <c r="E10" s="7"/>
      <c r="F10" s="29" t="s">
        <v>30</v>
      </c>
      <c r="G10" s="77"/>
      <c r="H10" s="77"/>
      <c r="I10" s="77"/>
      <c r="J10" s="77"/>
      <c r="K10" s="77"/>
      <c r="L10" s="289" t="s">
        <v>25</v>
      </c>
      <c r="M10" s="289"/>
      <c r="N10" s="289"/>
      <c r="O10" s="29"/>
      <c r="P10" s="29"/>
      <c r="Q10" s="29"/>
      <c r="R10" s="29"/>
      <c r="S10" s="29"/>
      <c r="T10" s="5"/>
      <c r="U10" s="29" t="s">
        <v>26</v>
      </c>
      <c r="W10" s="45"/>
      <c r="X10" s="45"/>
      <c r="Y10" s="46"/>
    </row>
    <row r="11" spans="1:25" s="23" customFormat="1">
      <c r="A11" s="80"/>
      <c r="B11" s="81"/>
      <c r="C11" s="7"/>
      <c r="D11" s="7"/>
      <c r="E11" s="7"/>
      <c r="F11" s="29"/>
      <c r="G11" s="77"/>
      <c r="H11" s="77"/>
      <c r="I11" s="77"/>
      <c r="J11" s="77"/>
      <c r="K11" s="77"/>
      <c r="L11" s="29"/>
      <c r="M11" s="29"/>
      <c r="N11" s="29"/>
      <c r="O11" s="29"/>
      <c r="P11" s="29"/>
      <c r="Q11" s="29"/>
      <c r="R11" s="29"/>
      <c r="S11" s="29"/>
      <c r="U11" s="29"/>
      <c r="W11" s="45"/>
      <c r="X11" s="45"/>
      <c r="Y11" s="46"/>
    </row>
    <row r="12" spans="1:25" s="23" customFormat="1" ht="13.5" thickBot="1">
      <c r="A12" s="56"/>
      <c r="B12" s="57"/>
      <c r="C12" s="3"/>
      <c r="D12" s="3"/>
      <c r="E12" s="3"/>
      <c r="G12" s="3"/>
      <c r="H12" s="3"/>
      <c r="I12" s="3"/>
      <c r="J12" s="3"/>
      <c r="K12" s="3"/>
      <c r="L12" s="3"/>
      <c r="M12" s="3"/>
      <c r="N12" s="3"/>
      <c r="O12" s="3"/>
      <c r="P12" s="3"/>
      <c r="T12" s="4"/>
      <c r="U12" s="4"/>
      <c r="V12" s="4"/>
      <c r="Y12" s="44"/>
    </row>
    <row r="13" spans="1:25" s="23" customFormat="1" ht="13.5" thickBot="1">
      <c r="A13" s="199" t="s">
        <v>28</v>
      </c>
      <c r="B13" s="200"/>
      <c r="C13" s="200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0"/>
      <c r="O13" s="200"/>
      <c r="P13" s="200"/>
      <c r="Q13" s="200"/>
      <c r="R13" s="200"/>
      <c r="S13" s="200"/>
      <c r="T13" s="200"/>
      <c r="U13" s="200"/>
      <c r="V13" s="200"/>
      <c r="W13" s="200"/>
      <c r="X13" s="200"/>
      <c r="Y13" s="201"/>
    </row>
    <row r="14" spans="1:25">
      <c r="A14" s="58"/>
      <c r="B14" s="59"/>
      <c r="C14" s="52"/>
      <c r="D14" s="21"/>
      <c r="E14" s="21"/>
      <c r="F14" s="21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1"/>
      <c r="R14" s="21"/>
      <c r="S14" s="21"/>
      <c r="T14" s="21"/>
      <c r="U14" s="52"/>
      <c r="V14" s="52"/>
      <c r="W14" s="52"/>
      <c r="X14" s="52"/>
      <c r="Y14" s="60"/>
    </row>
    <row r="15" spans="1:25" ht="13.5" thickBot="1">
      <c r="A15" s="61"/>
      <c r="B15" s="62"/>
      <c r="D15" s="22"/>
      <c r="E15" s="22"/>
      <c r="F15" s="22"/>
      <c r="G15" s="27"/>
      <c r="H15" s="27"/>
      <c r="I15" s="27"/>
      <c r="J15" s="27"/>
      <c r="K15" s="27"/>
      <c r="L15" s="27"/>
      <c r="M15" s="28"/>
      <c r="N15" s="27"/>
      <c r="O15" s="27"/>
      <c r="P15" s="27"/>
      <c r="Q15" s="22"/>
      <c r="R15" s="22"/>
      <c r="S15" s="22"/>
      <c r="T15" s="22"/>
      <c r="Y15" s="2"/>
    </row>
    <row r="16" spans="1:25">
      <c r="A16" s="247" t="s">
        <v>70</v>
      </c>
      <c r="B16" s="248"/>
      <c r="C16" s="223" t="s">
        <v>71</v>
      </c>
      <c r="D16" s="227"/>
      <c r="E16" s="227"/>
      <c r="F16" s="228"/>
      <c r="G16" s="214" t="s">
        <v>10</v>
      </c>
      <c r="H16" s="215"/>
      <c r="I16" s="215"/>
      <c r="J16" s="215"/>
      <c r="K16" s="255"/>
      <c r="L16" s="223" t="s">
        <v>11</v>
      </c>
      <c r="M16" s="215"/>
      <c r="N16" s="215"/>
      <c r="O16" s="215"/>
      <c r="P16" s="215"/>
      <c r="Q16" s="215"/>
      <c r="R16" s="215"/>
      <c r="S16" s="215"/>
      <c r="T16" s="216"/>
      <c r="U16" s="223" t="s">
        <v>12</v>
      </c>
      <c r="V16" s="216"/>
      <c r="W16" s="214" t="s">
        <v>13</v>
      </c>
      <c r="X16" s="215"/>
      <c r="Y16" s="216"/>
    </row>
    <row r="17" spans="1:27" ht="51" customHeight="1">
      <c r="A17" s="249"/>
      <c r="B17" s="250"/>
      <c r="C17" s="221" t="s">
        <v>4</v>
      </c>
      <c r="D17" s="175" t="s">
        <v>5</v>
      </c>
      <c r="E17" s="175" t="s">
        <v>3</v>
      </c>
      <c r="F17" s="202"/>
      <c r="G17" s="204" t="s">
        <v>15</v>
      </c>
      <c r="H17" s="206" t="s">
        <v>16</v>
      </c>
      <c r="I17" s="206" t="s">
        <v>17</v>
      </c>
      <c r="J17" s="206" t="s">
        <v>18</v>
      </c>
      <c r="K17" s="208" t="s">
        <v>19</v>
      </c>
      <c r="L17" s="210" t="s">
        <v>20</v>
      </c>
      <c r="M17" s="212" t="s">
        <v>2</v>
      </c>
      <c r="N17" s="175" t="s">
        <v>72</v>
      </c>
      <c r="O17" s="175" t="s">
        <v>36</v>
      </c>
      <c r="P17" s="175" t="s">
        <v>24</v>
      </c>
      <c r="Q17" s="234" t="s">
        <v>37</v>
      </c>
      <c r="R17" s="217"/>
      <c r="S17" s="175" t="s">
        <v>23</v>
      </c>
      <c r="T17" s="202" t="s">
        <v>27</v>
      </c>
      <c r="U17" s="221" t="s">
        <v>73</v>
      </c>
      <c r="V17" s="202" t="s">
        <v>35</v>
      </c>
      <c r="W17" s="217"/>
      <c r="X17" s="175"/>
      <c r="Y17" s="202"/>
    </row>
    <row r="18" spans="1:27" ht="51" customHeight="1" thickBot="1">
      <c r="A18" s="251"/>
      <c r="B18" s="252"/>
      <c r="C18" s="222"/>
      <c r="D18" s="176"/>
      <c r="E18" s="176"/>
      <c r="F18" s="203"/>
      <c r="G18" s="205"/>
      <c r="H18" s="207"/>
      <c r="I18" s="207"/>
      <c r="J18" s="207"/>
      <c r="K18" s="209"/>
      <c r="L18" s="211"/>
      <c r="M18" s="213"/>
      <c r="N18" s="176"/>
      <c r="O18" s="176"/>
      <c r="P18" s="176"/>
      <c r="Q18" s="78" t="s">
        <v>21</v>
      </c>
      <c r="R18" s="78" t="s">
        <v>22</v>
      </c>
      <c r="S18" s="176"/>
      <c r="T18" s="203"/>
      <c r="U18" s="222"/>
      <c r="V18" s="203"/>
      <c r="W18" s="218"/>
      <c r="X18" s="176"/>
      <c r="Y18" s="203"/>
    </row>
    <row r="19" spans="1:27" ht="66.400000000000006" customHeight="1">
      <c r="A19" s="258" t="s">
        <v>38</v>
      </c>
      <c r="B19" s="259"/>
      <c r="C19" s="264" t="s">
        <v>46</v>
      </c>
      <c r="D19" s="264" t="s">
        <v>42</v>
      </c>
      <c r="E19" s="219" t="s">
        <v>68</v>
      </c>
      <c r="F19" s="220"/>
      <c r="G19" s="87" t="s">
        <v>48</v>
      </c>
      <c r="H19" s="87" t="s">
        <v>48</v>
      </c>
      <c r="I19" s="87" t="s">
        <v>48</v>
      </c>
      <c r="J19" s="87"/>
      <c r="K19" s="87"/>
      <c r="L19" s="87">
        <v>1</v>
      </c>
      <c r="M19" s="79" t="s">
        <v>50</v>
      </c>
      <c r="N19" s="88"/>
      <c r="O19" s="88"/>
      <c r="P19" s="89"/>
      <c r="Q19" s="88"/>
      <c r="R19" s="88"/>
      <c r="S19" s="90">
        <v>3000000</v>
      </c>
      <c r="T19" s="91">
        <f>S19*L19</f>
        <v>3000000</v>
      </c>
      <c r="U19" s="92"/>
      <c r="V19" s="91">
        <f>T19</f>
        <v>3000000</v>
      </c>
      <c r="W19" s="229" t="s">
        <v>74</v>
      </c>
      <c r="X19" s="230"/>
      <c r="Y19" s="231"/>
    </row>
    <row r="20" spans="1:27" ht="25.5">
      <c r="A20" s="260"/>
      <c r="B20" s="261"/>
      <c r="C20" s="197"/>
      <c r="D20" s="197"/>
      <c r="E20" s="265" t="s">
        <v>84</v>
      </c>
      <c r="F20" s="266"/>
      <c r="G20" s="93" t="s">
        <v>48</v>
      </c>
      <c r="H20" s="93" t="s">
        <v>48</v>
      </c>
      <c r="I20" s="93" t="s">
        <v>48</v>
      </c>
      <c r="J20" s="93"/>
      <c r="K20" s="93"/>
      <c r="L20" s="93">
        <v>1</v>
      </c>
      <c r="M20" s="94" t="s">
        <v>50</v>
      </c>
      <c r="N20" s="95"/>
      <c r="O20" s="95"/>
      <c r="P20" s="96"/>
      <c r="Q20" s="95"/>
      <c r="R20" s="95"/>
      <c r="S20" s="97">
        <v>200000</v>
      </c>
      <c r="T20" s="97">
        <f>S20*L20</f>
        <v>200000</v>
      </c>
      <c r="U20" s="98"/>
      <c r="V20" s="97">
        <f>T20</f>
        <v>200000</v>
      </c>
      <c r="W20" s="99"/>
      <c r="X20" s="100"/>
      <c r="Y20" s="101"/>
    </row>
    <row r="21" spans="1:27" ht="25.5">
      <c r="A21" s="262"/>
      <c r="B21" s="263"/>
      <c r="C21" s="198"/>
      <c r="D21" s="198"/>
      <c r="E21" s="265" t="s">
        <v>88</v>
      </c>
      <c r="F21" s="266"/>
      <c r="G21" s="93"/>
      <c r="H21" s="93"/>
      <c r="I21" s="93" t="s">
        <v>48</v>
      </c>
      <c r="J21" s="93"/>
      <c r="K21" s="93" t="s">
        <v>48</v>
      </c>
      <c r="L21" s="93">
        <v>1</v>
      </c>
      <c r="M21" s="94" t="s">
        <v>50</v>
      </c>
      <c r="N21" s="95"/>
      <c r="O21" s="95"/>
      <c r="P21" s="96"/>
      <c r="Q21" s="95"/>
      <c r="R21" s="95"/>
      <c r="S21" s="97">
        <v>25000000</v>
      </c>
      <c r="T21" s="97">
        <f>S21*L21</f>
        <v>25000000</v>
      </c>
      <c r="U21" s="98"/>
      <c r="V21" s="97">
        <f>T21</f>
        <v>25000000</v>
      </c>
      <c r="W21" s="99"/>
      <c r="X21" s="100"/>
      <c r="Y21" s="101"/>
      <c r="AA21" s="102"/>
    </row>
    <row r="22" spans="1:27">
      <c r="A22" s="245" t="s">
        <v>39</v>
      </c>
      <c r="B22" s="246"/>
      <c r="C22" s="196" t="s">
        <v>47</v>
      </c>
      <c r="D22" s="267" t="s">
        <v>43</v>
      </c>
      <c r="E22" s="238" t="s">
        <v>85</v>
      </c>
      <c r="F22" s="238"/>
      <c r="G22" s="103" t="s">
        <v>48</v>
      </c>
      <c r="H22" s="103" t="s">
        <v>48</v>
      </c>
      <c r="I22" s="103" t="s">
        <v>48</v>
      </c>
      <c r="J22" s="103"/>
      <c r="K22" s="103"/>
      <c r="L22" s="103">
        <v>600</v>
      </c>
      <c r="M22" s="103" t="s">
        <v>86</v>
      </c>
      <c r="N22" s="98"/>
      <c r="O22" s="98"/>
      <c r="P22" s="104"/>
      <c r="Q22" s="98"/>
      <c r="R22" s="98"/>
      <c r="S22" s="97">
        <v>1957</v>
      </c>
      <c r="T22" s="97">
        <f>S22*L22</f>
        <v>1174200</v>
      </c>
      <c r="U22" s="98"/>
      <c r="V22" s="97">
        <f t="shared" ref="V22:V32" si="0">T22</f>
        <v>1174200</v>
      </c>
      <c r="W22" s="177"/>
      <c r="X22" s="177"/>
      <c r="Y22" s="178"/>
    </row>
    <row r="23" spans="1:27" ht="18.75" customHeight="1">
      <c r="A23" s="241"/>
      <c r="B23" s="242"/>
      <c r="C23" s="197"/>
      <c r="D23" s="268"/>
      <c r="E23" s="179" t="s">
        <v>77</v>
      </c>
      <c r="F23" s="180"/>
      <c r="G23" s="103" t="s">
        <v>48</v>
      </c>
      <c r="H23" s="103" t="s">
        <v>48</v>
      </c>
      <c r="I23" s="103" t="s">
        <v>48</v>
      </c>
      <c r="J23" s="103"/>
      <c r="K23" s="103"/>
      <c r="L23" s="103">
        <v>100</v>
      </c>
      <c r="M23" s="103" t="s">
        <v>55</v>
      </c>
      <c r="N23" s="98"/>
      <c r="O23" s="98"/>
      <c r="P23" s="104"/>
      <c r="Q23" s="98"/>
      <c r="R23" s="98"/>
      <c r="S23" s="97">
        <v>10405</v>
      </c>
      <c r="T23" s="97">
        <f t="shared" ref="T23:T35" si="1">S23*L23</f>
        <v>1040500</v>
      </c>
      <c r="U23" s="98"/>
      <c r="V23" s="97">
        <f>T23</f>
        <v>1040500</v>
      </c>
      <c r="W23" s="177"/>
      <c r="X23" s="177"/>
      <c r="Y23" s="178"/>
    </row>
    <row r="24" spans="1:27" ht="25.5" customHeight="1">
      <c r="A24" s="256" t="s">
        <v>60</v>
      </c>
      <c r="B24" s="257"/>
      <c r="C24" s="197"/>
      <c r="D24" s="105" t="s">
        <v>53</v>
      </c>
      <c r="E24" s="179" t="s">
        <v>78</v>
      </c>
      <c r="F24" s="180"/>
      <c r="G24" s="103" t="s">
        <v>48</v>
      </c>
      <c r="H24" s="103" t="s">
        <v>48</v>
      </c>
      <c r="I24" s="103"/>
      <c r="J24" s="103"/>
      <c r="K24" s="103"/>
      <c r="L24" s="106">
        <v>1000</v>
      </c>
      <c r="M24" s="103" t="s">
        <v>55</v>
      </c>
      <c r="N24" s="98"/>
      <c r="O24" s="98"/>
      <c r="P24" s="107"/>
      <c r="Q24" s="98"/>
      <c r="R24" s="98"/>
      <c r="S24" s="97">
        <v>294</v>
      </c>
      <c r="T24" s="97">
        <f t="shared" si="1"/>
        <v>294000</v>
      </c>
      <c r="U24" s="98"/>
      <c r="V24" s="97">
        <f>T24</f>
        <v>294000</v>
      </c>
      <c r="W24" s="177"/>
      <c r="X24" s="177"/>
      <c r="Y24" s="178"/>
    </row>
    <row r="25" spans="1:27" ht="16.899999999999999" customHeight="1">
      <c r="A25" s="239" t="s">
        <v>40</v>
      </c>
      <c r="B25" s="240"/>
      <c r="C25" s="197"/>
      <c r="D25" s="196" t="s">
        <v>44</v>
      </c>
      <c r="E25" s="179" t="s">
        <v>63</v>
      </c>
      <c r="F25" s="180"/>
      <c r="G25" s="103" t="s">
        <v>48</v>
      </c>
      <c r="H25" s="103" t="s">
        <v>48</v>
      </c>
      <c r="I25" s="103"/>
      <c r="J25" s="103"/>
      <c r="K25" s="103"/>
      <c r="L25" s="103">
        <v>1</v>
      </c>
      <c r="M25" s="103" t="s">
        <v>49</v>
      </c>
      <c r="N25" s="98"/>
      <c r="O25" s="98"/>
      <c r="P25" s="104"/>
      <c r="Q25" s="98"/>
      <c r="R25" s="98"/>
      <c r="S25" s="97">
        <v>323721</v>
      </c>
      <c r="T25" s="97">
        <f>S25*L25</f>
        <v>323721</v>
      </c>
      <c r="U25" s="98"/>
      <c r="V25" s="97">
        <f t="shared" si="0"/>
        <v>323721</v>
      </c>
      <c r="W25" s="224"/>
      <c r="X25" s="225"/>
      <c r="Y25" s="226"/>
    </row>
    <row r="26" spans="1:27" ht="28.9" customHeight="1">
      <c r="A26" s="239"/>
      <c r="B26" s="240"/>
      <c r="C26" s="197"/>
      <c r="D26" s="197"/>
      <c r="E26" s="179" t="s">
        <v>67</v>
      </c>
      <c r="F26" s="180"/>
      <c r="G26" s="103" t="s">
        <v>48</v>
      </c>
      <c r="H26" s="103" t="s">
        <v>48</v>
      </c>
      <c r="I26" s="103" t="s">
        <v>48</v>
      </c>
      <c r="J26" s="103"/>
      <c r="K26" s="103"/>
      <c r="L26" s="103">
        <v>384</v>
      </c>
      <c r="M26" s="103" t="s">
        <v>49</v>
      </c>
      <c r="N26" s="98"/>
      <c r="O26" s="98"/>
      <c r="P26" s="104"/>
      <c r="Q26" s="98"/>
      <c r="R26" s="98"/>
      <c r="S26" s="97">
        <v>1561</v>
      </c>
      <c r="T26" s="97">
        <f>S26*L26</f>
        <v>599424</v>
      </c>
      <c r="U26" s="98"/>
      <c r="V26" s="97">
        <f t="shared" si="0"/>
        <v>599424</v>
      </c>
      <c r="W26" s="108"/>
      <c r="X26" s="109"/>
      <c r="Y26" s="110"/>
    </row>
    <row r="27" spans="1:27" ht="18" customHeight="1">
      <c r="A27" s="239"/>
      <c r="B27" s="240"/>
      <c r="C27" s="197"/>
      <c r="D27" s="197"/>
      <c r="E27" s="179" t="s">
        <v>76</v>
      </c>
      <c r="F27" s="180"/>
      <c r="G27" s="103" t="s">
        <v>48</v>
      </c>
      <c r="H27" s="103" t="s">
        <v>48</v>
      </c>
      <c r="I27" s="103" t="s">
        <v>48</v>
      </c>
      <c r="J27" s="103"/>
      <c r="K27" s="103"/>
      <c r="L27" s="111">
        <v>10</v>
      </c>
      <c r="M27" s="103" t="s">
        <v>75</v>
      </c>
      <c r="N27" s="98"/>
      <c r="O27" s="98"/>
      <c r="P27" s="104"/>
      <c r="Q27" s="98"/>
      <c r="R27" s="98"/>
      <c r="S27" s="97">
        <v>175738</v>
      </c>
      <c r="T27" s="97">
        <f>S27*L27</f>
        <v>1757380</v>
      </c>
      <c r="U27" s="98"/>
      <c r="V27" s="97">
        <f>T27</f>
        <v>1757380</v>
      </c>
      <c r="W27" s="177"/>
      <c r="X27" s="177"/>
      <c r="Y27" s="178"/>
    </row>
    <row r="28" spans="1:27" ht="28.15" customHeight="1">
      <c r="A28" s="239"/>
      <c r="B28" s="240"/>
      <c r="C28" s="197"/>
      <c r="D28" s="197"/>
      <c r="E28" s="179" t="s">
        <v>52</v>
      </c>
      <c r="F28" s="180"/>
      <c r="G28" s="103" t="s">
        <v>48</v>
      </c>
      <c r="H28" s="103" t="s">
        <v>48</v>
      </c>
      <c r="I28" s="103" t="s">
        <v>48</v>
      </c>
      <c r="J28" s="103"/>
      <c r="K28" s="103"/>
      <c r="L28" s="103">
        <v>100</v>
      </c>
      <c r="M28" s="103" t="s">
        <v>51</v>
      </c>
      <c r="N28" s="98"/>
      <c r="O28" s="98"/>
      <c r="P28" s="104"/>
      <c r="Q28" s="98"/>
      <c r="R28" s="98"/>
      <c r="S28" s="97">
        <v>5600</v>
      </c>
      <c r="T28" s="97">
        <f t="shared" si="1"/>
        <v>560000</v>
      </c>
      <c r="U28" s="98"/>
      <c r="V28" s="97">
        <f>T28</f>
        <v>560000</v>
      </c>
      <c r="W28" s="177"/>
      <c r="X28" s="177"/>
      <c r="Y28" s="178"/>
    </row>
    <row r="29" spans="1:27" ht="18" customHeight="1">
      <c r="A29" s="239"/>
      <c r="B29" s="240"/>
      <c r="C29" s="197"/>
      <c r="D29" s="198"/>
      <c r="E29" s="179" t="s">
        <v>87</v>
      </c>
      <c r="F29" s="180"/>
      <c r="G29" s="103" t="s">
        <v>48</v>
      </c>
      <c r="H29" s="103" t="s">
        <v>48</v>
      </c>
      <c r="I29" s="103" t="s">
        <v>48</v>
      </c>
      <c r="J29" s="103"/>
      <c r="K29" s="103"/>
      <c r="L29" s="103">
        <v>8</v>
      </c>
      <c r="M29" s="103" t="s">
        <v>75</v>
      </c>
      <c r="N29" s="98"/>
      <c r="O29" s="98"/>
      <c r="P29" s="104"/>
      <c r="Q29" s="98"/>
      <c r="R29" s="98"/>
      <c r="S29" s="97">
        <v>58582</v>
      </c>
      <c r="T29" s="97">
        <f>S29*L29</f>
        <v>468656</v>
      </c>
      <c r="U29" s="98"/>
      <c r="V29" s="97">
        <f>T29</f>
        <v>468656</v>
      </c>
      <c r="W29" s="177"/>
      <c r="X29" s="177"/>
      <c r="Y29" s="178"/>
    </row>
    <row r="30" spans="1:27" ht="18" hidden="1" customHeight="1">
      <c r="A30" s="239"/>
      <c r="B30" s="240"/>
      <c r="C30" s="197"/>
      <c r="D30" s="197" t="s">
        <v>79</v>
      </c>
      <c r="E30" s="179" t="s">
        <v>80</v>
      </c>
      <c r="F30" s="180"/>
      <c r="G30" s="103"/>
      <c r="H30" s="103"/>
      <c r="I30" s="103"/>
      <c r="J30" s="103"/>
      <c r="K30" s="103"/>
      <c r="L30" s="112">
        <v>0</v>
      </c>
      <c r="M30" s="103" t="s">
        <v>82</v>
      </c>
      <c r="N30" s="98"/>
      <c r="O30" s="98"/>
      <c r="P30" s="104"/>
      <c r="Q30" s="98"/>
      <c r="R30" s="98"/>
      <c r="S30" s="97"/>
      <c r="T30" s="97">
        <f t="shared" ref="T30:T31" si="2">S30*L30</f>
        <v>0</v>
      </c>
      <c r="U30" s="98"/>
      <c r="V30" s="97">
        <f>T30</f>
        <v>0</v>
      </c>
      <c r="W30" s="181" t="s">
        <v>89</v>
      </c>
      <c r="X30" s="182"/>
      <c r="Y30" s="183"/>
    </row>
    <row r="31" spans="1:27" ht="39" hidden="1" customHeight="1">
      <c r="A31" s="241"/>
      <c r="B31" s="242"/>
      <c r="C31" s="198"/>
      <c r="D31" s="198"/>
      <c r="E31" s="179" t="s">
        <v>81</v>
      </c>
      <c r="F31" s="180"/>
      <c r="G31" s="103"/>
      <c r="H31" s="103"/>
      <c r="I31" s="103"/>
      <c r="J31" s="103"/>
      <c r="K31" s="103"/>
      <c r="L31" s="112">
        <f>+L30</f>
        <v>0</v>
      </c>
      <c r="M31" s="103" t="s">
        <v>82</v>
      </c>
      <c r="N31" s="98"/>
      <c r="O31" s="98"/>
      <c r="P31" s="104"/>
      <c r="Q31" s="98"/>
      <c r="R31" s="98"/>
      <c r="S31" s="97"/>
      <c r="T31" s="97">
        <f t="shared" si="2"/>
        <v>0</v>
      </c>
      <c r="U31" s="98"/>
      <c r="V31" s="97">
        <f>T31</f>
        <v>0</v>
      </c>
      <c r="W31" s="184"/>
      <c r="X31" s="185"/>
      <c r="Y31" s="186"/>
    </row>
    <row r="32" spans="1:27" ht="33" customHeight="1">
      <c r="A32" s="245" t="s">
        <v>41</v>
      </c>
      <c r="B32" s="246"/>
      <c r="C32" s="113" t="s">
        <v>54</v>
      </c>
      <c r="D32" s="113" t="s">
        <v>45</v>
      </c>
      <c r="E32" s="238" t="s">
        <v>64</v>
      </c>
      <c r="F32" s="238"/>
      <c r="G32" s="103" t="s">
        <v>48</v>
      </c>
      <c r="H32" s="103" t="s">
        <v>48</v>
      </c>
      <c r="I32" s="103" t="s">
        <v>48</v>
      </c>
      <c r="J32" s="103"/>
      <c r="K32" s="103"/>
      <c r="L32" s="103">
        <v>4</v>
      </c>
      <c r="M32" s="103" t="s">
        <v>56</v>
      </c>
      <c r="N32" s="98"/>
      <c r="O32" s="98"/>
      <c r="P32" s="104"/>
      <c r="Q32" s="98"/>
      <c r="R32" s="98"/>
      <c r="S32" s="97">
        <v>1100000</v>
      </c>
      <c r="T32" s="97">
        <f>S32*L32</f>
        <v>4400000</v>
      </c>
      <c r="U32" s="98"/>
      <c r="V32" s="97">
        <f t="shared" si="0"/>
        <v>4400000</v>
      </c>
      <c r="W32" s="177"/>
      <c r="X32" s="177"/>
      <c r="Y32" s="178"/>
    </row>
    <row r="33" spans="1:27" ht="18" customHeight="1">
      <c r="A33" s="243" t="s">
        <v>62</v>
      </c>
      <c r="B33" s="243"/>
      <c r="C33" s="244" t="s">
        <v>61</v>
      </c>
      <c r="D33" s="177" t="s">
        <v>65</v>
      </c>
      <c r="E33" s="253" t="s">
        <v>58</v>
      </c>
      <c r="F33" s="254"/>
      <c r="G33" s="103" t="s">
        <v>48</v>
      </c>
      <c r="H33" s="103" t="s">
        <v>48</v>
      </c>
      <c r="I33" s="103"/>
      <c r="J33" s="103"/>
      <c r="K33" s="103"/>
      <c r="L33" s="103">
        <v>0</v>
      </c>
      <c r="M33" s="103" t="s">
        <v>57</v>
      </c>
      <c r="N33" s="98"/>
      <c r="O33" s="98"/>
      <c r="P33" s="104"/>
      <c r="Q33" s="98"/>
      <c r="R33" s="98"/>
      <c r="S33" s="97">
        <v>100000</v>
      </c>
      <c r="T33" s="97">
        <f t="shared" si="1"/>
        <v>0</v>
      </c>
      <c r="U33" s="98"/>
      <c r="V33" s="97">
        <f t="shared" ref="V33:V35" si="3">T33</f>
        <v>0</v>
      </c>
      <c r="W33" s="108"/>
      <c r="X33" s="109"/>
      <c r="Y33" s="110"/>
    </row>
    <row r="34" spans="1:27" ht="18" customHeight="1">
      <c r="A34" s="243"/>
      <c r="B34" s="243"/>
      <c r="C34" s="244"/>
      <c r="D34" s="177"/>
      <c r="E34" s="253" t="s">
        <v>59</v>
      </c>
      <c r="F34" s="254"/>
      <c r="G34" s="103"/>
      <c r="H34" s="103"/>
      <c r="I34" s="103"/>
      <c r="J34" s="103"/>
      <c r="K34" s="103" t="s">
        <v>48</v>
      </c>
      <c r="L34" s="103">
        <v>0</v>
      </c>
      <c r="M34" s="103" t="s">
        <v>83</v>
      </c>
      <c r="N34" s="98"/>
      <c r="O34" s="98"/>
      <c r="P34" s="104"/>
      <c r="Q34" s="98"/>
      <c r="R34" s="98"/>
      <c r="S34" s="97">
        <v>3000000</v>
      </c>
      <c r="T34" s="97">
        <f t="shared" si="1"/>
        <v>0</v>
      </c>
      <c r="U34" s="98"/>
      <c r="V34" s="97">
        <f t="shared" si="3"/>
        <v>0</v>
      </c>
      <c r="W34" s="108"/>
      <c r="X34" s="109"/>
      <c r="Y34" s="110"/>
    </row>
    <row r="35" spans="1:27" ht="18" customHeight="1">
      <c r="A35" s="243"/>
      <c r="B35" s="243"/>
      <c r="C35" s="244"/>
      <c r="D35" s="177"/>
      <c r="E35" s="253" t="s">
        <v>66</v>
      </c>
      <c r="F35" s="254"/>
      <c r="G35" s="103"/>
      <c r="H35" s="103"/>
      <c r="I35" s="103"/>
      <c r="J35" s="103"/>
      <c r="K35" s="103" t="s">
        <v>48</v>
      </c>
      <c r="L35" s="103">
        <v>0</v>
      </c>
      <c r="M35" s="103" t="s">
        <v>57</v>
      </c>
      <c r="N35" s="98"/>
      <c r="O35" s="98"/>
      <c r="P35" s="104"/>
      <c r="Q35" s="98"/>
      <c r="R35" s="98"/>
      <c r="S35" s="97">
        <v>45000</v>
      </c>
      <c r="T35" s="97">
        <f t="shared" si="1"/>
        <v>0</v>
      </c>
      <c r="U35" s="98"/>
      <c r="V35" s="97">
        <f t="shared" si="3"/>
        <v>0</v>
      </c>
      <c r="W35" s="108"/>
      <c r="X35" s="109"/>
      <c r="Y35" s="110"/>
    </row>
    <row r="36" spans="1:27">
      <c r="A36" s="30"/>
      <c r="B36" s="31"/>
      <c r="C36" s="32"/>
      <c r="D36" s="32"/>
      <c r="E36" s="32"/>
      <c r="F36" s="32"/>
      <c r="G36" s="33"/>
      <c r="H36" s="33"/>
      <c r="I36" s="33"/>
      <c r="J36" s="33"/>
      <c r="K36" s="33"/>
      <c r="L36" s="33"/>
      <c r="M36" s="34"/>
      <c r="N36" s="20">
        <f>SUM(N19:N35)</f>
        <v>0</v>
      </c>
      <c r="O36" s="34"/>
      <c r="P36" s="77"/>
      <c r="Q36" s="35">
        <f>SUM(Q19:Q35)</f>
        <v>0</v>
      </c>
      <c r="R36" s="35">
        <f>SUM(R19:R35)</f>
        <v>0</v>
      </c>
      <c r="S36" s="36"/>
      <c r="T36" s="37">
        <f>SUM(T19:T35)</f>
        <v>38817881</v>
      </c>
      <c r="U36" s="35">
        <f>SUM(U19:U35)</f>
        <v>0</v>
      </c>
      <c r="V36" s="40">
        <f>SUM(V19:V35)</f>
        <v>38817881</v>
      </c>
      <c r="W36" s="32"/>
      <c r="X36" s="32"/>
      <c r="Y36" s="38"/>
    </row>
    <row r="37" spans="1:27" ht="13.5" thickBot="1">
      <c r="A37" s="80"/>
      <c r="B37" s="81"/>
      <c r="C37" s="5"/>
      <c r="D37" s="5"/>
      <c r="E37" s="5"/>
      <c r="F37" s="5"/>
      <c r="G37" s="77"/>
      <c r="H37" s="77"/>
      <c r="I37" s="77"/>
      <c r="J37" s="77"/>
      <c r="K37" s="77"/>
      <c r="L37" s="77"/>
      <c r="M37" s="77"/>
      <c r="N37" s="77"/>
      <c r="P37" s="77"/>
      <c r="Q37" s="77"/>
      <c r="T37" s="77"/>
      <c r="V37" s="39"/>
      <c r="Y37" s="2"/>
    </row>
    <row r="38" spans="1:27">
      <c r="A38" s="235" t="s">
        <v>31</v>
      </c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  <c r="N38" s="237"/>
      <c r="O38" s="232">
        <f>V36-R36</f>
        <v>38817881</v>
      </c>
      <c r="P38" s="233"/>
      <c r="Q38" s="77"/>
      <c r="T38" s="77"/>
      <c r="V38" s="76"/>
      <c r="Y38" s="2"/>
    </row>
    <row r="39" spans="1:27">
      <c r="A39" s="286" t="s">
        <v>32</v>
      </c>
      <c r="B39" s="287"/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8"/>
      <c r="O39" s="269">
        <f>R36</f>
        <v>0</v>
      </c>
      <c r="P39" s="270"/>
      <c r="Q39" s="77"/>
      <c r="T39" s="70"/>
      <c r="Y39" s="2"/>
      <c r="AA39" s="71"/>
    </row>
    <row r="40" spans="1:27" ht="13.5" thickBot="1">
      <c r="A40" s="283" t="s">
        <v>33</v>
      </c>
      <c r="B40" s="284"/>
      <c r="C40" s="284"/>
      <c r="D40" s="284"/>
      <c r="E40" s="284"/>
      <c r="F40" s="284"/>
      <c r="G40" s="284"/>
      <c r="H40" s="284"/>
      <c r="I40" s="284"/>
      <c r="J40" s="284"/>
      <c r="K40" s="284"/>
      <c r="L40" s="284"/>
      <c r="M40" s="284"/>
      <c r="N40" s="285"/>
      <c r="O40" s="271">
        <f>V36</f>
        <v>38817881</v>
      </c>
      <c r="P40" s="272"/>
      <c r="Q40" s="77"/>
      <c r="T40" s="77"/>
      <c r="Y40" s="2"/>
    </row>
    <row r="41" spans="1:27">
      <c r="A41" s="80"/>
      <c r="B41" s="81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Y41" s="2"/>
    </row>
    <row r="42" spans="1:27" ht="18.75" customHeight="1">
      <c r="A42" s="18"/>
      <c r="B42" s="17"/>
      <c r="C42" s="12"/>
      <c r="D42" s="12"/>
      <c r="E42" s="12"/>
      <c r="F42" s="12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12"/>
      <c r="R42" s="12"/>
      <c r="S42" s="12"/>
      <c r="T42" s="12"/>
      <c r="U42" s="12"/>
      <c r="V42" s="12"/>
      <c r="W42" s="17"/>
      <c r="X42" s="17"/>
      <c r="Y42" s="63"/>
      <c r="Z42" s="64"/>
    </row>
    <row r="43" spans="1:27">
      <c r="A43" s="72"/>
      <c r="Y43" s="2"/>
    </row>
    <row r="44" spans="1:27" ht="13.5" thickBot="1">
      <c r="A44" s="65"/>
      <c r="B44" s="86"/>
      <c r="C44" s="86"/>
      <c r="D44" s="86"/>
      <c r="E44" s="86"/>
      <c r="F44" s="86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66"/>
      <c r="R44" s="66"/>
      <c r="S44" s="66"/>
      <c r="T44" s="66"/>
      <c r="U44" s="67"/>
      <c r="V44" s="66"/>
      <c r="W44" s="66"/>
      <c r="X44" s="66"/>
      <c r="Y44" s="68"/>
    </row>
    <row r="45" spans="1:27">
      <c r="C45" s="29"/>
      <c r="D45" s="29"/>
      <c r="E45" s="29"/>
      <c r="F45" s="29"/>
      <c r="R45" s="29"/>
      <c r="S45" s="29"/>
      <c r="T45" s="29"/>
    </row>
    <row r="46" spans="1:27" s="23" customFormat="1">
      <c r="A46" s="42"/>
      <c r="B46" s="42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1:27" s="23" customFormat="1">
      <c r="A47" s="42"/>
      <c r="B47" s="42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81">
    <mergeCell ref="O39:P39"/>
    <mergeCell ref="O40:P40"/>
    <mergeCell ref="E20:F20"/>
    <mergeCell ref="M6:P6"/>
    <mergeCell ref="A8:Y8"/>
    <mergeCell ref="A6:D6"/>
    <mergeCell ref="E6:G6"/>
    <mergeCell ref="H6:L6"/>
    <mergeCell ref="Q6:S6"/>
    <mergeCell ref="D9:E9"/>
    <mergeCell ref="A40:N40"/>
    <mergeCell ref="A39:N39"/>
    <mergeCell ref="E27:F27"/>
    <mergeCell ref="E22:F22"/>
    <mergeCell ref="L10:N10"/>
    <mergeCell ref="E34:F34"/>
    <mergeCell ref="E33:F33"/>
    <mergeCell ref="E29:F29"/>
    <mergeCell ref="G16:K16"/>
    <mergeCell ref="A24:B24"/>
    <mergeCell ref="E30:F30"/>
    <mergeCell ref="E28:F28"/>
    <mergeCell ref="E31:F31"/>
    <mergeCell ref="C22:C31"/>
    <mergeCell ref="A22:B23"/>
    <mergeCell ref="A19:B21"/>
    <mergeCell ref="C19:C21"/>
    <mergeCell ref="D19:D21"/>
    <mergeCell ref="E21:F21"/>
    <mergeCell ref="E23:F23"/>
    <mergeCell ref="D22:D23"/>
    <mergeCell ref="D30:D31"/>
    <mergeCell ref="O38:P38"/>
    <mergeCell ref="W23:Y23"/>
    <mergeCell ref="Q17:R17"/>
    <mergeCell ref="A38:N38"/>
    <mergeCell ref="E32:F32"/>
    <mergeCell ref="I17:I18"/>
    <mergeCell ref="O17:O18"/>
    <mergeCell ref="P17:P18"/>
    <mergeCell ref="E26:F26"/>
    <mergeCell ref="A25:B31"/>
    <mergeCell ref="A33:B35"/>
    <mergeCell ref="C33:C35"/>
    <mergeCell ref="D33:D35"/>
    <mergeCell ref="A32:B32"/>
    <mergeCell ref="A16:B18"/>
    <mergeCell ref="E35:F35"/>
    <mergeCell ref="W32:Y32"/>
    <mergeCell ref="W16:Y18"/>
    <mergeCell ref="S17:S18"/>
    <mergeCell ref="E19:F19"/>
    <mergeCell ref="T17:T18"/>
    <mergeCell ref="U17:U18"/>
    <mergeCell ref="L16:T16"/>
    <mergeCell ref="U16:V16"/>
    <mergeCell ref="W25:Y25"/>
    <mergeCell ref="W24:Y24"/>
    <mergeCell ref="C16:F16"/>
    <mergeCell ref="C17:C18"/>
    <mergeCell ref="D17:D18"/>
    <mergeCell ref="W19:Y19"/>
    <mergeCell ref="W22:Y22"/>
    <mergeCell ref="E24:F24"/>
    <mergeCell ref="A1:Y4"/>
    <mergeCell ref="W29:Y29"/>
    <mergeCell ref="D25:D29"/>
    <mergeCell ref="A13:Y13"/>
    <mergeCell ref="E17:F18"/>
    <mergeCell ref="G17:G18"/>
    <mergeCell ref="H17:H18"/>
    <mergeCell ref="V17:V18"/>
    <mergeCell ref="J17:J18"/>
    <mergeCell ref="K17:K18"/>
    <mergeCell ref="L17:L18"/>
    <mergeCell ref="M17:M18"/>
    <mergeCell ref="N17:N18"/>
    <mergeCell ref="W28:Y28"/>
    <mergeCell ref="W27:Y27"/>
    <mergeCell ref="E25:F25"/>
    <mergeCell ref="W30:Y31"/>
  </mergeCells>
  <phoneticPr fontId="9" type="noConversion"/>
  <printOptions horizontalCentered="1" verticalCentered="1"/>
  <pageMargins left="0" right="0" top="0" bottom="0" header="0" footer="0"/>
  <pageSetup paperSize="5" scale="51" orientation="landscape" r:id="rId1"/>
  <headerFooter alignWithMargins="0"/>
  <rowBreaks count="1" manualBreakCount="1">
    <brk id="4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H21"/>
  <sheetViews>
    <sheetView view="pageBreakPreview" topLeftCell="A9" zoomScaleNormal="100" zoomScaleSheetLayoutView="100" workbookViewId="0">
      <selection activeCell="A25" sqref="A25"/>
    </sheetView>
  </sheetViews>
  <sheetFormatPr baseColWidth="10" defaultRowHeight="15"/>
  <cols>
    <col min="1" max="1" width="44" style="116" customWidth="1"/>
    <col min="2" max="2" width="11.42578125" style="116"/>
    <col min="3" max="3" width="9.5703125" style="116" customWidth="1"/>
    <col min="4" max="4" width="11.42578125" style="116"/>
    <col min="5" max="5" width="10.28515625" style="116" customWidth="1"/>
    <col min="6" max="6" width="13.28515625" style="133" bestFit="1" customWidth="1"/>
    <col min="7" max="7" width="13.5703125" style="133" bestFit="1" customWidth="1"/>
    <col min="8" max="8" width="12.7109375" style="116" bestFit="1" customWidth="1"/>
    <col min="9" max="11" width="11.42578125" style="116"/>
    <col min="12" max="12" width="13.5703125" style="116" bestFit="1" customWidth="1"/>
    <col min="13" max="16384" width="11.42578125" style="116"/>
  </cols>
  <sheetData>
    <row r="1" spans="1:8" ht="15" customHeight="1">
      <c r="A1" s="294" t="s">
        <v>156</v>
      </c>
      <c r="B1" s="295"/>
      <c r="C1" s="295"/>
      <c r="D1" s="295"/>
      <c r="E1" s="295"/>
      <c r="F1" s="295"/>
      <c r="G1" s="295"/>
      <c r="H1" s="115"/>
    </row>
    <row r="2" spans="1:8" ht="15" customHeight="1">
      <c r="A2" s="296"/>
      <c r="B2" s="297"/>
      <c r="C2" s="297"/>
      <c r="D2" s="297"/>
      <c r="E2" s="297"/>
      <c r="F2" s="297"/>
      <c r="G2" s="297"/>
      <c r="H2" s="115"/>
    </row>
    <row r="3" spans="1:8" s="118" customFormat="1" ht="45" customHeight="1">
      <c r="A3" s="298"/>
      <c r="B3" s="299"/>
      <c r="C3" s="299"/>
      <c r="D3" s="299"/>
      <c r="E3" s="299"/>
      <c r="F3" s="299"/>
      <c r="G3" s="299"/>
      <c r="H3" s="117"/>
    </row>
    <row r="4" spans="1:8" s="121" customFormat="1" ht="45">
      <c r="A4" s="119" t="s">
        <v>90</v>
      </c>
      <c r="B4" s="119" t="s">
        <v>49</v>
      </c>
      <c r="C4" s="119" t="s">
        <v>91</v>
      </c>
      <c r="D4" s="119" t="s">
        <v>92</v>
      </c>
      <c r="E4" s="119" t="s">
        <v>93</v>
      </c>
      <c r="F4" s="120" t="s">
        <v>94</v>
      </c>
      <c r="G4" s="120" t="s">
        <v>95</v>
      </c>
    </row>
    <row r="5" spans="1:8">
      <c r="A5" s="122" t="s">
        <v>96</v>
      </c>
      <c r="B5" s="122" t="s">
        <v>97</v>
      </c>
      <c r="C5" s="122">
        <v>2</v>
      </c>
      <c r="D5" s="122">
        <v>10</v>
      </c>
      <c r="E5" s="123">
        <v>1</v>
      </c>
      <c r="F5" s="124">
        <f>1750905*1.8</f>
        <v>3151629</v>
      </c>
      <c r="G5" s="124">
        <f t="shared" ref="G5" si="0">C5*D5*E5*F5</f>
        <v>63032580</v>
      </c>
    </row>
    <row r="6" spans="1:8">
      <c r="A6" s="122"/>
      <c r="B6" s="122"/>
      <c r="C6" s="122"/>
      <c r="D6" s="122"/>
      <c r="E6" s="123"/>
      <c r="F6" s="124"/>
      <c r="G6" s="124"/>
    </row>
    <row r="7" spans="1:8">
      <c r="A7" s="119" t="s">
        <v>90</v>
      </c>
      <c r="B7" s="119" t="s">
        <v>49</v>
      </c>
      <c r="C7" s="300" t="s">
        <v>91</v>
      </c>
      <c r="D7" s="301"/>
      <c r="E7" s="302"/>
      <c r="F7" s="120" t="s">
        <v>95</v>
      </c>
      <c r="G7" s="120" t="s">
        <v>98</v>
      </c>
    </row>
    <row r="8" spans="1:8">
      <c r="A8" s="122" t="s">
        <v>99</v>
      </c>
      <c r="B8" s="122" t="s">
        <v>49</v>
      </c>
      <c r="C8" s="290">
        <v>2</v>
      </c>
      <c r="D8" s="291"/>
      <c r="E8" s="292"/>
      <c r="F8" s="125">
        <v>140000</v>
      </c>
      <c r="G8" s="125">
        <f t="shared" ref="G8:G17" si="1">C8*F8</f>
        <v>280000</v>
      </c>
    </row>
    <row r="9" spans="1:8">
      <c r="A9" s="122" t="s">
        <v>100</v>
      </c>
      <c r="B9" s="122" t="s">
        <v>49</v>
      </c>
      <c r="C9" s="290">
        <v>2</v>
      </c>
      <c r="D9" s="291"/>
      <c r="E9" s="292"/>
      <c r="F9" s="125">
        <v>140000</v>
      </c>
      <c r="G9" s="125">
        <f t="shared" si="1"/>
        <v>280000</v>
      </c>
    </row>
    <row r="10" spans="1:8">
      <c r="A10" s="122" t="s">
        <v>101</v>
      </c>
      <c r="B10" s="122" t="s">
        <v>49</v>
      </c>
      <c r="C10" s="290">
        <v>4</v>
      </c>
      <c r="D10" s="291"/>
      <c r="E10" s="292"/>
      <c r="F10" s="125">
        <v>120000</v>
      </c>
      <c r="G10" s="125">
        <f t="shared" si="1"/>
        <v>480000</v>
      </c>
    </row>
    <row r="11" spans="1:8">
      <c r="A11" s="122" t="s">
        <v>102</v>
      </c>
      <c r="B11" s="122" t="s">
        <v>49</v>
      </c>
      <c r="C11" s="290">
        <v>4</v>
      </c>
      <c r="D11" s="291"/>
      <c r="E11" s="292"/>
      <c r="F11" s="125">
        <v>120000</v>
      </c>
      <c r="G11" s="125">
        <f t="shared" si="1"/>
        <v>480000</v>
      </c>
    </row>
    <row r="12" spans="1:8">
      <c r="A12" s="122" t="s">
        <v>103</v>
      </c>
      <c r="B12" s="122" t="s">
        <v>49</v>
      </c>
      <c r="C12" s="290">
        <v>2</v>
      </c>
      <c r="D12" s="291"/>
      <c r="E12" s="292"/>
      <c r="F12" s="125">
        <v>120000</v>
      </c>
      <c r="G12" s="125">
        <f t="shared" si="1"/>
        <v>240000</v>
      </c>
    </row>
    <row r="13" spans="1:8">
      <c r="A13" s="159" t="s">
        <v>155</v>
      </c>
      <c r="B13" s="122" t="s">
        <v>49</v>
      </c>
      <c r="C13" s="290">
        <v>2</v>
      </c>
      <c r="D13" s="291"/>
      <c r="E13" s="292"/>
      <c r="F13" s="125">
        <v>120000</v>
      </c>
      <c r="G13" s="125">
        <f t="shared" si="1"/>
        <v>240000</v>
      </c>
    </row>
    <row r="14" spans="1:8">
      <c r="A14" s="122" t="s">
        <v>104</v>
      </c>
      <c r="B14" s="122" t="s">
        <v>49</v>
      </c>
      <c r="C14" s="290">
        <v>2</v>
      </c>
      <c r="D14" s="291"/>
      <c r="E14" s="292"/>
      <c r="F14" s="125">
        <v>120000</v>
      </c>
      <c r="G14" s="125">
        <f t="shared" si="1"/>
        <v>240000</v>
      </c>
    </row>
    <row r="15" spans="1:8">
      <c r="A15" s="122" t="s">
        <v>105</v>
      </c>
      <c r="B15" s="122" t="s">
        <v>49</v>
      </c>
      <c r="C15" s="290">
        <v>2</v>
      </c>
      <c r="D15" s="291"/>
      <c r="E15" s="292"/>
      <c r="F15" s="125">
        <v>400000</v>
      </c>
      <c r="G15" s="125">
        <f t="shared" si="1"/>
        <v>800000</v>
      </c>
    </row>
    <row r="16" spans="1:8">
      <c r="A16" s="122" t="s">
        <v>106</v>
      </c>
      <c r="B16" s="122" t="s">
        <v>49</v>
      </c>
      <c r="C16" s="290">
        <v>120</v>
      </c>
      <c r="D16" s="291"/>
      <c r="E16" s="292"/>
      <c r="F16" s="125">
        <v>35000</v>
      </c>
      <c r="G16" s="125">
        <f t="shared" si="1"/>
        <v>4200000</v>
      </c>
    </row>
    <row r="17" spans="1:7">
      <c r="A17" s="122" t="s">
        <v>107</v>
      </c>
      <c r="B17" s="122" t="s">
        <v>108</v>
      </c>
      <c r="C17" s="290">
        <f>120*5</f>
        <v>600</v>
      </c>
      <c r="D17" s="291"/>
      <c r="E17" s="292"/>
      <c r="F17" s="124">
        <v>450</v>
      </c>
      <c r="G17" s="124">
        <f t="shared" si="1"/>
        <v>270000</v>
      </c>
    </row>
    <row r="18" spans="1:7" s="118" customFormat="1">
      <c r="F18" s="126"/>
      <c r="G18" s="127">
        <f>SUM(G5:G17)</f>
        <v>70542580</v>
      </c>
    </row>
    <row r="19" spans="1:7">
      <c r="A19" s="118"/>
      <c r="B19" s="118"/>
      <c r="C19" s="118"/>
      <c r="D19" s="118"/>
      <c r="E19" s="118"/>
      <c r="F19" s="126"/>
      <c r="G19" s="128"/>
    </row>
    <row r="20" spans="1:7">
      <c r="A20" s="293" t="s">
        <v>109</v>
      </c>
      <c r="B20" s="293"/>
      <c r="C20" s="293"/>
      <c r="D20" s="293"/>
      <c r="E20" s="293"/>
      <c r="F20" s="293"/>
      <c r="G20" s="129">
        <f>G18</f>
        <v>70542580</v>
      </c>
    </row>
    <row r="21" spans="1:7">
      <c r="A21" s="130"/>
      <c r="B21" s="131"/>
      <c r="C21" s="131"/>
      <c r="D21" s="131"/>
      <c r="E21" s="131"/>
      <c r="F21" s="132"/>
      <c r="G21" s="131"/>
    </row>
  </sheetData>
  <mergeCells count="14">
    <mergeCell ref="C17:E17"/>
    <mergeCell ref="A20:F20"/>
    <mergeCell ref="C16:E16"/>
    <mergeCell ref="A1:G2"/>
    <mergeCell ref="A3:G3"/>
    <mergeCell ref="C7:E7"/>
    <mergeCell ref="C8:E8"/>
    <mergeCell ref="C9:E9"/>
    <mergeCell ref="C15:E15"/>
    <mergeCell ref="C10:E10"/>
    <mergeCell ref="C11:E11"/>
    <mergeCell ref="C12:E12"/>
    <mergeCell ref="C13:E13"/>
    <mergeCell ref="C14:E14"/>
  </mergeCells>
  <printOptions horizontalCentered="1"/>
  <pageMargins left="0.39370078740157483" right="0.39370078740157483" top="0.78740157480314965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PGIO</vt:lpstr>
      <vt:lpstr>PAGA</vt:lpstr>
      <vt:lpstr>PMT</vt:lpstr>
      <vt:lpstr>PAGA!Área_de_impresión</vt:lpstr>
      <vt:lpstr>PGIO!Área_de_impresión</vt:lpstr>
      <vt:lpstr>PMT!Área_de_impresión</vt:lpstr>
      <vt:lpstr>PAGA!Títulos_a_imprimir</vt:lpstr>
    </vt:vector>
  </TitlesOfParts>
  <Company>INVIAS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Alejandro Guavita Herrera</dc:creator>
  <cp:lastModifiedBy>Jhons Stiven Cortés González</cp:lastModifiedBy>
  <cp:lastPrinted>2023-09-27T13:37:29Z</cp:lastPrinted>
  <dcterms:created xsi:type="dcterms:W3CDTF">1998-08-12T20:57:48Z</dcterms:created>
  <dcterms:modified xsi:type="dcterms:W3CDTF">2026-02-13T12:51:32Z</dcterms:modified>
</cp:coreProperties>
</file>