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CUMENTOS\CONTRATOS  PRODESARROLLO\AÑO 2026\PROCESO PRODESARROLLO 2026\MC 002 MATERIAL IMPRESO\MATERIAL IMPRESO\"/>
    </mc:Choice>
  </mc:AlternateContent>
  <xr:revisionPtr revIDLastSave="0" documentId="13_ncr:1_{282A8D03-BB2F-4F55-B5E2-76619AECBD8D}" xr6:coauthVersionLast="47" xr6:coauthVersionMax="47" xr10:uidLastSave="{00000000-0000-0000-0000-000000000000}"/>
  <bookViews>
    <workbookView xWindow="-108" yWindow="-108" windowWidth="23256" windowHeight="13896" xr2:uid="{72AF1D91-CB60-412F-8BB6-82BCF4FF673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5" i="1" l="1"/>
  <c r="P4" i="1"/>
  <c r="K4" i="1"/>
  <c r="M5" i="1"/>
  <c r="N5" i="1" s="1"/>
  <c r="M4" i="1"/>
  <c r="N4" i="1" s="1"/>
  <c r="J5" i="1"/>
  <c r="J4" i="1"/>
  <c r="G5" i="1"/>
  <c r="H5" i="1" s="1"/>
  <c r="G4" i="1"/>
  <c r="H4" i="1"/>
  <c r="H6" i="1" s="1"/>
  <c r="K5" i="1" l="1"/>
  <c r="N6" i="1"/>
  <c r="K6" i="1"/>
  <c r="P6" i="1" l="1"/>
</calcChain>
</file>

<file path=xl/sharedStrings.xml><?xml version="1.0" encoding="utf-8"?>
<sst xmlns="http://schemas.openxmlformats.org/spreadsheetml/2006/main" count="24" uniqueCount="15">
  <si>
    <t>DETALLE</t>
  </si>
  <si>
    <t>ITEM</t>
  </si>
  <si>
    <t>CANTIDAD</t>
  </si>
  <si>
    <t>Vr. UNITARIO SIN IVA</t>
  </si>
  <si>
    <t>Vr. TOTAL</t>
  </si>
  <si>
    <t>Vr. UNITARIO INCLUIDO IVA</t>
  </si>
  <si>
    <t xml:space="preserve">GAMMA SERTEL </t>
  </si>
  <si>
    <t>LOGISEVENT S.A.S.</t>
  </si>
  <si>
    <t xml:space="preserve">VALOR TOTAL </t>
  </si>
  <si>
    <t>CARDOTAL</t>
  </si>
  <si>
    <t>VALOR DE REFERENCIA</t>
  </si>
  <si>
    <t xml:space="preserve">UNIDAD DE MEDIDA </t>
  </si>
  <si>
    <t xml:space="preserve">Unidad </t>
  </si>
  <si>
    <t>Actas de Inspeccion Tamaño: 35X25 cms  Octavo de pliego Papel Quimico original y 2
copias Impresión  1 tinta Terminado numerados y encuadernados en talonarios de 50
folios</t>
  </si>
  <si>
    <t>Stichers certificado de inspeccion Tamaño: 16 5 x 12 5 Papel Adhesivo de seguridad Impresión: Full color Terminados  Plastificados, con semicorte y numerados según direccionamiento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</si>
</sst>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44" fontId="4" fillId="0" borderId="7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1" fontId="4" fillId="0" borderId="13" xfId="0" applyNumberFormat="1" applyFont="1" applyBorder="1" applyAlignment="1">
      <alignment horizontal="center" vertical="center"/>
    </xf>
    <xf numFmtId="44" fontId="4" fillId="0" borderId="11" xfId="1" applyFont="1" applyBorder="1" applyAlignment="1">
      <alignment horizontal="center" vertical="center"/>
    </xf>
    <xf numFmtId="44" fontId="4" fillId="0" borderId="12" xfId="1" applyFont="1" applyBorder="1" applyAlignment="1">
      <alignment horizontal="center" vertical="center"/>
    </xf>
    <xf numFmtId="44" fontId="4" fillId="0" borderId="13" xfId="1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44" fontId="4" fillId="0" borderId="16" xfId="1" applyFont="1" applyBorder="1" applyAlignment="1">
      <alignment horizontal="center" vertical="center"/>
    </xf>
    <xf numFmtId="44" fontId="4" fillId="0" borderId="17" xfId="1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4" fontId="2" fillId="2" borderId="15" xfId="0" applyNumberFormat="1" applyFont="1" applyFill="1" applyBorder="1" applyAlignment="1">
      <alignment horizontal="center" vertical="center"/>
    </xf>
    <xf numFmtId="44" fontId="2" fillId="2" borderId="10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44" fontId="0" fillId="0" borderId="13" xfId="0" applyNumberFormat="1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44" fontId="0" fillId="0" borderId="24" xfId="0" applyNumberForma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44" fontId="2" fillId="2" borderId="26" xfId="0" applyNumberFormat="1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3" borderId="0" xfId="0" applyFill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44" fontId="0" fillId="3" borderId="0" xfId="1" applyFont="1" applyFill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9D82-47E6-4B62-BB37-81AB3082E336}">
  <dimension ref="B1:R6"/>
  <sheetViews>
    <sheetView tabSelected="1" workbookViewId="0">
      <selection activeCell="E11" sqref="E11"/>
    </sheetView>
  </sheetViews>
  <sheetFormatPr baseColWidth="10" defaultRowHeight="14.4" x14ac:dyDescent="0.3"/>
  <cols>
    <col min="2" max="2" width="4.6640625" bestFit="1" customWidth="1"/>
    <col min="3" max="3" width="37.5546875" customWidth="1"/>
    <col min="4" max="4" width="10" customWidth="1"/>
    <col min="5" max="5" width="11.88671875" customWidth="1"/>
    <col min="6" max="7" width="11.88671875" hidden="1" customWidth="1"/>
    <col min="8" max="8" width="14.109375" hidden="1" customWidth="1"/>
    <col min="9" max="10" width="11.88671875" hidden="1" customWidth="1"/>
    <col min="11" max="11" width="14.109375" hidden="1" customWidth="1"/>
    <col min="12" max="13" width="11.88671875" hidden="1" customWidth="1"/>
    <col min="14" max="14" width="14.109375" hidden="1" customWidth="1"/>
    <col min="15" max="15" width="11.88671875" customWidth="1"/>
    <col min="16" max="16" width="22.33203125" customWidth="1"/>
    <col min="18" max="18" width="43.44140625" customWidth="1"/>
  </cols>
  <sheetData>
    <row r="1" spans="2:18" ht="15" thickBot="1" x14ac:dyDescent="0.35">
      <c r="E1" s="34"/>
    </row>
    <row r="2" spans="2:18" x14ac:dyDescent="0.3">
      <c r="B2" s="43" t="s">
        <v>1</v>
      </c>
      <c r="C2" s="44" t="s">
        <v>0</v>
      </c>
      <c r="D2" s="39" t="s">
        <v>11</v>
      </c>
      <c r="E2" s="39" t="s">
        <v>2</v>
      </c>
      <c r="F2" s="43" t="s">
        <v>6</v>
      </c>
      <c r="G2" s="44"/>
      <c r="H2" s="45"/>
      <c r="I2" s="43" t="s">
        <v>7</v>
      </c>
      <c r="J2" s="44"/>
      <c r="K2" s="46"/>
      <c r="L2" s="49" t="s">
        <v>9</v>
      </c>
      <c r="M2" s="44"/>
      <c r="N2" s="45"/>
      <c r="O2" s="41" t="s">
        <v>10</v>
      </c>
      <c r="P2" s="42"/>
    </row>
    <row r="3" spans="2:18" ht="24.6" thickBot="1" x14ac:dyDescent="0.35">
      <c r="B3" s="47"/>
      <c r="C3" s="48"/>
      <c r="D3" s="40"/>
      <c r="E3" s="40"/>
      <c r="F3" s="16" t="s">
        <v>3</v>
      </c>
      <c r="G3" s="17" t="s">
        <v>5</v>
      </c>
      <c r="H3" s="18" t="s">
        <v>4</v>
      </c>
      <c r="I3" s="16" t="s">
        <v>3</v>
      </c>
      <c r="J3" s="17" t="s">
        <v>5</v>
      </c>
      <c r="K3" s="15" t="s">
        <v>4</v>
      </c>
      <c r="L3" s="21" t="s">
        <v>3</v>
      </c>
      <c r="M3" s="17" t="s">
        <v>5</v>
      </c>
      <c r="N3" s="18" t="s">
        <v>4</v>
      </c>
      <c r="O3" s="16" t="s">
        <v>3</v>
      </c>
      <c r="P3" s="15" t="s">
        <v>5</v>
      </c>
    </row>
    <row r="4" spans="2:18" ht="121.5" customHeight="1" x14ac:dyDescent="0.3">
      <c r="B4" s="9">
        <v>1</v>
      </c>
      <c r="C4" s="10" t="s">
        <v>13</v>
      </c>
      <c r="D4" s="33" t="s">
        <v>12</v>
      </c>
      <c r="E4" s="11">
        <v>5000</v>
      </c>
      <c r="F4" s="12">
        <v>546</v>
      </c>
      <c r="G4" s="13">
        <f>(F4*19%)+F4</f>
        <v>649.74</v>
      </c>
      <c r="H4" s="19">
        <f>+G4*E4</f>
        <v>3248700</v>
      </c>
      <c r="I4" s="9">
        <v>520</v>
      </c>
      <c r="J4" s="13">
        <f>(I4*19%)+I4</f>
        <v>618.79999999999995</v>
      </c>
      <c r="K4" s="14">
        <f>+J4*E4</f>
        <v>3094000</v>
      </c>
      <c r="L4" s="22">
        <v>589</v>
      </c>
      <c r="M4" s="13">
        <f>(L4*19%)+L4</f>
        <v>700.91</v>
      </c>
      <c r="N4" s="19">
        <f>+M4*E4</f>
        <v>3504550</v>
      </c>
      <c r="O4" s="27">
        <v>656.48</v>
      </c>
      <c r="P4" s="28">
        <f>+O4*E4</f>
        <v>3282400</v>
      </c>
      <c r="R4" s="50"/>
    </row>
    <row r="5" spans="2:18" ht="46.2" thickBot="1" x14ac:dyDescent="0.35">
      <c r="B5" s="3">
        <v>2</v>
      </c>
      <c r="C5" s="1" t="s">
        <v>14</v>
      </c>
      <c r="D5" s="33" t="s">
        <v>12</v>
      </c>
      <c r="E5" s="4">
        <v>6349</v>
      </c>
      <c r="F5" s="7">
        <v>333</v>
      </c>
      <c r="G5" s="2">
        <f>(F5*19%)+F5</f>
        <v>396.27</v>
      </c>
      <c r="H5" s="20">
        <f>+G5*E5</f>
        <v>2515918.23</v>
      </c>
      <c r="I5" s="3">
        <v>318</v>
      </c>
      <c r="J5" s="2">
        <f>(I5*19%)+I5</f>
        <v>378.42</v>
      </c>
      <c r="K5" s="8">
        <f>+J5*E5</f>
        <v>2402588.58</v>
      </c>
      <c r="L5" s="23">
        <v>360</v>
      </c>
      <c r="M5" s="2">
        <f>(L5*19%)+L5</f>
        <v>428.4</v>
      </c>
      <c r="N5" s="20">
        <f>+M5*E5</f>
        <v>2719911.5999999996</v>
      </c>
      <c r="O5" s="29">
        <v>401.03</v>
      </c>
      <c r="P5" s="30">
        <f>+O5*E5</f>
        <v>2546139.4699999997</v>
      </c>
    </row>
    <row r="6" spans="2:18" ht="15" thickBot="1" x14ac:dyDescent="0.35">
      <c r="B6" s="35" t="s">
        <v>8</v>
      </c>
      <c r="C6" s="36"/>
      <c r="D6" s="37"/>
      <c r="E6" s="38"/>
      <c r="F6" s="5"/>
      <c r="G6" s="6"/>
      <c r="H6" s="24">
        <f>+SUM(H4:H5)</f>
        <v>5764618.2300000004</v>
      </c>
      <c r="I6" s="5"/>
      <c r="J6" s="6"/>
      <c r="K6" s="25">
        <f>+SUM(K4:K5)</f>
        <v>5496588.5800000001</v>
      </c>
      <c r="L6" s="26"/>
      <c r="M6" s="6"/>
      <c r="N6" s="24">
        <f>+SUM(N4:N5)</f>
        <v>6224461.5999999996</v>
      </c>
      <c r="O6" s="31"/>
      <c r="P6" s="32">
        <f>+SUM(P4:P5)</f>
        <v>5828539.4699999997</v>
      </c>
    </row>
  </sheetData>
  <mergeCells count="9">
    <mergeCell ref="B6:E6"/>
    <mergeCell ref="E2:E3"/>
    <mergeCell ref="O2:P2"/>
    <mergeCell ref="F2:H2"/>
    <mergeCell ref="I2:K2"/>
    <mergeCell ref="B2:B3"/>
    <mergeCell ref="C2:C3"/>
    <mergeCell ref="L2:N2"/>
    <mergeCell ref="D2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ASESORA DE CONTRATACIÓN</dc:creator>
  <cp:lastModifiedBy>Laura Garcia</cp:lastModifiedBy>
  <dcterms:created xsi:type="dcterms:W3CDTF">2026-01-25T21:28:00Z</dcterms:created>
  <dcterms:modified xsi:type="dcterms:W3CDTF">2026-02-15T23:44:06Z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2026-01-29T17:22:32Z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ded13be7-bf49-4fce-a29b-d13ebeb59303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