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H:\Escritorio Yura 2024\CONTRATACION 2025\CONTRATACIÓN 2026\MÍNIMAS CUANTÍAS\CMC-008-2026 VIVIENDA\"/>
    </mc:Choice>
  </mc:AlternateContent>
  <bookViews>
    <workbookView xWindow="-120" yWindow="-120" windowWidth="20730" windowHeight="11040"/>
  </bookViews>
  <sheets>
    <sheet name="Presupuesto" sheetId="2" r:id="rId1"/>
    <sheet name="ANALISIS AIU " sheetId="4" r:id="rId2"/>
    <sheet name="Hoja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b">[1]INSUMOS!#REF!</definedName>
    <definedName name="\i">[1]INSUMOS!#REF!</definedName>
    <definedName name="\m">[1]INSUMOS!#REF!</definedName>
    <definedName name="\r">[1]INSUMOS!#REF!</definedName>
    <definedName name="\t">[1]INSUMOS!#REF!</definedName>
    <definedName name="\x">[1]INSUMOS!#REF!</definedName>
    <definedName name="_AFC1">[2]INV!$A$25:$D$28</definedName>
    <definedName name="_AFC3">[2]INV!$F$25:$I$28</definedName>
    <definedName name="_AFC5">[2]INV!$K$25:$N$28</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Cod1">#REF!</definedName>
    <definedName name="_Fill" hidden="1">#REF!</definedName>
    <definedName name="_INF1">#REF!</definedName>
    <definedName name="_Key1" hidden="1">[1]INSUMOS!#REF!</definedName>
    <definedName name="_MA2">#REF!</definedName>
    <definedName name="_Order1" hidden="1">255</definedName>
    <definedName name="_Pa1">'[3]Paral. 1'!$E$1:$E$65536</definedName>
    <definedName name="_Pa2">'[3]Paral. 2'!$E$1:$E$65536</definedName>
    <definedName name="_Pa3">'[3]Paral. 3'!$E$1:$E$65536</definedName>
    <definedName name="_Pa4">[3]Paral.4!$E$1:$E$65536</definedName>
    <definedName name="_SBC1">[2]INV!$A$12:$D$15</definedName>
    <definedName name="_SBC3">[2]INV!$F$12:$I$15</definedName>
    <definedName name="_SBC5">[2]INV!$K$12:$N$15</definedName>
    <definedName name="_Sort" hidden="1">[1]INSUMOS!#REF!</definedName>
    <definedName name="A">#REF!</definedName>
    <definedName name="A_IMPRESIÓN_IM">#REF!</definedName>
    <definedName name="AA">[4]Insumos!#REF!</definedName>
    <definedName name="aaa">#REF!</definedName>
    <definedName name="AAC">[2]AASHTO!$A$14:$F$17</definedName>
    <definedName name="ABC">[5]Insumos!#REF!</definedName>
    <definedName name="ABCD">[5]Insumos!#REF!</definedName>
    <definedName name="ABCDE">[5]Insumos!#REF!</definedName>
    <definedName name="ABCDEF" hidden="1">#REF!</definedName>
    <definedName name="ABCDEFG">#REF!</definedName>
    <definedName name="ABG">[2]AASHTO!$A$2:$F$5</definedName>
    <definedName name="AccessDatabase" hidden="1">"A:\SAIN.mdb"</definedName>
    <definedName name="admon">#REF!</definedName>
    <definedName name="ap">[6]Planilla!$D$58</definedName>
    <definedName name="_xlnm.Print_Area" localSheetId="1">'ANALISIS AIU '!$A$1:$J$28</definedName>
    <definedName name="_xlnm.Print_Area">#REF!</definedName>
    <definedName name="ASB">[2]AASHTO!$A$8:$F$11</definedName>
    <definedName name="Base">#REF!</definedName>
    <definedName name="_xlnm.Database">#REF!</definedName>
    <definedName name="BEB">#REF!</definedName>
    <definedName name="BORDE1">#N/A</definedName>
    <definedName name="CAP">#REF!</definedName>
    <definedName name="CapActividad">#REF!</definedName>
    <definedName name="CapComponent">#REF!</definedName>
    <definedName name="CapResumen">#REF!</definedName>
    <definedName name="cd">[7]Hoja1!$C$81</definedName>
    <definedName name="Cerrajeria">[5]Insumos!#REF!</definedName>
    <definedName name="Ciudades">[5]Insumos!#REF!</definedName>
    <definedName name="clcl">#REF!</definedName>
    <definedName name="Cod">#REF!</definedName>
    <definedName name="CodigosAPUs">'[8]Presupuesto OK'!$Q$9:$Q$1310</definedName>
    <definedName name="CODOS">#REF!</definedName>
    <definedName name="codos2">#REF!</definedName>
    <definedName name="ColTap">'[3]Coloc. e Interc. Tapones'!$E$1:$E$65536</definedName>
    <definedName name="Concretos">[5]Insumos!#REF!</definedName>
    <definedName name="copia1">#REF!</definedName>
    <definedName name="_xlnm.Criteria">[1]INSUMOS!#REF!</definedName>
    <definedName name="Criterios_IM">[1]INSUMOS!#REF!</definedName>
    <definedName name="CVa">'[3]Cambio de Valv.'!$E$1:$E$65536</definedName>
    <definedName name="datos">#REF!</definedName>
    <definedName name="datos2">#REF!</definedName>
    <definedName name="DetalleAPUs">'[8]APUS OK'!$A$9:$A$23621</definedName>
    <definedName name="DF">#REF!</definedName>
    <definedName name="diametros">#REF!</definedName>
    <definedName name="dos">#REF!</definedName>
    <definedName name="e">#REF!</definedName>
    <definedName name="ee">#REF!</definedName>
    <definedName name="EquiposEspeciales">[5]Insumos!#REF!</definedName>
    <definedName name="Excel_BuiltIn__FilterDatabase">[9]Presupuesto_Via_distribuidora!$A$9:$H$344</definedName>
    <definedName name="Excel_BuiltIn_Print_Area">[9]Presupuesto_Via_distribuidora!$C$1:$H$344</definedName>
    <definedName name="Excel_BuiltIn_Print_Titles">[9]Presupuesto_Via_distribuidora!$A$2:$IV$8</definedName>
    <definedName name="FDGASDFASD">#REF!</definedName>
    <definedName name="formularioCantidades">#REF!</definedName>
    <definedName name="fue">#REF!</definedName>
    <definedName name="Geosinteticos">[5]Insumos!#REF!</definedName>
    <definedName name="Hid">'[3]Interc de Hidr.'!$E$1:$E$65536</definedName>
    <definedName name="horat">'[10]Itemes Renovación'!#REF!</definedName>
    <definedName name="hoy" hidden="1">#REF!</definedName>
    <definedName name="IGDFGD">#REF!</definedName>
    <definedName name="Impermeabilizantes">[5]Insumos!#REF!</definedName>
    <definedName name="inf">#REF!</definedName>
    <definedName name="Inst.Electricas">[5]Insumos!#REF!</definedName>
    <definedName name="INSU">[11]INSUMOS!$A$1:$E$65536</definedName>
    <definedName name="INSUMOS">#REF!</definedName>
    <definedName name="InTap">[3]Interc.tapones!$E$1:$E$65536</definedName>
    <definedName name="IntVal">[3]Interc.válv.!$E$1:$E$65536</definedName>
    <definedName name="ITEM">#REF!</definedName>
    <definedName name="ÍTEM">[12]ÍTEMS!$A:$D</definedName>
    <definedName name="ITEM1">#REF!</definedName>
    <definedName name="ITEM10">[12]ÍTEMS!$A:$D</definedName>
    <definedName name="ITEM2">#REF!</definedName>
    <definedName name="ITEM3">#REF!</definedName>
    <definedName name="ItemCodos">#REF!</definedName>
    <definedName name="ITEMREV">#REF!</definedName>
    <definedName name="Ladrillos">[5]Insumos!#REF!</definedName>
    <definedName name="ListaCantidad">#REF!</definedName>
    <definedName name="ListadoDeActividades">#REF!:#REF!</definedName>
    <definedName name="ListadoDeAPUsBasicos">'[8]APUS OK'!$A$9:$A$1010</definedName>
    <definedName name="ListadoDeEquiposHerramientas">'[8]Equipos OK'!$B$10:$B$121</definedName>
    <definedName name="ListadoDeMateriales">'[8]Materiales OK'!$B$10:$B$590</definedName>
    <definedName name="ListadoDePersonal">#REF!</definedName>
    <definedName name="ListaItem">#REF!</definedName>
    <definedName name="ListaUni">[13]TOTALES!$D$7:$D$654</definedName>
    <definedName name="MARULANDA">#REF!</definedName>
    <definedName name="MaterialTub">#REF!</definedName>
    <definedName name="MOBRAS">[14]Mobra!$A$4:$D$1000</definedName>
    <definedName name="Norte">#REF!</definedName>
    <definedName name="NUEVO">#REF!</definedName>
    <definedName name="o">[6]Planilla!$C$60</definedName>
    <definedName name="OBRA">#REF!</definedName>
    <definedName name="op">[6]Planilla!$D$60</definedName>
    <definedName name="paelnque">#REF!</definedName>
    <definedName name="palenque">#REF!</definedName>
    <definedName name="PENSILVANIA">[1]INSUMOS!#REF!</definedName>
    <definedName name="PPtoNorte">#REF!</definedName>
    <definedName name="Precio">#REF!</definedName>
    <definedName name="precio2">#REF!</definedName>
    <definedName name="PrecioS">#REF!</definedName>
    <definedName name="Prefabricados">[5]Insumos!#REF!</definedName>
    <definedName name="PRINT_AREA">#N/A</definedName>
    <definedName name="PRINT_AREA_MI">#N/A</definedName>
    <definedName name="PRINT_TITLES">#N/A</definedName>
    <definedName name="PRINT_TITLES_MI">#N/A</definedName>
    <definedName name="RESU">#REF!</definedName>
    <definedName name="SDFSD">#REF!</definedName>
    <definedName name="SUBA">'[15]SUB APU'!$A$1:$D$65536</definedName>
    <definedName name="SUELLEN">#REF!</definedName>
    <definedName name="suma">[7]Hoja1!$F$60</definedName>
    <definedName name="Títulos_a_imprimir_IM">#REF!</definedName>
    <definedName name="tres">#REF!</definedName>
    <definedName name="Var">[3]Varios.!$E$1:$E$65536</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 name="xx">#REF!</definedName>
    <definedName name="xxx" hidden="1">#REF!</definedName>
    <definedName name="yuf" hidden="1">{"TAB1",#N/A,TRUE,"GENERAL";"TAB2",#N/A,TRUE,"GENERAL";"TAB3",#N/A,TRUE,"GENERAL";"TAB4",#N/A,TRUE,"GENERAL";"TAB5",#N/A,TRUE,"GENERAL"}</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6" i="2" l="1"/>
  <c r="E5" i="2"/>
  <c r="E6" i="2"/>
  <c r="E7" i="2"/>
  <c r="E8" i="2"/>
  <c r="E9" i="2"/>
  <c r="E10" i="2"/>
  <c r="E11" i="2"/>
  <c r="E12" i="2"/>
  <c r="E13" i="2"/>
  <c r="E14" i="2"/>
  <c r="E15" i="2"/>
  <c r="E16" i="2"/>
  <c r="E17" i="2"/>
  <c r="E18" i="2"/>
  <c r="E19" i="2"/>
  <c r="E20" i="2"/>
  <c r="E21" i="2"/>
  <c r="E22" i="2"/>
  <c r="E23" i="2"/>
  <c r="E24" i="2"/>
  <c r="E25" i="2"/>
  <c r="E26" i="2"/>
  <c r="E27" i="2"/>
  <c r="E28" i="2"/>
  <c r="E29" i="2"/>
  <c r="E30" i="2"/>
  <c r="E31" i="2"/>
  <c r="E32" i="2"/>
  <c r="E34" i="2" l="1"/>
  <c r="E589" i="4"/>
  <c r="G591" i="4" s="1"/>
  <c r="B577" i="4"/>
  <c r="K24" i="4"/>
  <c r="K23" i="4"/>
  <c r="E9" i="4"/>
  <c r="I9" i="4" s="1"/>
  <c r="H8" i="4"/>
  <c r="E8" i="4"/>
  <c r="I8" i="4" l="1"/>
  <c r="I7" i="4" l="1"/>
  <c r="E35" i="2" l="1"/>
  <c r="I4" i="4" l="1"/>
  <c r="I12" i="4" l="1"/>
  <c r="I18" i="4"/>
  <c r="J18" i="4" s="1"/>
  <c r="I23" i="4"/>
  <c r="J9" i="4"/>
  <c r="J8" i="4"/>
  <c r="I21" i="4"/>
  <c r="J21" i="4" s="1"/>
  <c r="L6" i="4"/>
  <c r="I14" i="4"/>
  <c r="J14" i="4" s="1"/>
  <c r="I20" i="4"/>
  <c r="J20" i="4" s="1"/>
  <c r="I13" i="4"/>
  <c r="J13" i="4" s="1"/>
  <c r="I16" i="4"/>
  <c r="J16" i="4" s="1"/>
  <c r="I24" i="4"/>
  <c r="I15" i="4"/>
  <c r="J15" i="4" s="1"/>
  <c r="I17" i="4"/>
  <c r="J17" i="4" s="1"/>
  <c r="J12" i="4"/>
  <c r="J7" i="4" l="1"/>
  <c r="J19" i="4"/>
  <c r="J11" i="4" s="1"/>
  <c r="I19" i="4"/>
  <c r="I11" i="4"/>
  <c r="J5" i="4" l="1"/>
  <c r="I5" i="4"/>
  <c r="I26" i="4" s="1"/>
  <c r="L14" i="4"/>
  <c r="L18" i="4" s="1"/>
  <c r="J26" i="4" l="1"/>
  <c r="K5" i="4"/>
</calcChain>
</file>

<file path=xl/sharedStrings.xml><?xml version="1.0" encoding="utf-8"?>
<sst xmlns="http://schemas.openxmlformats.org/spreadsheetml/2006/main" count="106" uniqueCount="75">
  <si>
    <t xml:space="preserve">MATERIALES </t>
  </si>
  <si>
    <t>UNIDAD</t>
  </si>
  <si>
    <t>CANTIDAD</t>
  </si>
  <si>
    <t>VALOR UNITARIO</t>
  </si>
  <si>
    <t>VALOR TOTAL</t>
  </si>
  <si>
    <t>SUBTOTAL</t>
  </si>
  <si>
    <t>TOTAL</t>
  </si>
  <si>
    <t>ANÁLISIS DE A.U.</t>
  </si>
  <si>
    <t>OBJETO</t>
  </si>
  <si>
    <t>UND</t>
  </si>
  <si>
    <t>VLR UNITARIO</t>
  </si>
  <si>
    <t>Factor Prestacional o de Uso</t>
  </si>
  <si>
    <t>Hombre Mes o Cantidad</t>
  </si>
  <si>
    <t>Cantidad</t>
  </si>
  <si>
    <t>Meses</t>
  </si>
  <si>
    <t>Valor Total</t>
  </si>
  <si>
    <t>%</t>
  </si>
  <si>
    <t>COSTO BASE</t>
  </si>
  <si>
    <t>A</t>
  </si>
  <si>
    <t>ADMINISTRACIÓN</t>
  </si>
  <si>
    <t>PERSONAL PROFESIONAL Y TÉCNICO</t>
  </si>
  <si>
    <t>Mes</t>
  </si>
  <si>
    <t>Residente de obra, ingeniero civil o arquitecto</t>
  </si>
  <si>
    <t>Profesional siso</t>
  </si>
  <si>
    <t>ESTAMPILLAS</t>
  </si>
  <si>
    <t>POLIZAS</t>
  </si>
  <si>
    <t>Cumplimiento</t>
  </si>
  <si>
    <t xml:space="preserve">Estabilidad de Obra </t>
  </si>
  <si>
    <t>U</t>
  </si>
  <si>
    <t>UTILIDAD</t>
  </si>
  <si>
    <t>I</t>
  </si>
  <si>
    <t>IMPREVISTOS</t>
  </si>
  <si>
    <t>Rete ICA</t>
  </si>
  <si>
    <t xml:space="preserve">LADRILLO MACIZO </t>
  </si>
  <si>
    <t>UN</t>
  </si>
  <si>
    <t>FAROL RAYADO 10*20*30</t>
  </si>
  <si>
    <t xml:space="preserve">UN </t>
  </si>
  <si>
    <t>FAROL LISO 10*20*30</t>
  </si>
  <si>
    <t>VARILLA CORRUGA DE 3/8" x 6metros</t>
  </si>
  <si>
    <t>VARILLA CORRUGA DE 1/2" x 6metros</t>
  </si>
  <si>
    <t>CEMENTO GRIS x50 kg</t>
  </si>
  <si>
    <t>BULTO</t>
  </si>
  <si>
    <t>TEJA ONDULADA DE FIBROCEMENTO #4</t>
  </si>
  <si>
    <t>TEJA ONDULADA DE FIBROCEMENTO # 5</t>
  </si>
  <si>
    <t>TEJA ONDULADA DE FIBROCEMENTO #6</t>
  </si>
  <si>
    <t>TEJA ONDULADA DE FIBROCEMENTO #8</t>
  </si>
  <si>
    <t>TEJA ONDULADA DE FIBROCEMENTO #10</t>
  </si>
  <si>
    <t>VARILLA ROSCADA 1/2"</t>
  </si>
  <si>
    <t xml:space="preserve">M </t>
  </si>
  <si>
    <t>ARENA DE PEGA</t>
  </si>
  <si>
    <t>M3</t>
  </si>
  <si>
    <t>GRAVILLA</t>
  </si>
  <si>
    <t>ALAMBRE NEGRO</t>
  </si>
  <si>
    <t>KG</t>
  </si>
  <si>
    <t>GANCHOS PARA TEJAS DE FIBROCEMENTO</t>
  </si>
  <si>
    <t>AMARRA LARGAS PARA TEJAS</t>
  </si>
  <si>
    <t xml:space="preserve">ZINC ACANALADO 3.05 </t>
  </si>
  <si>
    <t xml:space="preserve">ZINC ACANALADO 2.44 </t>
  </si>
  <si>
    <t>ZINC ACANALADO 2.15</t>
  </si>
  <si>
    <t>PUNTILLA 2 1/2" ACERO</t>
  </si>
  <si>
    <t>LB</t>
  </si>
  <si>
    <t>PUNTILLA 3" ACERO</t>
  </si>
  <si>
    <t>CLAVO 2 1/2" ACERO</t>
  </si>
  <si>
    <t>CLAVO 3" ACERO</t>
  </si>
  <si>
    <t>PERFIL EN C 150*50 C.14</t>
  </si>
  <si>
    <t>PERFIL EN C 220*80 C.14</t>
  </si>
  <si>
    <t>MALLA ELECTROSOLDADA 4MM 15x15</t>
  </si>
  <si>
    <t>MALLA ELECTROSOLDADA 6MM 15x15</t>
  </si>
  <si>
    <t xml:space="preserve">T O T A L   REEMBOLSABLES </t>
  </si>
  <si>
    <t>ESTAMPILLA PRO-CULTURA</t>
  </si>
  <si>
    <t>ESTAMPILLA PRO-DEPORTE</t>
  </si>
  <si>
    <t>ESTAMPILLA PRO-ADULTO MAYOR</t>
  </si>
  <si>
    <t>FONSET</t>
  </si>
  <si>
    <t>RETE FUENTE</t>
  </si>
  <si>
    <t xml:space="preserve">MEJORAMIENTOS DE VIVIENDA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</si>
</sst>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1" formatCode="_-* #,##0_-;\-* #,##0_-;_-* &quot;-&quot;_-;_-@_-"/>
    <numFmt numFmtId="44" formatCode="_-&quot;$&quot;* #,##0.00_-;\-&quot;$&quot;* #,##0.00_-;_-&quot;$&quot;* &quot;-&quot;??_-;_-@_-"/>
    <numFmt numFmtId="164" formatCode="_-&quot;$&quot;\ * #,##0.00_-;\-&quot;$&quot;\ * #,##0.00_-;_-&quot;$&quot;\ * &quot;-&quot;??_-;_-@_-"/>
    <numFmt numFmtId="165" formatCode="_([$$-240A]\ * #,##0.00_);_([$$-240A]\ * \(#,##0.00\);_([$$-240A]\ * &quot;-&quot;??_);_(@_)"/>
    <numFmt numFmtId="166" formatCode="&quot;$&quot;\ #,##0.00"/>
    <numFmt numFmtId="167" formatCode="_(&quot;$&quot;* #,##0_);_(&quot;$&quot;* \(#,##0\);_(&quot;$&quot;* &quot;-&quot;_);_(@_)"/>
    <numFmt numFmtId="168" formatCode="0.0000"/>
    <numFmt numFmtId="169" formatCode="0.0%"/>
    <numFmt numFmtId="170" formatCode="_-* #,##0.00_-;\-* #,##0.00_-;_-* &quot;-&quot;_-;_-@_-"/>
    <numFmt numFmtId="171" formatCode="0.000%"/>
    <numFmt numFmtId="172" formatCode="_-&quot;$&quot;\ * #,##0_-;\-&quot;$&quot;\ * #,##0_-;_-&quot;$&quot;\ * &quot;-&quot;??_-;_-@_-"/>
    <numFmt numFmtId="173" formatCode="_-&quot;$&quot;\ * #,##0_-;\-&quot;$&quot;\ * #,##0_-;_-&quot;$&quot;\ * &quot;-&quot;???_-;_-@_-"/>
    <numFmt numFmtId="174" formatCode="_([$$-240A]\ * #,##0_);_([$$-240A]\ * \(#,##0\);_([$$-240A]\ * &quot;-&quot;??_);_(@_)"/>
    <numFmt numFmtId="175" formatCode="&quot;$&quot;\ #,##0"/>
  </numFmts>
  <fonts count="26" x14ac:knownFonts="1">
    <font>
      <sz val="11"/>
      <name val="Calibri"/>
      <scheme val="minor"/>
    </font>
    <font>
      <sz val="11"/>
      <color theme="1"/>
      <name val="Calibri"/>
      <family val="2"/>
      <scheme val="minor"/>
    </font>
    <font>
      <sz val="11"/>
      <name val="Calibri"/>
      <family val="2"/>
    </font>
    <font>
      <sz val="16"/>
      <name val="Arial"/>
      <family val="2"/>
    </font>
    <font>
      <sz val="11"/>
      <name val="Calibri"/>
      <family val="2"/>
    </font>
    <font>
      <sz val="18"/>
      <name val="Calibri"/>
      <family val="2"/>
    </font>
    <font>
      <b/>
      <sz val="14"/>
      <name val="Arial"/>
      <family val="2"/>
    </font>
    <font>
      <b/>
      <sz val="14"/>
      <name val="Calibri"/>
      <family val="2"/>
    </font>
    <font>
      <sz val="16"/>
      <name val="Calibri"/>
      <family val="2"/>
    </font>
    <font>
      <b/>
      <sz val="16"/>
      <name val="Calibri"/>
      <family val="2"/>
    </font>
    <font>
      <b/>
      <sz val="20"/>
      <name val="Calibri"/>
      <family val="2"/>
    </font>
    <font>
      <sz val="11"/>
      <name val="Calibri"/>
      <family val="2"/>
      <scheme val="minor"/>
    </font>
    <font>
      <sz val="10"/>
      <name val="Arial"/>
      <family val="2"/>
    </font>
    <font>
      <sz val="10"/>
      <name val="Calibri"/>
      <family val="2"/>
      <scheme val="minor"/>
    </font>
    <font>
      <sz val="10"/>
      <color theme="0" tint="-0.34998626667073579"/>
      <name val="Calibri"/>
      <family val="2"/>
      <scheme val="minor"/>
    </font>
    <font>
      <b/>
      <u/>
      <sz val="13"/>
      <color theme="0"/>
      <name val="Calibri"/>
      <family val="2"/>
      <scheme val="minor"/>
    </font>
    <font>
      <b/>
      <sz val="10"/>
      <name val="Calibri"/>
      <family val="2"/>
      <scheme val="minor"/>
    </font>
    <font>
      <sz val="8"/>
      <color theme="0" tint="-0.34998626667073579"/>
      <name val="Calibri"/>
      <family val="2"/>
      <scheme val="minor"/>
    </font>
    <font>
      <sz val="8"/>
      <name val="Calibri"/>
      <family val="2"/>
      <scheme val="minor"/>
    </font>
    <font>
      <b/>
      <u/>
      <sz val="10"/>
      <name val="Calibri"/>
      <family val="2"/>
      <scheme val="minor"/>
    </font>
    <font>
      <sz val="10"/>
      <color theme="0"/>
      <name val="Calibri"/>
      <family val="2"/>
      <scheme val="minor"/>
    </font>
    <font>
      <b/>
      <sz val="9"/>
      <color theme="0" tint="-0.34998626667073579"/>
      <name val="Calibri"/>
      <family val="2"/>
      <scheme val="minor"/>
    </font>
    <font>
      <b/>
      <sz val="9"/>
      <name val="Calibri"/>
      <family val="2"/>
      <scheme val="minor"/>
    </font>
    <font>
      <sz val="10"/>
      <name val="Arial"/>
      <family val="2"/>
    </font>
    <font>
      <sz val="8"/>
      <name val="Calibri"/>
      <family val="2"/>
      <scheme val="minor"/>
    </font>
    <font>
      <sz val="11"/>
      <color rgb="FF000000"/>
      <name val="Calibri"/>
      <family val="2"/>
    </font>
  </fonts>
  <fills count="8">
    <fill>
      <patternFill patternType="none"/>
    </fill>
    <fill>
      <patternFill patternType="gray125"/>
    </fill>
    <fill>
      <patternFill patternType="solid">
        <fgColor rgb="FFD8D8D8"/>
        <bgColor rgb="FFD8D8D8"/>
      </patternFill>
    </fill>
    <fill>
      <patternFill patternType="solid">
        <fgColor theme="8" tint="0.39997558519241921"/>
        <bgColor indexed="64"/>
      </patternFill>
    </fill>
    <fill>
      <patternFill patternType="solid">
        <fgColor theme="8"/>
        <bgColor indexed="64"/>
      </patternFill>
    </fill>
    <fill>
      <patternFill patternType="solid">
        <fgColor rgb="FFCCECFF"/>
        <bgColor indexed="64"/>
      </patternFill>
    </fill>
    <fill>
      <patternFill patternType="solid">
        <fgColor theme="0"/>
        <bgColor indexed="64"/>
      </patternFill>
    </fill>
    <fill>
      <patternFill patternType="solid">
        <fgColor theme="2" tint="-0.249977111117893"/>
        <bgColor indexed="64"/>
      </patternFill>
    </fill>
  </fills>
  <borders count="36">
    <border>
      <left/>
      <right/>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thin">
        <color rgb="FF000000"/>
      </left>
      <right style="thin">
        <color rgb="FF000000"/>
      </right>
      <top/>
      <bottom style="thin">
        <color rgb="FF000000"/>
      </bottom>
      <diagonal/>
    </border>
    <border>
      <left style="medium">
        <color auto="1"/>
      </left>
      <right/>
      <top style="medium">
        <color auto="1"/>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diagonal/>
    </border>
    <border>
      <left/>
      <right style="thin">
        <color auto="1"/>
      </right>
      <top/>
      <bottom/>
      <diagonal/>
    </border>
    <border>
      <left style="medium">
        <color auto="1"/>
      </left>
      <right style="medium">
        <color auto="1"/>
      </right>
      <top style="medium">
        <color auto="1"/>
      </top>
      <bottom style="medium">
        <color auto="1"/>
      </bottom>
      <diagonal/>
    </border>
    <border>
      <left/>
      <right/>
      <top style="medium">
        <color auto="1"/>
      </top>
      <bottom style="medium">
        <color indexed="64"/>
      </bottom>
      <diagonal/>
    </border>
    <border>
      <left/>
      <right style="medium">
        <color auto="1"/>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medium">
        <color rgb="FF000000"/>
      </bottom>
      <diagonal/>
    </border>
    <border>
      <left style="medium">
        <color indexed="64"/>
      </left>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rgb="FF000000"/>
      </bottom>
      <diagonal/>
    </border>
    <border>
      <left style="thin">
        <color rgb="FF000000"/>
      </left>
      <right style="medium">
        <color indexed="64"/>
      </right>
      <top/>
      <bottom style="medium">
        <color rgb="FF000000"/>
      </bottom>
      <diagonal/>
    </border>
    <border>
      <left style="medium">
        <color indexed="64"/>
      </left>
      <right/>
      <top/>
      <bottom style="thin">
        <color rgb="FF000000"/>
      </bottom>
      <diagonal/>
    </border>
    <border>
      <left style="thin">
        <color rgb="FF000000"/>
      </left>
      <right style="medium">
        <color indexed="64"/>
      </right>
      <top/>
      <bottom style="thin">
        <color rgb="FF000000"/>
      </bottom>
      <diagonal/>
    </border>
    <border>
      <left style="medium">
        <color indexed="64"/>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s>
  <cellStyleXfs count="11">
    <xf numFmtId="0" fontId="0" fillId="0" borderId="0"/>
    <xf numFmtId="164" fontId="11" fillId="0" borderId="0" applyFont="0" applyFill="0" applyBorder="0" applyAlignment="0" applyProtection="0"/>
    <xf numFmtId="0" fontId="12" fillId="0" borderId="0"/>
    <xf numFmtId="167" fontId="12" fillId="0" borderId="0" applyFont="0" applyFill="0" applyBorder="0" applyAlignment="0" applyProtection="0"/>
    <xf numFmtId="9" fontId="12" fillId="0" borderId="0" applyFont="0" applyFill="0" applyBorder="0" applyAlignment="0" applyProtection="0"/>
    <xf numFmtId="41" fontId="12"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44" fontId="12" fillId="0" borderId="0" applyFont="0" applyFill="0" applyBorder="0" applyAlignment="0" applyProtection="0"/>
    <xf numFmtId="0" fontId="23" fillId="0" borderId="0"/>
    <xf numFmtId="0" fontId="1" fillId="0" borderId="0"/>
  </cellStyleXfs>
  <cellXfs count="141">
    <xf numFmtId="0" fontId="0" fillId="0" borderId="0" xfId="0"/>
    <xf numFmtId="0" fontId="4" fillId="0" borderId="3" xfId="0" applyFont="1" applyBorder="1"/>
    <xf numFmtId="0" fontId="4" fillId="0" borderId="6" xfId="0" applyFont="1" applyBorder="1"/>
    <xf numFmtId="0" fontId="3" fillId="0" borderId="1" xfId="0" applyFont="1" applyBorder="1" applyAlignment="1">
      <alignment horizontal="center" vertical="center"/>
    </xf>
    <xf numFmtId="166" fontId="8" fillId="0" borderId="8" xfId="0" applyNumberFormat="1" applyFont="1" applyBorder="1" applyAlignment="1">
      <alignment vertical="center"/>
    </xf>
    <xf numFmtId="166" fontId="8" fillId="0" borderId="2" xfId="0" applyNumberFormat="1" applyFont="1" applyBorder="1" applyAlignment="1">
      <alignment vertical="center"/>
    </xf>
    <xf numFmtId="2" fontId="3" fillId="0" borderId="8" xfId="0" applyNumberFormat="1" applyFont="1" applyBorder="1" applyAlignment="1">
      <alignment horizontal="center" vertical="center"/>
    </xf>
    <xf numFmtId="0" fontId="3" fillId="0" borderId="2" xfId="0" applyFont="1" applyBorder="1" applyAlignment="1">
      <alignment horizontal="center" vertical="center"/>
    </xf>
    <xf numFmtId="9" fontId="3" fillId="0" borderId="2" xfId="0" applyNumberFormat="1" applyFont="1" applyBorder="1" applyAlignment="1">
      <alignment horizontal="center" vertical="center"/>
    </xf>
    <xf numFmtId="0" fontId="4" fillId="0" borderId="0" xfId="0" applyFont="1" applyAlignment="1">
      <alignment horizontal="center" vertical="center"/>
    </xf>
    <xf numFmtId="0" fontId="13" fillId="0" borderId="0" xfId="2" applyFont="1" applyAlignment="1">
      <alignment vertical="center"/>
    </xf>
    <xf numFmtId="0" fontId="14" fillId="0" borderId="0" xfId="2" applyFont="1" applyAlignment="1">
      <alignment vertical="center"/>
    </xf>
    <xf numFmtId="0" fontId="13" fillId="0" borderId="0" xfId="2" applyFont="1" applyAlignment="1">
      <alignment horizontal="center" vertical="center" wrapText="1"/>
    </xf>
    <xf numFmtId="17" fontId="13" fillId="0" borderId="0" xfId="2" applyNumberFormat="1" applyFont="1" applyAlignment="1">
      <alignment horizontal="left" vertical="center" wrapText="1"/>
    </xf>
    <xf numFmtId="2" fontId="13" fillId="0" borderId="0" xfId="2" applyNumberFormat="1" applyFont="1" applyAlignment="1">
      <alignment horizontal="center" vertical="center" wrapText="1"/>
    </xf>
    <xf numFmtId="0" fontId="13" fillId="0" borderId="0" xfId="2" applyFont="1" applyAlignment="1">
      <alignment horizontal="right" vertical="center" wrapText="1"/>
    </xf>
    <xf numFmtId="0" fontId="16" fillId="4" borderId="11" xfId="2" applyFont="1" applyFill="1" applyBorder="1" applyAlignment="1">
      <alignment horizontal="center" vertical="center" wrapText="1"/>
    </xf>
    <xf numFmtId="2" fontId="16" fillId="4" borderId="11" xfId="2" applyNumberFormat="1" applyFont="1" applyFill="1" applyBorder="1" applyAlignment="1">
      <alignment horizontal="center" vertical="center" wrapText="1"/>
    </xf>
    <xf numFmtId="2" fontId="16" fillId="4" borderId="11" xfId="2" applyNumberFormat="1" applyFont="1" applyFill="1" applyBorder="1" applyAlignment="1">
      <alignment horizontal="right" vertical="center" wrapText="1"/>
    </xf>
    <xf numFmtId="2" fontId="16" fillId="4" borderId="12" xfId="2" applyNumberFormat="1" applyFont="1" applyFill="1" applyBorder="1" applyAlignment="1">
      <alignment horizontal="center" vertical="center" wrapText="1"/>
    </xf>
    <xf numFmtId="0" fontId="17" fillId="0" borderId="0" xfId="2" applyFont="1" applyAlignment="1">
      <alignment vertical="center"/>
    </xf>
    <xf numFmtId="0" fontId="18" fillId="0" borderId="0" xfId="2" applyFont="1" applyAlignment="1">
      <alignment vertical="center"/>
    </xf>
    <xf numFmtId="0" fontId="16" fillId="3" borderId="13" xfId="2" applyFont="1" applyFill="1" applyBorder="1" applyAlignment="1">
      <alignment horizontal="center" vertical="center" wrapText="1"/>
    </xf>
    <xf numFmtId="0" fontId="16" fillId="0" borderId="0" xfId="2" applyFont="1" applyAlignment="1">
      <alignment horizontal="left" vertical="center" wrapText="1"/>
    </xf>
    <xf numFmtId="0" fontId="13" fillId="0" borderId="14" xfId="2" applyFont="1" applyBorder="1" applyAlignment="1">
      <alignment horizontal="center" vertical="center" wrapText="1"/>
    </xf>
    <xf numFmtId="2" fontId="13" fillId="0" borderId="15" xfId="2" applyNumberFormat="1" applyFont="1" applyBorder="1" applyAlignment="1">
      <alignment horizontal="center" vertical="center" wrapText="1"/>
    </xf>
    <xf numFmtId="2" fontId="16" fillId="0" borderId="14" xfId="2" applyNumberFormat="1" applyFont="1" applyBorder="1" applyAlignment="1">
      <alignment horizontal="center" vertical="center" wrapText="1"/>
    </xf>
    <xf numFmtId="2" fontId="16" fillId="0" borderId="15" xfId="2" applyNumberFormat="1" applyFont="1" applyBorder="1" applyAlignment="1">
      <alignment horizontal="center" vertical="center" wrapText="1"/>
    </xf>
    <xf numFmtId="167" fontId="16" fillId="0" borderId="15" xfId="3" applyFont="1" applyFill="1" applyBorder="1" applyAlignment="1">
      <alignment horizontal="right" vertical="center" wrapText="1"/>
    </xf>
    <xf numFmtId="168" fontId="16" fillId="0" borderId="15" xfId="2" applyNumberFormat="1" applyFont="1" applyBorder="1" applyAlignment="1">
      <alignment horizontal="center" vertical="center" wrapText="1"/>
    </xf>
    <xf numFmtId="0" fontId="16" fillId="5" borderId="16" xfId="2" applyFont="1" applyFill="1" applyBorder="1" applyAlignment="1">
      <alignment horizontal="center" vertical="center" wrapText="1"/>
    </xf>
    <xf numFmtId="0" fontId="16" fillId="5" borderId="17" xfId="2" applyFont="1" applyFill="1" applyBorder="1" applyAlignment="1">
      <alignment horizontal="left" vertical="center" wrapText="1"/>
    </xf>
    <xf numFmtId="0" fontId="13" fillId="5" borderId="11" xfId="2" applyFont="1" applyFill="1" applyBorder="1" applyAlignment="1">
      <alignment horizontal="center" vertical="center" wrapText="1"/>
    </xf>
    <xf numFmtId="167" fontId="13" fillId="5" borderId="10" xfId="3" applyFont="1" applyFill="1" applyBorder="1" applyAlignment="1">
      <alignment horizontal="center" vertical="center" wrapText="1"/>
    </xf>
    <xf numFmtId="2" fontId="16" fillId="5" borderId="11" xfId="2" applyNumberFormat="1" applyFont="1" applyFill="1" applyBorder="1" applyAlignment="1">
      <alignment horizontal="center" vertical="center" wrapText="1"/>
    </xf>
    <xf numFmtId="2" fontId="16" fillId="5" borderId="10" xfId="2" applyNumberFormat="1" applyFont="1" applyFill="1" applyBorder="1" applyAlignment="1">
      <alignment horizontal="center" vertical="center" wrapText="1"/>
    </xf>
    <xf numFmtId="167" fontId="16" fillId="5" borderId="10" xfId="3" applyFont="1" applyFill="1" applyBorder="1" applyAlignment="1">
      <alignment horizontal="right" vertical="center" wrapText="1"/>
    </xf>
    <xf numFmtId="170" fontId="14" fillId="0" borderId="0" xfId="5" applyNumberFormat="1" applyFont="1" applyAlignment="1">
      <alignment vertical="center"/>
    </xf>
    <xf numFmtId="0" fontId="19" fillId="3" borderId="13" xfId="2" applyFont="1" applyFill="1" applyBorder="1" applyAlignment="1">
      <alignment horizontal="center" vertical="center" wrapText="1"/>
    </xf>
    <xf numFmtId="2" fontId="16" fillId="0" borderId="15" xfId="2" applyNumberFormat="1" applyFont="1" applyBorder="1" applyAlignment="1">
      <alignment horizontal="right" vertical="center" wrapText="1"/>
    </xf>
    <xf numFmtId="0" fontId="13" fillId="0" borderId="15" xfId="2" applyFont="1" applyBorder="1" applyAlignment="1">
      <alignment horizontal="center" vertical="center" wrapText="1"/>
    </xf>
    <xf numFmtId="171" fontId="16" fillId="0" borderId="15" xfId="4" applyNumberFormat="1" applyFont="1" applyFill="1" applyBorder="1" applyAlignment="1">
      <alignment horizontal="center" vertical="center" wrapText="1"/>
    </xf>
    <xf numFmtId="0" fontId="13" fillId="0" borderId="0" xfId="2" applyFont="1" applyAlignment="1">
      <alignment horizontal="left" vertical="center" wrapText="1"/>
    </xf>
    <xf numFmtId="167" fontId="16" fillId="0" borderId="15" xfId="3" applyFont="1" applyBorder="1" applyAlignment="1">
      <alignment horizontal="center" vertical="center" wrapText="1"/>
    </xf>
    <xf numFmtId="0" fontId="13" fillId="0" borderId="15" xfId="6" applyNumberFormat="1" applyFont="1" applyBorder="1" applyAlignment="1">
      <alignment horizontal="center" vertical="center" wrapText="1"/>
    </xf>
    <xf numFmtId="167" fontId="13" fillId="0" borderId="15" xfId="3" applyFont="1" applyFill="1" applyBorder="1" applyAlignment="1">
      <alignment horizontal="right" vertical="center" wrapText="1"/>
    </xf>
    <xf numFmtId="171" fontId="13" fillId="0" borderId="15" xfId="4" applyNumberFormat="1" applyFont="1" applyFill="1" applyBorder="1" applyAlignment="1">
      <alignment horizontal="center" vertical="center" wrapText="1"/>
    </xf>
    <xf numFmtId="167" fontId="16" fillId="0" borderId="15" xfId="3" applyFont="1" applyFill="1" applyBorder="1" applyAlignment="1">
      <alignment horizontal="center" vertical="center" wrapText="1"/>
    </xf>
    <xf numFmtId="0" fontId="13" fillId="0" borderId="14" xfId="2" quotePrefix="1" applyFont="1" applyBorder="1" applyAlignment="1">
      <alignment horizontal="center" vertical="center" wrapText="1"/>
    </xf>
    <xf numFmtId="3" fontId="13" fillId="0" borderId="15" xfId="2" applyNumberFormat="1" applyFont="1" applyBorder="1" applyAlignment="1">
      <alignment horizontal="center" vertical="center" wrapText="1"/>
    </xf>
    <xf numFmtId="4" fontId="16" fillId="0" borderId="15" xfId="2" applyNumberFormat="1" applyFont="1" applyBorder="1" applyAlignment="1">
      <alignment horizontal="center" vertical="center" wrapText="1"/>
    </xf>
    <xf numFmtId="4" fontId="13" fillId="0" borderId="15" xfId="2" applyNumberFormat="1" applyFont="1" applyBorder="1" applyAlignment="1">
      <alignment horizontal="right" vertical="center" wrapText="1"/>
    </xf>
    <xf numFmtId="171" fontId="13" fillId="0" borderId="15" xfId="2" applyNumberFormat="1" applyFont="1" applyBorder="1" applyAlignment="1">
      <alignment horizontal="center" vertical="center" wrapText="1"/>
    </xf>
    <xf numFmtId="171" fontId="16" fillId="0" borderId="15" xfId="2" applyNumberFormat="1" applyFont="1" applyBorder="1" applyAlignment="1">
      <alignment horizontal="center" vertical="center" wrapText="1"/>
    </xf>
    <xf numFmtId="169" fontId="13" fillId="0" borderId="15" xfId="4" applyNumberFormat="1" applyFont="1" applyBorder="1" applyAlignment="1">
      <alignment horizontal="center" vertical="center" wrapText="1"/>
    </xf>
    <xf numFmtId="2" fontId="20" fillId="0" borderId="15" xfId="2" applyNumberFormat="1" applyFont="1" applyBorder="1" applyAlignment="1">
      <alignment horizontal="center" vertical="center" wrapText="1"/>
    </xf>
    <xf numFmtId="3" fontId="13" fillId="6" borderId="15" xfId="2" applyNumberFormat="1" applyFont="1" applyFill="1" applyBorder="1" applyAlignment="1">
      <alignment horizontal="center" vertical="center" wrapText="1"/>
    </xf>
    <xf numFmtId="3" fontId="16" fillId="0" borderId="15" xfId="2" applyNumberFormat="1" applyFont="1" applyBorder="1" applyAlignment="1">
      <alignment horizontal="center" vertical="center" wrapText="1"/>
    </xf>
    <xf numFmtId="10" fontId="13" fillId="6" borderId="15" xfId="4" applyNumberFormat="1" applyFont="1" applyFill="1" applyBorder="1" applyAlignment="1">
      <alignment horizontal="center" vertical="center" wrapText="1"/>
    </xf>
    <xf numFmtId="4" fontId="13" fillId="0" borderId="0" xfId="2" applyNumberFormat="1" applyFont="1" applyAlignment="1">
      <alignment vertical="center"/>
    </xf>
    <xf numFmtId="44" fontId="13" fillId="0" borderId="0" xfId="8" applyFont="1" applyAlignment="1">
      <alignment vertical="center"/>
    </xf>
    <xf numFmtId="4" fontId="13" fillId="0" borderId="15" xfId="2" applyNumberFormat="1" applyFont="1" applyBorder="1" applyAlignment="1">
      <alignment horizontal="center" vertical="center" wrapText="1"/>
    </xf>
    <xf numFmtId="10" fontId="13" fillId="0" borderId="15" xfId="2" applyNumberFormat="1" applyFont="1" applyBorder="1" applyAlignment="1">
      <alignment horizontal="center" vertical="center" wrapText="1"/>
    </xf>
    <xf numFmtId="44" fontId="14" fillId="0" borderId="0" xfId="2" applyNumberFormat="1" applyFont="1" applyAlignment="1">
      <alignment vertical="center"/>
    </xf>
    <xf numFmtId="0" fontId="16" fillId="4" borderId="16" xfId="2" applyFont="1" applyFill="1" applyBorder="1" applyAlignment="1">
      <alignment horizontal="center" vertical="center" wrapText="1"/>
    </xf>
    <xf numFmtId="0" fontId="16" fillId="4" borderId="17" xfId="2" applyFont="1" applyFill="1" applyBorder="1" applyAlignment="1">
      <alignment horizontal="left" vertical="center" wrapText="1"/>
    </xf>
    <xf numFmtId="0" fontId="13" fillId="4" borderId="11" xfId="2" applyFont="1" applyFill="1" applyBorder="1" applyAlignment="1">
      <alignment horizontal="center" vertical="center" wrapText="1"/>
    </xf>
    <xf numFmtId="167" fontId="13" fillId="4" borderId="10" xfId="3" applyFont="1" applyFill="1" applyBorder="1" applyAlignment="1">
      <alignment horizontal="center" vertical="center" wrapText="1"/>
    </xf>
    <xf numFmtId="10" fontId="13" fillId="4" borderId="10" xfId="4" applyNumberFormat="1" applyFont="1" applyFill="1" applyBorder="1" applyAlignment="1">
      <alignment horizontal="center" vertical="center" wrapText="1"/>
    </xf>
    <xf numFmtId="2" fontId="13" fillId="4" borderId="10" xfId="2" applyNumberFormat="1" applyFont="1" applyFill="1" applyBorder="1" applyAlignment="1">
      <alignment horizontal="center" vertical="center" wrapText="1"/>
    </xf>
    <xf numFmtId="3" fontId="13" fillId="4" borderId="10" xfId="2" applyNumberFormat="1" applyFont="1" applyFill="1" applyBorder="1" applyAlignment="1">
      <alignment horizontal="center" vertical="center" wrapText="1"/>
    </xf>
    <xf numFmtId="167" fontId="16" fillId="4" borderId="10" xfId="3" applyFont="1" applyFill="1" applyBorder="1" applyAlignment="1">
      <alignment horizontal="right" vertical="center" wrapText="1"/>
    </xf>
    <xf numFmtId="169" fontId="16" fillId="4" borderId="18" xfId="4" applyNumberFormat="1" applyFont="1" applyFill="1" applyBorder="1" applyAlignment="1">
      <alignment horizontal="center" vertical="center" wrapText="1"/>
    </xf>
    <xf numFmtId="0" fontId="16" fillId="7" borderId="16" xfId="2" applyFont="1" applyFill="1" applyBorder="1" applyAlignment="1">
      <alignment horizontal="center" vertical="center" wrapText="1"/>
    </xf>
    <xf numFmtId="0" fontId="16" fillId="7" borderId="17" xfId="2" applyFont="1" applyFill="1" applyBorder="1" applyAlignment="1">
      <alignment horizontal="left" vertical="center" wrapText="1"/>
    </xf>
    <xf numFmtId="0" fontId="13" fillId="7" borderId="11" xfId="2" applyFont="1" applyFill="1" applyBorder="1" applyAlignment="1">
      <alignment horizontal="center" vertical="center" wrapText="1"/>
    </xf>
    <xf numFmtId="3" fontId="13" fillId="7" borderId="10" xfId="2" applyNumberFormat="1" applyFont="1" applyFill="1" applyBorder="1" applyAlignment="1">
      <alignment horizontal="center" vertical="center" wrapText="1"/>
    </xf>
    <xf numFmtId="9" fontId="13" fillId="7" borderId="10" xfId="4" applyFont="1" applyFill="1" applyBorder="1" applyAlignment="1">
      <alignment horizontal="center" vertical="center" wrapText="1"/>
    </xf>
    <xf numFmtId="2" fontId="13" fillId="7" borderId="10" xfId="2" applyNumberFormat="1" applyFont="1" applyFill="1" applyBorder="1" applyAlignment="1">
      <alignment horizontal="center" vertical="center" wrapText="1"/>
    </xf>
    <xf numFmtId="167" fontId="16" fillId="7" borderId="10" xfId="3" applyFont="1" applyFill="1" applyBorder="1" applyAlignment="1">
      <alignment horizontal="right" vertical="center" wrapText="1"/>
    </xf>
    <xf numFmtId="169" fontId="16" fillId="7" borderId="18" xfId="2" applyNumberFormat="1" applyFont="1" applyFill="1" applyBorder="1" applyAlignment="1">
      <alignment horizontal="center" vertical="center" wrapText="1"/>
    </xf>
    <xf numFmtId="44" fontId="13" fillId="0" borderId="0" xfId="2" applyNumberFormat="1" applyFont="1" applyAlignment="1">
      <alignment vertical="center"/>
    </xf>
    <xf numFmtId="0" fontId="13" fillId="4" borderId="10" xfId="2" applyFont="1" applyFill="1" applyBorder="1" applyAlignment="1">
      <alignment horizontal="center" vertical="center" wrapText="1"/>
    </xf>
    <xf numFmtId="167" fontId="16" fillId="4" borderId="11" xfId="3" applyFont="1" applyFill="1" applyBorder="1" applyAlignment="1">
      <alignment horizontal="right" vertical="center" wrapText="1"/>
    </xf>
    <xf numFmtId="10" fontId="16" fillId="4" borderId="12" xfId="2" applyNumberFormat="1" applyFont="1" applyFill="1" applyBorder="1" applyAlignment="1">
      <alignment horizontal="center" vertical="center" wrapText="1"/>
    </xf>
    <xf numFmtId="167" fontId="21" fillId="0" borderId="0" xfId="3" applyFont="1" applyFill="1" applyAlignment="1">
      <alignment vertical="center"/>
    </xf>
    <xf numFmtId="0" fontId="18" fillId="0" borderId="0" xfId="2" applyFont="1" applyAlignment="1">
      <alignment horizontal="center" vertical="center" wrapText="1"/>
    </xf>
    <xf numFmtId="0" fontId="18" fillId="0" borderId="0" xfId="2" applyFont="1" applyAlignment="1">
      <alignment horizontal="left" vertical="center" wrapText="1"/>
    </xf>
    <xf numFmtId="2" fontId="18" fillId="0" borderId="0" xfId="2" applyNumberFormat="1" applyFont="1" applyAlignment="1">
      <alignment horizontal="center" vertical="center" wrapText="1"/>
    </xf>
    <xf numFmtId="4" fontId="18" fillId="0" borderId="0" xfId="2" applyNumberFormat="1" applyFont="1" applyAlignment="1">
      <alignment horizontal="right" vertical="center" wrapText="1"/>
    </xf>
    <xf numFmtId="168" fontId="18" fillId="0" borderId="0" xfId="2" applyNumberFormat="1" applyFont="1" applyAlignment="1">
      <alignment horizontal="center" vertical="center" wrapText="1"/>
    </xf>
    <xf numFmtId="44" fontId="17" fillId="0" borderId="0" xfId="2" applyNumberFormat="1" applyFont="1" applyAlignment="1">
      <alignment vertical="center"/>
    </xf>
    <xf numFmtId="167" fontId="18" fillId="0" borderId="0" xfId="3" applyFont="1" applyAlignment="1">
      <alignment vertical="center"/>
    </xf>
    <xf numFmtId="4" fontId="13" fillId="0" borderId="0" xfId="2" applyNumberFormat="1" applyFont="1" applyAlignment="1">
      <alignment horizontal="right" vertical="center" wrapText="1"/>
    </xf>
    <xf numFmtId="4" fontId="13" fillId="0" borderId="0" xfId="2" applyNumberFormat="1" applyFont="1" applyAlignment="1">
      <alignment horizontal="center" vertical="center" wrapText="1"/>
    </xf>
    <xf numFmtId="0" fontId="22" fillId="0" borderId="0" xfId="2" applyFont="1" applyAlignment="1" applyProtection="1">
      <alignment horizontal="center" vertical="center" wrapText="1"/>
      <protection locked="0"/>
    </xf>
    <xf numFmtId="172" fontId="16" fillId="0" borderId="15" xfId="1" applyNumberFormat="1" applyFont="1" applyFill="1" applyBorder="1" applyAlignment="1">
      <alignment horizontal="right" vertical="center" wrapText="1"/>
    </xf>
    <xf numFmtId="172" fontId="13" fillId="0" borderId="15" xfId="1" applyNumberFormat="1" applyFont="1" applyFill="1" applyBorder="1" applyAlignment="1">
      <alignment horizontal="right" vertical="center" wrapText="1"/>
    </xf>
    <xf numFmtId="167" fontId="13" fillId="0" borderId="0" xfId="2" applyNumberFormat="1" applyFont="1" applyAlignment="1">
      <alignment vertical="center"/>
    </xf>
    <xf numFmtId="171" fontId="13" fillId="0" borderId="0" xfId="2" applyNumberFormat="1" applyFont="1" applyAlignment="1">
      <alignment vertical="center"/>
    </xf>
    <xf numFmtId="173" fontId="13" fillId="0" borderId="0" xfId="2" applyNumberFormat="1" applyFont="1" applyAlignment="1">
      <alignment vertical="center"/>
    </xf>
    <xf numFmtId="10" fontId="16" fillId="5" borderId="18" xfId="4" applyNumberFormat="1" applyFont="1" applyFill="1" applyBorder="1" applyAlignment="1">
      <alignment horizontal="center" vertical="center" wrapText="1"/>
    </xf>
    <xf numFmtId="0" fontId="3" fillId="0" borderId="20" xfId="0" applyFont="1" applyBorder="1" applyAlignment="1">
      <alignment horizontal="center" vertical="center"/>
    </xf>
    <xf numFmtId="1" fontId="3" fillId="0" borderId="20" xfId="0" applyNumberFormat="1" applyFont="1" applyBorder="1" applyAlignment="1">
      <alignment horizontal="center" vertical="center"/>
    </xf>
    <xf numFmtId="166" fontId="8" fillId="0" borderId="20" xfId="0" applyNumberFormat="1" applyFont="1" applyBorder="1" applyAlignment="1">
      <alignment vertical="center"/>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7" fillId="2" borderId="22" xfId="0" applyFont="1" applyFill="1" applyBorder="1" applyAlignment="1">
      <alignment horizontal="center" vertical="center" wrapText="1"/>
    </xf>
    <xf numFmtId="165" fontId="7" fillId="2" borderId="23" xfId="0" applyNumberFormat="1" applyFont="1" applyFill="1" applyBorder="1" applyAlignment="1">
      <alignment horizontal="center" vertical="center"/>
    </xf>
    <xf numFmtId="0" fontId="3" fillId="0" borderId="25" xfId="0" applyFont="1" applyBorder="1" applyAlignment="1">
      <alignment horizontal="left" vertical="center"/>
    </xf>
    <xf numFmtId="165" fontId="9" fillId="0" borderId="26" xfId="0" applyNumberFormat="1" applyFont="1" applyBorder="1" applyAlignment="1">
      <alignment vertical="center"/>
    </xf>
    <xf numFmtId="0" fontId="3" fillId="0" borderId="27" xfId="0" applyFont="1" applyBorder="1" applyAlignment="1">
      <alignment horizontal="left" vertical="center"/>
    </xf>
    <xf numFmtId="0" fontId="3" fillId="0" borderId="29" xfId="0" applyFont="1" applyBorder="1" applyAlignment="1">
      <alignment horizontal="left" vertical="center"/>
    </xf>
    <xf numFmtId="0" fontId="10" fillId="0" borderId="31" xfId="0" applyFont="1" applyBorder="1" applyAlignment="1">
      <alignment horizontal="center" vertical="center"/>
    </xf>
    <xf numFmtId="0" fontId="8" fillId="0" borderId="32" xfId="0" applyFont="1" applyBorder="1" applyAlignment="1">
      <alignment horizontal="center" vertical="center"/>
    </xf>
    <xf numFmtId="2" fontId="9" fillId="0" borderId="32" xfId="0" applyNumberFormat="1" applyFont="1" applyBorder="1" applyAlignment="1">
      <alignment horizontal="center" vertical="center"/>
    </xf>
    <xf numFmtId="166" fontId="8" fillId="0" borderId="32" xfId="0" applyNumberFormat="1" applyFont="1" applyBorder="1" applyAlignment="1">
      <alignment vertical="center"/>
    </xf>
    <xf numFmtId="174" fontId="9" fillId="0" borderId="33" xfId="0" applyNumberFormat="1" applyFont="1" applyBorder="1" applyAlignment="1">
      <alignment vertical="center"/>
    </xf>
    <xf numFmtId="175" fontId="8" fillId="0" borderId="19" xfId="0" applyNumberFormat="1" applyFont="1" applyBorder="1" applyAlignment="1">
      <alignment vertical="center"/>
    </xf>
    <xf numFmtId="0" fontId="20" fillId="0" borderId="0" xfId="2" applyFont="1" applyAlignment="1">
      <alignment horizontal="left" vertical="center" wrapText="1"/>
    </xf>
    <xf numFmtId="0" fontId="20" fillId="0" borderId="14" xfId="2" quotePrefix="1" applyFont="1" applyBorder="1" applyAlignment="1">
      <alignment horizontal="center" vertical="center" wrapText="1"/>
    </xf>
    <xf numFmtId="10" fontId="20" fillId="6" borderId="15" xfId="4" applyNumberFormat="1" applyFont="1" applyFill="1" applyBorder="1" applyAlignment="1">
      <alignment horizontal="center" vertical="center" wrapText="1"/>
    </xf>
    <xf numFmtId="174" fontId="8" fillId="0" borderId="24" xfId="0" applyNumberFormat="1" applyFont="1" applyBorder="1" applyAlignment="1">
      <alignment vertical="center"/>
    </xf>
    <xf numFmtId="174" fontId="9" fillId="0" borderId="28" xfId="0" applyNumberFormat="1" applyFont="1" applyBorder="1" applyAlignment="1">
      <alignment vertical="center"/>
    </xf>
    <xf numFmtId="174" fontId="9" fillId="0" borderId="30" xfId="0" applyNumberFormat="1" applyFont="1" applyBorder="1" applyAlignment="1">
      <alignment vertical="center"/>
    </xf>
    <xf numFmtId="0" fontId="3" fillId="0" borderId="34" xfId="0" applyFont="1" applyBorder="1" applyAlignment="1">
      <alignment horizontal="center" vertical="center"/>
    </xf>
    <xf numFmtId="0" fontId="25" fillId="0" borderId="19" xfId="0" applyFont="1" applyBorder="1" applyAlignment="1">
      <alignment vertical="center" wrapText="1"/>
    </xf>
    <xf numFmtId="0" fontId="25" fillId="0" borderId="19" xfId="0" applyFont="1" applyBorder="1" applyAlignment="1">
      <alignment horizontal="center" vertical="center" wrapText="1"/>
    </xf>
    <xf numFmtId="0" fontId="13" fillId="0" borderId="35" xfId="2" applyFont="1" applyBorder="1" applyAlignment="1">
      <alignment vertical="center" wrapText="1"/>
    </xf>
    <xf numFmtId="0" fontId="5" fillId="0" borderId="3" xfId="0" applyFont="1" applyBorder="1" applyAlignment="1">
      <alignment horizontal="center" vertical="center" wrapText="1"/>
    </xf>
    <xf numFmtId="0" fontId="2" fillId="0" borderId="4" xfId="0" applyFont="1" applyBorder="1"/>
    <xf numFmtId="0" fontId="2" fillId="0" borderId="5" xfId="0" applyFont="1" applyBorder="1"/>
    <xf numFmtId="0" fontId="2" fillId="0" borderId="6" xfId="0" applyFont="1" applyBorder="1"/>
    <xf numFmtId="0" fontId="0" fillId="0" borderId="0" xfId="0"/>
    <xf numFmtId="0" fontId="2" fillId="0" borderId="7" xfId="0" applyFont="1" applyBorder="1"/>
    <xf numFmtId="0" fontId="2" fillId="0" borderId="0" xfId="0" applyFont="1"/>
    <xf numFmtId="0" fontId="15" fillId="3" borderId="0" xfId="2" applyFont="1" applyFill="1" applyAlignment="1">
      <alignment horizontal="center" vertical="center" wrapText="1"/>
    </xf>
    <xf numFmtId="0" fontId="16" fillId="4" borderId="9" xfId="2" applyFont="1" applyFill="1" applyBorder="1" applyAlignment="1">
      <alignment horizontal="center" vertical="center" wrapText="1"/>
    </xf>
    <xf numFmtId="0" fontId="16" fillId="4" borderId="10" xfId="2" applyFont="1" applyFill="1" applyBorder="1" applyAlignment="1">
      <alignment horizontal="center" vertical="center" wrapText="1"/>
    </xf>
    <xf numFmtId="0" fontId="19" fillId="4" borderId="9" xfId="2" applyFont="1" applyFill="1" applyBorder="1" applyAlignment="1">
      <alignment horizontal="center" vertical="center" wrapText="1"/>
    </xf>
    <xf numFmtId="0" fontId="19" fillId="4" borderId="18" xfId="2" applyFont="1" applyFill="1" applyBorder="1" applyAlignment="1">
      <alignment horizontal="center" vertical="center" wrapText="1"/>
    </xf>
  </cellXfs>
  <cellStyles count="11">
    <cellStyle name="Millares [0] 3" xfId="5"/>
    <cellStyle name="Moneda" xfId="1" builtinId="4"/>
    <cellStyle name="Moneda [0] 2 9" xfId="7"/>
    <cellStyle name="Moneda [0] 8" xfId="3"/>
    <cellStyle name="Moneda 85" xfId="8"/>
    <cellStyle name="Normal" xfId="0" builtinId="0"/>
    <cellStyle name="Normal 11" xfId="2"/>
    <cellStyle name="Normal 4 3" xfId="10"/>
    <cellStyle name="Normal 8" xfId="9"/>
    <cellStyle name="Porcentaje 2" xfId="4"/>
    <cellStyle name="Porcentaje 3"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calcChain" Target="calcChain.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796352</xdr:colOff>
      <xdr:row>0</xdr:row>
      <xdr:rowOff>0</xdr:rowOff>
    </xdr:from>
    <xdr:to>
      <xdr:col>0</xdr:col>
      <xdr:colOff>3806252</xdr:colOff>
      <xdr:row>2</xdr:row>
      <xdr:rowOff>243278</xdr:rowOff>
    </xdr:to>
    <xdr:pic>
      <xdr:nvPicPr>
        <xdr:cNvPr id="3" name="Imagen 2">
          <a:extLst>
            <a:ext uri="{FF2B5EF4-FFF2-40B4-BE49-F238E27FC236}">
              <a16:creationId xmlns:a16="http://schemas.microsoft.com/office/drawing/2014/main" id="{AFF8B9C0-BEB1-C53C-1565-A05C9D22BC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6352" y="0"/>
          <a:ext cx="3009900" cy="74295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caldasgovco-my.sharepoint.com/Users/demo/Desktop/PARQUE%20TECNOLOGICO%20VILLAMARIA/PRESUPUESTO/20180320%20%20PRESUPUESTO/2010130/EDIFICIO%20PARQUE%20TECNOLOGICO%20VILLAMAR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PRESUPUESTO\20180430%20PARQUE%20TECNOLOGICO%20VILLAMARIA%20FINAL.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aldasgovco-my.sharepoint.com/Users/Andrea/Documents/PRESUPUESTOS/PRESUPUESTO%20PLAZA%20DE%20GOBIERNO_Propuesta%20Economica%20Contratista.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10.0.0.4/tecnico/Documents%20and%20Settings/67370/Configuraci&#243;n%20local/Archivos%20temporales%20de%20Internet/Content.IE5/UOTNRVQZ/Presupuesto%20correigio%20nora%20morales(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2EB3E6F3\RELACI~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3-SECRETARIA%20DE%20PLANEACION%20ANSERMA%2020204\20-Univiersidad\2-Universidad%20de%20caldas\1-000%20SA%20PRE%20000%20PRESUPUESTO%20DE%20OBRA%20SEDE%20AGROINDUSTRIAL%20V4%20(1).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aldasgovco-my.sharepoint.com/IYD1-PC/Users/PROYECTOS/DISE&#209;OS%20CHOCO/PRESUPUESTO/ANALISIS%20DE%20PRECIOS%20UNITARIOS%20Y%20PRESUPUESTO%20ILUMINACION%20Y%20TOMAS%20DE%20FUERZA.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user\Desktop\Ing%20Andres%20M\UNIVERSIDAD%20DE%20CALDAS\ENTREGA%203\PRESUPUESTO%20FINAL%20EDIFICIO%20DEL%20PARQUE%20E3%200512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Edificio Villamaria"/>
      <sheetName val="CANTIDADES DE OBRA"/>
      <sheetName val="Analisis Admon"/>
      <sheetName val="Analisis interventoria"/>
      <sheetName val="Analisis Mano de Obra"/>
      <sheetName val="Analisis Herramienta Menor"/>
      <sheetName val="Analisis Factor Prestacional"/>
    </sheetNames>
    <sheetDataSet>
      <sheetData sheetId="0"/>
      <sheetData sheetId="1"/>
      <sheetData sheetId="2"/>
      <sheetData sheetId="3"/>
      <sheetData sheetId="4"/>
      <sheetData sheetId="5"/>
      <sheetData sheetId="6"/>
      <sheetData sheetId="7"/>
      <sheetData sheetId="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OK"/>
      <sheetName val="Presupuesto OK"/>
      <sheetName val="Materiales OK"/>
      <sheetName val="Equipos OK"/>
      <sheetName val="Cuadrillas OK"/>
      <sheetName val="Jornal OK"/>
      <sheetName val="Prestaciones OK"/>
    </sheetNames>
    <sheetDataSet>
      <sheetData sheetId="0"/>
      <sheetData sheetId="1"/>
      <sheetData sheetId="2"/>
      <sheetData sheetId="3"/>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1"/>
      <sheetName val="PPTO EDIFICIO PRINCIPAL"/>
      <sheetName val="PPTO PLAZA DE EVENTOS"/>
      <sheetName val="PPTO EDIFICIO CAFETERÍA"/>
      <sheetName val="CRONOGRAMA"/>
      <sheetName val="ANALISIS INTERVENTORIA"/>
      <sheetName val="ANALISIS AIU "/>
      <sheetName val="FACTOR MULTIPLICADOR INTER"/>
      <sheetName val="SUPERVISION TECNICA"/>
      <sheetName val="Jornal OK"/>
      <sheetName val="Factor prestacional"/>
      <sheetName val="Cuadrillas OK"/>
      <sheetName val="CANT_EDIFICIO PRINCIPAL"/>
      <sheetName val="CANT_PLAZA DE EVENTOS"/>
      <sheetName val="CANT_EDIFICIO CAFETERÍA"/>
      <sheetName val="ÍTEMS"/>
      <sheetName val="CompInsumos"/>
      <sheetName val="100"/>
      <sheetName val="200"/>
      <sheetName val="300"/>
      <sheetName val="400"/>
      <sheetName val="500"/>
      <sheetName val="600"/>
      <sheetName val="700"/>
      <sheetName val="800"/>
      <sheetName val="900"/>
      <sheetName val="1000"/>
      <sheetName val="1100"/>
      <sheetName val="1200"/>
      <sheetName val="1300"/>
      <sheetName val="1400"/>
      <sheetName val="1500"/>
      <sheetName val="1600"/>
      <sheetName val="1700"/>
      <sheetName val="1800"/>
      <sheetName val="1900"/>
      <sheetName val="2000"/>
      <sheetName val="2100"/>
      <sheetName val="2200"/>
      <sheetName val="2300 PMA"/>
      <sheetName val="2400 PMT"/>
    </sheetNames>
    <sheetDataSet>
      <sheetData sheetId="0"/>
      <sheetData sheetId="1"/>
      <sheetData sheetId="2"/>
      <sheetData sheetId="3"/>
      <sheetData sheetId="4"/>
      <sheetData sheetId="5"/>
      <sheetData sheetId="6"/>
      <sheetData sheetId="7"/>
      <sheetData sheetId="8"/>
      <sheetData sheetId="9"/>
      <sheetData sheetId="10">
        <row r="11">
          <cell r="B11">
            <v>1160000</v>
          </cell>
        </row>
      </sheetData>
      <sheetData sheetId="11">
        <row r="35">
          <cell r="E35">
            <v>0.69</v>
          </cell>
        </row>
      </sheetData>
      <sheetData sheetId="12"/>
      <sheetData sheetId="13"/>
      <sheetData sheetId="14"/>
      <sheetData sheetId="15"/>
      <sheetData sheetId="16">
        <row r="1">
          <cell r="A1" t="str">
            <v>SEDE AGROINDUSTRIAL DE LA UNIVERSIDAD DE CALDAS 
EN LA REGIÓN DEL BAJO OCCIDENTE DE CALDAS
ANSERMA</v>
          </cell>
          <cell r="B1">
            <v>0</v>
          </cell>
          <cell r="C1">
            <v>0</v>
          </cell>
          <cell r="D1">
            <v>0</v>
          </cell>
        </row>
        <row r="2">
          <cell r="A2">
            <v>0</v>
          </cell>
          <cell r="B2">
            <v>0</v>
          </cell>
          <cell r="C2">
            <v>0</v>
          </cell>
          <cell r="D2">
            <v>0</v>
          </cell>
        </row>
        <row r="3">
          <cell r="A3">
            <v>0</v>
          </cell>
          <cell r="B3">
            <v>0</v>
          </cell>
          <cell r="C3">
            <v>0</v>
          </cell>
          <cell r="D3">
            <v>0</v>
          </cell>
        </row>
        <row r="4">
          <cell r="A4">
            <v>0</v>
          </cell>
          <cell r="B4">
            <v>0</v>
          </cell>
          <cell r="C4">
            <v>0</v>
          </cell>
          <cell r="D4">
            <v>0</v>
          </cell>
        </row>
        <row r="5">
          <cell r="A5">
            <v>0</v>
          </cell>
          <cell r="B5">
            <v>0</v>
          </cell>
          <cell r="C5">
            <v>0</v>
          </cell>
          <cell r="D5">
            <v>0</v>
          </cell>
        </row>
        <row r="6">
          <cell r="A6">
            <v>0</v>
          </cell>
          <cell r="B6">
            <v>0</v>
          </cell>
          <cell r="C6">
            <v>0</v>
          </cell>
          <cell r="D6">
            <v>0</v>
          </cell>
        </row>
        <row r="7">
          <cell r="A7" t="str">
            <v>ITEMS</v>
          </cell>
          <cell r="B7">
            <v>0</v>
          </cell>
          <cell r="C7">
            <v>0</v>
          </cell>
          <cell r="D7">
            <v>0</v>
          </cell>
        </row>
        <row r="8">
          <cell r="A8" t="str">
            <v>ÍNDICE</v>
          </cell>
          <cell r="B8">
            <v>0</v>
          </cell>
          <cell r="C8">
            <v>0</v>
          </cell>
          <cell r="D8">
            <v>0</v>
          </cell>
        </row>
        <row r="10">
          <cell r="A10" t="str">
            <v>CÓD</v>
          </cell>
          <cell r="B10" t="str">
            <v>DESCRIPCIÓN</v>
          </cell>
          <cell r="C10" t="str">
            <v>UNIDAD</v>
          </cell>
          <cell r="D10" t="str">
            <v>VR. UNITARIO</v>
          </cell>
        </row>
        <row r="11">
          <cell r="A11">
            <v>0</v>
          </cell>
          <cell r="B11">
            <v>0</v>
          </cell>
          <cell r="C11">
            <v>0</v>
          </cell>
          <cell r="D11">
            <v>0</v>
          </cell>
        </row>
        <row r="12">
          <cell r="A12" t="str">
            <v>100</v>
          </cell>
          <cell r="B12" t="str">
            <v>PRELIMINARES</v>
          </cell>
          <cell r="C12">
            <v>0</v>
          </cell>
          <cell r="D12">
            <v>0</v>
          </cell>
        </row>
        <row r="13">
          <cell r="A13" t="str">
            <v>100.1</v>
          </cell>
          <cell r="B13" t="str">
            <v>Localización y replanteo</v>
          </cell>
          <cell r="C13" t="str">
            <v>m2</v>
          </cell>
          <cell r="D13">
            <v>4713</v>
          </cell>
        </row>
        <row r="14">
          <cell r="A14" t="str">
            <v>100.2</v>
          </cell>
          <cell r="B14" t="str">
            <v>Descapote mecánico en material común (incluye cargue y retiro) e=20cm</v>
          </cell>
          <cell r="C14" t="str">
            <v>m2</v>
          </cell>
          <cell r="D14">
            <v>7956</v>
          </cell>
        </row>
        <row r="15">
          <cell r="A15" t="str">
            <v>100.3</v>
          </cell>
          <cell r="B15" t="str">
            <v>Cerramiento provisional en malla verde h=2,4m</v>
          </cell>
          <cell r="C15" t="str">
            <v>m</v>
          </cell>
          <cell r="D15">
            <v>49481</v>
          </cell>
        </row>
        <row r="16">
          <cell r="A16" t="str">
            <v>100.4</v>
          </cell>
          <cell r="B16" t="str">
            <v>Instalación provisional de acueducto</v>
          </cell>
          <cell r="C16" t="str">
            <v>mes</v>
          </cell>
          <cell r="D16">
            <v>90762</v>
          </cell>
        </row>
        <row r="17">
          <cell r="A17" t="str">
            <v>100.5</v>
          </cell>
          <cell r="B17" t="str">
            <v>Instalación provisional de energia</v>
          </cell>
          <cell r="C17" t="str">
            <v>mes</v>
          </cell>
          <cell r="D17">
            <v>111650</v>
          </cell>
        </row>
        <row r="18">
          <cell r="A18" t="str">
            <v>100.6</v>
          </cell>
          <cell r="B18" t="str">
            <v>Suministro, transporte e instalación de valla informativa del proyecto</v>
          </cell>
          <cell r="C18" t="str">
            <v>m2</v>
          </cell>
          <cell r="D18">
            <v>120149</v>
          </cell>
        </row>
        <row r="19">
          <cell r="A19" t="str">
            <v>100.7</v>
          </cell>
          <cell r="B19" t="str">
            <v>Demolición de Placas de contrapiso y entrepiso hasta E=0.30m, Incluye retiro de sobrantes.</v>
          </cell>
          <cell r="C19" t="str">
            <v>m2</v>
          </cell>
          <cell r="D19">
            <v>27815</v>
          </cell>
        </row>
        <row r="20">
          <cell r="A20" t="str">
            <v>100.8</v>
          </cell>
          <cell r="B20" t="str">
            <v>Demolicion de muros</v>
          </cell>
          <cell r="C20" t="str">
            <v>m2</v>
          </cell>
          <cell r="D20">
            <v>15495</v>
          </cell>
        </row>
        <row r="21">
          <cell r="A21" t="str">
            <v>100.9</v>
          </cell>
          <cell r="B21" t="str">
            <v>Desmonte y retiro de cubiertas</v>
          </cell>
          <cell r="C21" t="str">
            <v>m2</v>
          </cell>
          <cell r="D21">
            <v>9882</v>
          </cell>
        </row>
        <row r="22">
          <cell r="A22" t="str">
            <v>100.10</v>
          </cell>
          <cell r="B22" t="str">
            <v>Desmonte de barandas y rejas</v>
          </cell>
          <cell r="C22" t="str">
            <v>m</v>
          </cell>
          <cell r="D22">
            <v>15378</v>
          </cell>
        </row>
        <row r="23">
          <cell r="A23">
            <v>0</v>
          </cell>
          <cell r="B23">
            <v>0</v>
          </cell>
          <cell r="C23">
            <v>0</v>
          </cell>
          <cell r="D23">
            <v>0</v>
          </cell>
        </row>
        <row r="24">
          <cell r="A24" t="str">
            <v>200</v>
          </cell>
          <cell r="B24" t="str">
            <v>EXCAVACIONES Y RELLENOS</v>
          </cell>
          <cell r="C24">
            <v>0</v>
          </cell>
          <cell r="D24">
            <v>0</v>
          </cell>
        </row>
        <row r="25">
          <cell r="A25" t="str">
            <v>200.1</v>
          </cell>
          <cell r="B25" t="str">
            <v>Excavación mecánica en material común (incluye cargue y retiro)</v>
          </cell>
          <cell r="C25" t="str">
            <v>m3</v>
          </cell>
          <cell r="D25">
            <v>24999</v>
          </cell>
        </row>
        <row r="26">
          <cell r="A26" t="str">
            <v>200.2</v>
          </cell>
          <cell r="B26" t="str">
            <v>Excavación manual en material común (incluye cargue y retiro)</v>
          </cell>
          <cell r="C26" t="str">
            <v>m3</v>
          </cell>
          <cell r="D26">
            <v>60110</v>
          </cell>
        </row>
        <row r="27">
          <cell r="A27" t="str">
            <v>200.4</v>
          </cell>
          <cell r="B27" t="str">
            <v>Recebo compactado B200 h= 0.3 para placa de contrapiso</v>
          </cell>
          <cell r="C27" t="str">
            <v>m3</v>
          </cell>
          <cell r="D27">
            <v>58021</v>
          </cell>
        </row>
        <row r="28">
          <cell r="A28" t="str">
            <v>200.5</v>
          </cell>
          <cell r="B28" t="str">
            <v>Sustitucion en material granular tipo afirmado</v>
          </cell>
          <cell r="C28" t="str">
            <v>m3</v>
          </cell>
          <cell r="D28">
            <v>107614</v>
          </cell>
        </row>
        <row r="29">
          <cell r="A29" t="str">
            <v>200.6</v>
          </cell>
          <cell r="B29" t="str">
            <v>Conformación de taludes en tierra</v>
          </cell>
          <cell r="C29" t="str">
            <v>m3</v>
          </cell>
          <cell r="D29">
            <v>64527</v>
          </cell>
        </row>
        <row r="30">
          <cell r="A30" t="str">
            <v>200.8</v>
          </cell>
          <cell r="B30" t="str">
            <v>Compactacion de la subrasante</v>
          </cell>
          <cell r="C30" t="str">
            <v>m2</v>
          </cell>
          <cell r="D30">
            <v>8268</v>
          </cell>
        </row>
        <row r="31">
          <cell r="A31" t="str">
            <v>200.9</v>
          </cell>
          <cell r="B31" t="str">
            <v>Filtro para muros de contencion</v>
          </cell>
          <cell r="C31" t="str">
            <v>m3</v>
          </cell>
          <cell r="D31">
            <v>172526</v>
          </cell>
        </row>
        <row r="32">
          <cell r="A32">
            <v>0</v>
          </cell>
          <cell r="B32">
            <v>0</v>
          </cell>
          <cell r="C32">
            <v>0</v>
          </cell>
          <cell r="D32">
            <v>0</v>
          </cell>
        </row>
        <row r="33">
          <cell r="A33" t="str">
            <v>300</v>
          </cell>
          <cell r="B33" t="str">
            <v xml:space="preserve">CIMENTACIÓN </v>
          </cell>
          <cell r="C33">
            <v>0</v>
          </cell>
          <cell r="D33">
            <v>0</v>
          </cell>
        </row>
        <row r="34">
          <cell r="A34" t="str">
            <v>300.1</v>
          </cell>
          <cell r="B34" t="str">
            <v>Solado de limpieza f´c= 14,5 Mpa e=5cm</v>
          </cell>
          <cell r="C34" t="str">
            <v>m2</v>
          </cell>
          <cell r="D34">
            <v>30562</v>
          </cell>
        </row>
        <row r="35">
          <cell r="A35" t="str">
            <v>300.2</v>
          </cell>
          <cell r="B35" t="str">
            <v>Zapatas en concreto de f´c= 28MPa, 4000 Psi</v>
          </cell>
          <cell r="C35" t="str">
            <v>m3</v>
          </cell>
          <cell r="D35">
            <v>813473</v>
          </cell>
        </row>
        <row r="36">
          <cell r="A36" t="str">
            <v>300.3</v>
          </cell>
          <cell r="B36" t="str">
            <v>Pedestales en concreto de f´c= 28 Mpa, 4000 Psi</v>
          </cell>
          <cell r="C36" t="str">
            <v>m3</v>
          </cell>
          <cell r="D36">
            <v>752628</v>
          </cell>
        </row>
        <row r="37">
          <cell r="A37" t="str">
            <v>300.4</v>
          </cell>
          <cell r="B37" t="str">
            <v>Vigas de amarre en concreto concreto de f´c= 28 Mpa, 4000 psi</v>
          </cell>
          <cell r="C37" t="str">
            <v>m3</v>
          </cell>
          <cell r="D37">
            <v>866999</v>
          </cell>
        </row>
        <row r="38">
          <cell r="A38" t="str">
            <v>300.5</v>
          </cell>
          <cell r="B38" t="str">
            <v>Placa de contrapiso, espesor e=0,15m, en concreto 4000 PSI esmaltado y pulido. Incluye película endurecedora antideslizante color gris (Refe. "Rocktop" de Toxement o equivalente).</v>
          </cell>
          <cell r="C38" t="str">
            <v>m2</v>
          </cell>
          <cell r="D38">
            <v>241687</v>
          </cell>
        </row>
        <row r="39">
          <cell r="A39" t="str">
            <v>300.6</v>
          </cell>
          <cell r="B39" t="str">
            <v>Muros de contención en concreto de f´c= 28MPa, 4000 psi</v>
          </cell>
          <cell r="C39" t="str">
            <v>m3</v>
          </cell>
          <cell r="D39">
            <v>948296</v>
          </cell>
        </row>
        <row r="40">
          <cell r="A40" t="str">
            <v>300.7</v>
          </cell>
          <cell r="B40" t="str">
            <v>Mortero impermeable para proteccion de anclajes y recubrimientos</v>
          </cell>
          <cell r="C40" t="str">
            <v>m3</v>
          </cell>
          <cell r="D40">
            <v>99297</v>
          </cell>
        </row>
        <row r="41">
          <cell r="A41" t="str">
            <v>300.8</v>
          </cell>
          <cell r="B41" t="str">
            <v>Acero de refuerzo 420 Mpa</v>
          </cell>
          <cell r="C41" t="str">
            <v>kg</v>
          </cell>
          <cell r="D41">
            <v>10849</v>
          </cell>
        </row>
        <row r="42">
          <cell r="A42" t="str">
            <v>300.9</v>
          </cell>
          <cell r="B42" t="str">
            <v>Malla electrosoldada</v>
          </cell>
          <cell r="C42" t="str">
            <v>kg</v>
          </cell>
          <cell r="D42">
            <v>31459</v>
          </cell>
        </row>
        <row r="43">
          <cell r="A43" t="str">
            <v>300.10</v>
          </cell>
          <cell r="B43" t="str">
            <v>Corte losa en concreto con disco de tungsteno</v>
          </cell>
          <cell r="C43" t="str">
            <v>m</v>
          </cell>
          <cell r="D43">
            <v>7799</v>
          </cell>
        </row>
        <row r="44">
          <cell r="A44" t="str">
            <v>300.11</v>
          </cell>
          <cell r="B44" t="str">
            <v>Concreto para tanque 4000 psi</v>
          </cell>
          <cell r="C44" t="str">
            <v>m3</v>
          </cell>
          <cell r="D44">
            <v>981767</v>
          </cell>
        </row>
        <row r="45">
          <cell r="A45" t="str">
            <v>300.12</v>
          </cell>
          <cell r="B45" t="str">
            <v>Sello elastomérico de juntas de losa</v>
          </cell>
          <cell r="C45" t="str">
            <v>m</v>
          </cell>
          <cell r="D45">
            <v>20819</v>
          </cell>
        </row>
        <row r="46">
          <cell r="A46" t="str">
            <v>300.13</v>
          </cell>
          <cell r="B46" t="str">
            <v>Suministro e instalacion de geotextil NT 2500</v>
          </cell>
          <cell r="C46" t="str">
            <v>m2</v>
          </cell>
          <cell r="D46">
            <v>10472</v>
          </cell>
        </row>
        <row r="47">
          <cell r="A47" t="str">
            <v>300.14</v>
          </cell>
          <cell r="B47" t="str">
            <v>Cimentacion profunda tipo pilotes, en concreto de 4000 Psi, 28 MPa fabricados con sistema de barrena continua</v>
          </cell>
          <cell r="C47" t="str">
            <v>m3</v>
          </cell>
          <cell r="D47">
            <v>1030055</v>
          </cell>
        </row>
        <row r="48">
          <cell r="A48" t="str">
            <v>300.15</v>
          </cell>
          <cell r="B48" t="str">
            <v>Descabece de pilotes</v>
          </cell>
          <cell r="C48" t="str">
            <v>m</v>
          </cell>
          <cell r="D48">
            <v>66337</v>
          </cell>
        </row>
        <row r="49">
          <cell r="A49" t="str">
            <v>300.16</v>
          </cell>
          <cell r="B49" t="str">
            <v>Zapatas en concreto de f´c= 24MPa, 3500 Psi</v>
          </cell>
          <cell r="C49" t="str">
            <v>m3</v>
          </cell>
          <cell r="D49">
            <v>813473</v>
          </cell>
        </row>
        <row r="50">
          <cell r="A50" t="str">
            <v>300.17</v>
          </cell>
          <cell r="B50" t="str">
            <v>Pedestales en concreto de f´c= 21 Mpa, 3000 Psi</v>
          </cell>
          <cell r="C50" t="str">
            <v>m3</v>
          </cell>
          <cell r="D50">
            <v>851609</v>
          </cell>
        </row>
        <row r="51">
          <cell r="A51" t="str">
            <v>300.18</v>
          </cell>
          <cell r="B51" t="str">
            <v>Vigas de amarre en concreto concreto de f´c= 21 Mpa, 3000 psi</v>
          </cell>
          <cell r="C51" t="str">
            <v>m3</v>
          </cell>
          <cell r="D51">
            <v>965980</v>
          </cell>
        </row>
        <row r="52">
          <cell r="A52" t="str">
            <v>300.19</v>
          </cell>
          <cell r="B52" t="str">
            <v>Placa de contrapiso, espesor e=0,15m, en concreto 3000 PSI</v>
          </cell>
          <cell r="C52" t="str">
            <v>m3</v>
          </cell>
          <cell r="D52">
            <v>253682</v>
          </cell>
        </row>
        <row r="53">
          <cell r="A53">
            <v>0</v>
          </cell>
          <cell r="B53">
            <v>0</v>
          </cell>
          <cell r="C53">
            <v>0</v>
          </cell>
          <cell r="D53">
            <v>0</v>
          </cell>
        </row>
        <row r="54">
          <cell r="A54" t="str">
            <v>400</v>
          </cell>
          <cell r="B54" t="str">
            <v xml:space="preserve">ESTRUCTURA  </v>
          </cell>
          <cell r="C54">
            <v>0</v>
          </cell>
          <cell r="D54">
            <v>0</v>
          </cell>
        </row>
        <row r="55">
          <cell r="A55" t="str">
            <v>400.1</v>
          </cell>
          <cell r="B55" t="str">
            <v>Estructura metalica (Incluye suministro, montaje, anticorrosivo, pintura de acabado)</v>
          </cell>
          <cell r="C55" t="str">
            <v>kg</v>
          </cell>
          <cell r="D55">
            <v>15040</v>
          </cell>
        </row>
        <row r="56">
          <cell r="A56" t="str">
            <v>400.2</v>
          </cell>
          <cell r="B56" t="str">
            <v>Pintura intumescente para elementos metalicos</v>
          </cell>
          <cell r="C56" t="str">
            <v>m2</v>
          </cell>
          <cell r="D56">
            <v>68111</v>
          </cell>
        </row>
        <row r="57">
          <cell r="A57" t="str">
            <v>400.3</v>
          </cell>
          <cell r="B57" t="str">
            <v>Placa en lámina colaborante tipo Steel deck de 3" calibre 22, e= 12cm, f´c= 28 Mpa, 4000 Psi. Acabado esmaltado y pulido</v>
          </cell>
          <cell r="C57" t="str">
            <v>m2</v>
          </cell>
          <cell r="D57">
            <v>233870</v>
          </cell>
        </row>
        <row r="58">
          <cell r="A58" t="str">
            <v>400.4</v>
          </cell>
          <cell r="B58" t="str">
            <v>Anclajes a cimentaciones Barras ASTM a 193 GB</v>
          </cell>
          <cell r="C58" t="str">
            <v>un</v>
          </cell>
          <cell r="D58">
            <v>98025</v>
          </cell>
        </row>
        <row r="59">
          <cell r="A59" t="str">
            <v>400.5</v>
          </cell>
          <cell r="B59" t="str">
            <v>Mortero de nivelacion (Grouting, sikagrout-200 o equivalente)</v>
          </cell>
          <cell r="C59" t="str">
            <v>m3</v>
          </cell>
          <cell r="D59">
            <v>8599009</v>
          </cell>
        </row>
        <row r="60">
          <cell r="A60" t="str">
            <v>400.6</v>
          </cell>
          <cell r="B60" t="str">
            <v>Columnas en concreto f´c= 21Mpa, 3000 Psi</v>
          </cell>
          <cell r="C60" t="str">
            <v>m3</v>
          </cell>
          <cell r="D60">
            <v>1090856</v>
          </cell>
        </row>
        <row r="61">
          <cell r="A61" t="str">
            <v>400.7</v>
          </cell>
          <cell r="B61" t="str">
            <v>Pantalla en concreto f´c= 28MPa, 4000 Psi, acabado a la vista</v>
          </cell>
          <cell r="C61" t="str">
            <v>m3</v>
          </cell>
          <cell r="D61">
            <v>1155438</v>
          </cell>
        </row>
        <row r="62">
          <cell r="A62" t="str">
            <v>400.8</v>
          </cell>
          <cell r="B62" t="str">
            <v>Viga aerea en concreto f´c= 21MPa, 3000 Psi</v>
          </cell>
          <cell r="C62" t="str">
            <v>m3</v>
          </cell>
          <cell r="D62">
            <v>1133571</v>
          </cell>
        </row>
        <row r="63">
          <cell r="A63" t="str">
            <v>400.9</v>
          </cell>
          <cell r="B63" t="str">
            <v>Acero de refuerzo 420 Mpa</v>
          </cell>
          <cell r="C63" t="str">
            <v>kg</v>
          </cell>
          <cell r="D63">
            <v>10849</v>
          </cell>
        </row>
        <row r="64">
          <cell r="A64" t="str">
            <v>400.10</v>
          </cell>
          <cell r="B64" t="str">
            <v>Malla electrosoldada</v>
          </cell>
          <cell r="C64" t="str">
            <v>kg</v>
          </cell>
          <cell r="D64">
            <v>31459</v>
          </cell>
        </row>
        <row r="65">
          <cell r="A65">
            <v>0</v>
          </cell>
          <cell r="B65">
            <v>0</v>
          </cell>
          <cell r="C65">
            <v>0</v>
          </cell>
          <cell r="D65">
            <v>0</v>
          </cell>
        </row>
        <row r="66">
          <cell r="A66" t="str">
            <v>500</v>
          </cell>
          <cell r="B66" t="str">
            <v xml:space="preserve">ELEMENTOS NO ESTRUCTURALES EN CONCRETO </v>
          </cell>
          <cell r="C66">
            <v>0</v>
          </cell>
          <cell r="D66">
            <v>0</v>
          </cell>
        </row>
        <row r="67">
          <cell r="A67" t="str">
            <v>500.1</v>
          </cell>
          <cell r="B67" t="str">
            <v>Zocalo en concreto f´c= 21MPa, pulido fundido en sitio a=9cm h=15cm, incluye media caña en ambas caras</v>
          </cell>
          <cell r="C67" t="str">
            <v>m</v>
          </cell>
          <cell r="D67">
            <v>69964</v>
          </cell>
        </row>
        <row r="68">
          <cell r="A68" t="str">
            <v>500.2</v>
          </cell>
          <cell r="B68" t="str">
            <v>Zocalo en concreto f´c= 21MPa, pulido fundido en sitio a=9cm h=15cm, incluye media caña una cara</v>
          </cell>
          <cell r="C68" t="str">
            <v>m</v>
          </cell>
          <cell r="D68">
            <v>63820</v>
          </cell>
        </row>
        <row r="69">
          <cell r="A69" t="str">
            <v>500.3</v>
          </cell>
          <cell r="B69" t="str">
            <v>Zocalo en concreto f´c= 21MPa, pulido fundido en sitio a=12cm h=15cm, incluye media caña en ambas caras</v>
          </cell>
          <cell r="C69" t="str">
            <v>m</v>
          </cell>
          <cell r="D69">
            <v>75841</v>
          </cell>
        </row>
        <row r="70">
          <cell r="A70" t="str">
            <v>500.4</v>
          </cell>
          <cell r="B70" t="str">
            <v>Zocalo en concreto f´c= 21MPa, pulido fundido en sitio a=12cm h=15cm, incluye media caña una cara</v>
          </cell>
          <cell r="C70" t="str">
            <v>m</v>
          </cell>
          <cell r="D70">
            <v>66445</v>
          </cell>
        </row>
        <row r="71">
          <cell r="A71" t="str">
            <v>500.6</v>
          </cell>
          <cell r="B71" t="str">
            <v>Poceta de aseo en concreto f'c=21MPa a la vista, incluye acabado interior en granito pulido 0.375m x 0.60m x 0.60 m</v>
          </cell>
          <cell r="C71" t="str">
            <v>m2</v>
          </cell>
          <cell r="D71">
            <v>169069</v>
          </cell>
        </row>
        <row r="72">
          <cell r="A72" t="str">
            <v>500.7</v>
          </cell>
          <cell r="B72" t="str">
            <v>Peldaños y descanso en cocnreto para escalera F'c=21MPa</v>
          </cell>
          <cell r="C72" t="str">
            <v>m2</v>
          </cell>
          <cell r="D72">
            <v>273340</v>
          </cell>
        </row>
        <row r="73">
          <cell r="A73" t="str">
            <v>500.8</v>
          </cell>
          <cell r="B73" t="str">
            <v>Carcamo perimetral en concreto para desagüe. Incluye rejilla</v>
          </cell>
          <cell r="C73" t="str">
            <v>m</v>
          </cell>
          <cell r="D73">
            <v>127020</v>
          </cell>
        </row>
        <row r="74">
          <cell r="A74" t="str">
            <v>500.9</v>
          </cell>
          <cell r="B74" t="str">
            <v>Acero de refuerzo 420 Mpa</v>
          </cell>
          <cell r="C74" t="str">
            <v>kg</v>
          </cell>
          <cell r="D74">
            <v>10849</v>
          </cell>
        </row>
        <row r="75">
          <cell r="A75" t="str">
            <v>500.10</v>
          </cell>
          <cell r="B75" t="str">
            <v>Malla electrosoldada</v>
          </cell>
          <cell r="C75" t="str">
            <v>kg</v>
          </cell>
          <cell r="D75">
            <v>31459</v>
          </cell>
        </row>
        <row r="76">
          <cell r="A76">
            <v>0</v>
          </cell>
          <cell r="B76">
            <v>0</v>
          </cell>
          <cell r="C76">
            <v>0</v>
          </cell>
          <cell r="D76">
            <v>0</v>
          </cell>
        </row>
        <row r="77">
          <cell r="A77" t="str">
            <v>600</v>
          </cell>
          <cell r="B77" t="str">
            <v>MUROS</v>
          </cell>
          <cell r="C77">
            <v>0</v>
          </cell>
          <cell r="D77">
            <v>0</v>
          </cell>
        </row>
        <row r="78">
          <cell r="A78" t="str">
            <v>600.1</v>
          </cell>
          <cell r="B78" t="str">
            <v>Muro en concreto reforzado, color cemento gris portland, acabado liso, hecho con formaleta metálica (Diseños según cálculo estructural)</v>
          </cell>
          <cell r="C78" t="str">
            <v>m2</v>
          </cell>
          <cell r="D78">
            <v>1013836</v>
          </cell>
        </row>
        <row r="79">
          <cell r="A79" t="str">
            <v>600.2</v>
          </cell>
          <cell r="B79" t="str">
            <v>Muro en bloque de concreto 12x20x40, incluye grouting según cálculo estructural y dovelas de refuerzo</v>
          </cell>
          <cell r="C79" t="str">
            <v>m2</v>
          </cell>
          <cell r="D79">
            <v>118640</v>
          </cell>
        </row>
        <row r="80">
          <cell r="A80" t="str">
            <v>600.3</v>
          </cell>
          <cell r="B80" t="str">
            <v>Muro seco, dos caras en láminas de fibrocemento e=10mm, incluye estructura en acero galvanizado Perfil tipo C, y pintura 1 mano</v>
          </cell>
          <cell r="C80" t="str">
            <v>m2</v>
          </cell>
          <cell r="D80">
            <v>198730</v>
          </cell>
        </row>
        <row r="81">
          <cell r="A81" t="str">
            <v>600.4</v>
          </cell>
          <cell r="B81" t="str">
            <v>Muro en ladrillo PV de 40 de 12cm x 18cm x 39cm Color arena (Casa gres o equivalente)</v>
          </cell>
          <cell r="C81" t="str">
            <v>m2</v>
          </cell>
          <cell r="D81">
            <v>107427</v>
          </cell>
        </row>
        <row r="82">
          <cell r="A82" t="str">
            <v>600.6</v>
          </cell>
          <cell r="B82" t="str">
            <v>Filos y dilataciones sobre pañete</v>
          </cell>
          <cell r="C82" t="str">
            <v>m2</v>
          </cell>
          <cell r="D82">
            <v>13382</v>
          </cell>
        </row>
        <row r="83">
          <cell r="A83" t="str">
            <v>600.7</v>
          </cell>
          <cell r="B83" t="str">
            <v xml:space="preserve">Suministro e intalacion de aislante acustico en fibra de vidrio de 3 1/2" tipo frescasa o equivalente </v>
          </cell>
          <cell r="C83" t="str">
            <v>m2</v>
          </cell>
          <cell r="D83">
            <v>44234</v>
          </cell>
        </row>
        <row r="84">
          <cell r="A84" t="str">
            <v>600.8</v>
          </cell>
          <cell r="B84" t="str">
            <v xml:space="preserve">Muro en ladrillo cerámico de gran formato tipo Klinker, perforación vertical 39.5cm x 14.5cm x 5cm Color arena, acabado en textura lisa. Casa gres o equivalente. </v>
          </cell>
          <cell r="C84" t="str">
            <v>m2</v>
          </cell>
          <cell r="D84">
            <v>80487</v>
          </cell>
        </row>
        <row r="85">
          <cell r="A85" t="str">
            <v>600.9</v>
          </cell>
          <cell r="B85" t="str">
            <v>Muro seco, dos caras en láminas de fibrocemento e=10mm, incluye estructura en perfiles cerrado de acero, y pintura 1 mano</v>
          </cell>
          <cell r="C85" t="str">
            <v>m2</v>
          </cell>
          <cell r="D85">
            <v>210636</v>
          </cell>
        </row>
        <row r="86">
          <cell r="A86">
            <v>0</v>
          </cell>
          <cell r="B86">
            <v>0</v>
          </cell>
          <cell r="C86">
            <v>0</v>
          </cell>
          <cell r="D86">
            <v>0</v>
          </cell>
        </row>
        <row r="87">
          <cell r="A87" t="str">
            <v>700</v>
          </cell>
          <cell r="B87" t="str">
            <v>PISOS</v>
          </cell>
          <cell r="C87">
            <v>0</v>
          </cell>
          <cell r="D87">
            <v>0</v>
          </cell>
        </row>
        <row r="88">
          <cell r="A88" t="str">
            <v>700.1</v>
          </cell>
          <cell r="B88" t="str">
            <v>Cinta adhesiva antideslizante Resilent 370 Medium color gris (3M o equivalente.) de 5 cm de espesor para rampas, peldaños y descansos de escaleras</v>
          </cell>
          <cell r="C88" t="str">
            <v>m</v>
          </cell>
          <cell r="D88">
            <v>24078</v>
          </cell>
        </row>
        <row r="89">
          <cell r="A89" t="str">
            <v>700.2</v>
          </cell>
          <cell r="B89" t="str">
            <v>Suministro en instación de piso afinado en mortero, pendientado de 5cms, con película endurecedora Sikafloor - 3 QUARTSTOP o similar, color gris claro. Incluye dilataciones.</v>
          </cell>
          <cell r="C89" t="str">
            <v>m2</v>
          </cell>
          <cell r="D89">
            <v>65109</v>
          </cell>
        </row>
        <row r="90">
          <cell r="A90" t="str">
            <v>700.3</v>
          </cell>
          <cell r="B90" t="str">
            <v xml:space="preserve">Suministro e instalación de peldaños de escaleras en concreto prefabricado (0.4 x 1.6 x 0.6m) Apoyado sobre perfil estructural Tipo C (0.254 x 0.066m) </v>
          </cell>
          <cell r="C90" t="str">
            <v>m2</v>
          </cell>
          <cell r="D90">
            <v>78109</v>
          </cell>
        </row>
        <row r="91">
          <cell r="A91" t="str">
            <v>700.4</v>
          </cell>
          <cell r="B91" t="str">
            <v>Suministro e intalacion de acabado para piso en enchape ¨Tipo Klinker Tradicional Romano Arena¨ (6 x 30 x 1,3 ). Color Arena. (Casa gres o equivalente)</v>
          </cell>
          <cell r="C91" t="str">
            <v>m2</v>
          </cell>
          <cell r="D91">
            <v>105207</v>
          </cell>
        </row>
        <row r="92">
          <cell r="A92">
            <v>0</v>
          </cell>
          <cell r="B92">
            <v>0</v>
          </cell>
          <cell r="C92">
            <v>0</v>
          </cell>
          <cell r="D92">
            <v>0</v>
          </cell>
        </row>
        <row r="93">
          <cell r="A93" t="str">
            <v>800</v>
          </cell>
          <cell r="B93" t="str">
            <v>ACABADOS</v>
          </cell>
          <cell r="C93">
            <v>0</v>
          </cell>
          <cell r="D93">
            <v>0</v>
          </cell>
        </row>
        <row r="94">
          <cell r="A94" t="str">
            <v>800.1</v>
          </cell>
          <cell r="B94" t="str">
            <v>PAÑETES</v>
          </cell>
          <cell r="C94">
            <v>0</v>
          </cell>
          <cell r="D94">
            <v>0</v>
          </cell>
        </row>
        <row r="95">
          <cell r="A95" t="str">
            <v>800.1.2</v>
          </cell>
          <cell r="B95" t="str">
            <v>Pañete impermeabilizado 1:3 sobre muros</v>
          </cell>
          <cell r="C95" t="str">
            <v>m2</v>
          </cell>
          <cell r="D95">
            <v>34118</v>
          </cell>
        </row>
        <row r="96">
          <cell r="A96" t="str">
            <v>800.2</v>
          </cell>
          <cell r="B96" t="str">
            <v>ESTUCO Y PINTURA</v>
          </cell>
          <cell r="C96">
            <v>0</v>
          </cell>
          <cell r="D96">
            <v>0</v>
          </cell>
        </row>
        <row r="97">
          <cell r="A97" t="str">
            <v>800.2.1</v>
          </cell>
          <cell r="B97" t="str">
            <v>Estuco plástico</v>
          </cell>
          <cell r="C97" t="str">
            <v>m2</v>
          </cell>
          <cell r="D97">
            <v>38047</v>
          </cell>
        </row>
        <row r="98">
          <cell r="A98" t="str">
            <v>800.2.2</v>
          </cell>
          <cell r="B98" t="str">
            <v>Pintura vinilica para interiores. 3 manos</v>
          </cell>
          <cell r="C98" t="str">
            <v>m2</v>
          </cell>
          <cell r="D98">
            <v>41664</v>
          </cell>
        </row>
        <row r="99">
          <cell r="A99" t="str">
            <v>800.2.4</v>
          </cell>
          <cell r="B99" t="str">
            <v>Pintura acrilica lavable tipo 1 mate</v>
          </cell>
          <cell r="C99" t="str">
            <v>m2</v>
          </cell>
          <cell r="D99">
            <v>38998</v>
          </cell>
        </row>
        <row r="100">
          <cell r="A100" t="str">
            <v>800.3</v>
          </cell>
          <cell r="B100" t="str">
            <v>ENCHAPES</v>
          </cell>
          <cell r="C100">
            <v>0</v>
          </cell>
          <cell r="D100">
            <v>0</v>
          </cell>
        </row>
        <row r="101">
          <cell r="A101" t="str">
            <v>800.3.1</v>
          </cell>
          <cell r="B101" t="str">
            <v>Suministro e instalación de enchape cerámico color gris, 30x60 cm. (Ref. "Vancouver - 604602221" de Corona o equivalente)</v>
          </cell>
          <cell r="C101" t="str">
            <v>m2</v>
          </cell>
          <cell r="D101">
            <v>91489</v>
          </cell>
        </row>
        <row r="102">
          <cell r="A102" t="str">
            <v>800.3.2</v>
          </cell>
          <cell r="B102" t="str">
            <v>Suminisro e instalacion de enchape en laminas de madera melaminica, Refe. ¨ROBLE MALLADO RH¨ o equivalente E=15 mm o similar, sobre entramado metalico</v>
          </cell>
          <cell r="C102" t="str">
            <v>m2</v>
          </cell>
          <cell r="D102">
            <v>217691</v>
          </cell>
        </row>
        <row r="103">
          <cell r="A103" t="str">
            <v>800.3.4</v>
          </cell>
          <cell r="B103" t="str">
            <v>Suministro e instalacion de enchape en lamina metalica galvanizada calibre 18.</v>
          </cell>
          <cell r="C103" t="str">
            <v>m2</v>
          </cell>
          <cell r="D103">
            <v>139033</v>
          </cell>
        </row>
        <row r="104">
          <cell r="A104" t="str">
            <v>800.3.5</v>
          </cell>
          <cell r="B104" t="str">
            <v>Suministro e instalacion de enchape en piedra bogotana dorada con veta de 1,5cm, incluye sistema de anclaje mecanico, pega y acabado hidrofugo.</v>
          </cell>
          <cell r="C104" t="str">
            <v>m2</v>
          </cell>
          <cell r="D104">
            <v>258564</v>
          </cell>
        </row>
        <row r="105">
          <cell r="A105" t="str">
            <v>800.3.6</v>
          </cell>
          <cell r="B105" t="str">
            <v>Acabado en concreto pulido, e=12cm, para mesón de lavamanos</v>
          </cell>
          <cell r="C105" t="str">
            <v>m</v>
          </cell>
          <cell r="D105">
            <v>233472</v>
          </cell>
        </row>
        <row r="106">
          <cell r="A106" t="str">
            <v>800.4</v>
          </cell>
          <cell r="B106" t="str">
            <v>CIELO RASOS</v>
          </cell>
          <cell r="C106">
            <v>0</v>
          </cell>
          <cell r="D106">
            <v>0</v>
          </cell>
        </row>
        <row r="107">
          <cell r="A107" t="str">
            <v>800.4.1</v>
          </cell>
          <cell r="B107" t="str">
            <v xml:space="preserve">Cielo raso en láminas de panel yeso de ½” de espesor. Refe. “ST” Healthy Sound o similar Blanco </v>
          </cell>
          <cell r="C107" t="str">
            <v>m2</v>
          </cell>
          <cell r="D107">
            <v>77087</v>
          </cell>
        </row>
        <row r="108">
          <cell r="A108" t="str">
            <v>800.4.2</v>
          </cell>
          <cell r="B108" t="str">
            <v>Cielo raso en laminas de panel yeso de 1/2" de espesor Ref. RH (Gyplac o equivalente)</v>
          </cell>
          <cell r="C108" t="str">
            <v>m2</v>
          </cell>
          <cell r="D108">
            <v>77087</v>
          </cell>
        </row>
        <row r="109">
          <cell r="A109">
            <v>0</v>
          </cell>
          <cell r="B109">
            <v>0</v>
          </cell>
          <cell r="C109">
            <v>0</v>
          </cell>
          <cell r="D109">
            <v>0</v>
          </cell>
        </row>
        <row r="110">
          <cell r="A110" t="str">
            <v>900</v>
          </cell>
          <cell r="B110" t="str">
            <v>CARPINTERÍA METÁLICA</v>
          </cell>
          <cell r="C110">
            <v>0</v>
          </cell>
          <cell r="D110">
            <v>0</v>
          </cell>
        </row>
        <row r="111">
          <cell r="A111" t="str">
            <v>900.1</v>
          </cell>
          <cell r="B111" t="str">
            <v>PUERTAS</v>
          </cell>
          <cell r="C111">
            <v>0</v>
          </cell>
          <cell r="D111">
            <v>0</v>
          </cell>
        </row>
        <row r="112">
          <cell r="A112" t="str">
            <v>900.1.1</v>
          </cell>
          <cell r="B112" t="str">
            <v>Suministro e instalación P-01 (6.70*3.15m) marco dintel en perfil tubular rectangular en aluminio de 12,07 cms x 5,08 cms, x 0.03 cms acabado anodizado natural (alumina o equivalente) Persiana ALN 315 en aluminio, acabado anodizado natural, fijada a perfil tubular con tornilleria (alumina o equivalente</v>
          </cell>
          <cell r="C112" t="str">
            <v>m2</v>
          </cell>
          <cell r="D112">
            <v>664620</v>
          </cell>
        </row>
        <row r="113">
          <cell r="A113" t="str">
            <v>900.1.2</v>
          </cell>
          <cell r="B113" t="str">
            <v>Suministro e instalación P-02 (1.19*2.19m) marco dintel en perfil tubular rectangular en aluminio de 12,07 cms x 5,08 cms, x 0.03 cms acabado anodizado natural (alumina o equivalente)</v>
          </cell>
          <cell r="C113" t="str">
            <v>m2</v>
          </cell>
          <cell r="D113">
            <v>555864</v>
          </cell>
        </row>
        <row r="114">
          <cell r="A114" t="str">
            <v>900.1.3</v>
          </cell>
          <cell r="B114" t="str">
            <v>-</v>
          </cell>
          <cell r="C114" t="str">
            <v>m2</v>
          </cell>
          <cell r="D114">
            <v>0</v>
          </cell>
        </row>
        <row r="115">
          <cell r="A115" t="str">
            <v>900.1.4</v>
          </cell>
          <cell r="B115" t="str">
            <v>Suministro e instalación P-04 (2.24*2.19) marco dintel en perfil tubular rectangular en aluminio de 12,07 cms x 5,08 cms, x 0.03 cms acabado anodizado natural (alumina o equivalente) persiana ALN 315 en aluminio, acabado anodizado natural, fijada a perfil</v>
          </cell>
          <cell r="C115" t="str">
            <v>m2</v>
          </cell>
          <cell r="D115">
            <v>580032</v>
          </cell>
        </row>
        <row r="116">
          <cell r="A116" t="str">
            <v>900.1.5</v>
          </cell>
          <cell r="B116" t="str">
            <v>Suministro e instalación de Puerta corrediza de dos naves en vidrio laminado 4+4 y estructura en aluminio. (1 fija y 2 corredizas)</v>
          </cell>
          <cell r="C116" t="str">
            <v>un</v>
          </cell>
          <cell r="D116">
            <v>508800</v>
          </cell>
        </row>
        <row r="117">
          <cell r="A117" t="str">
            <v>900.1.6</v>
          </cell>
          <cell r="B117" t="str">
            <v xml:space="preserve">Suministro e instalación P-06 (1.38*3.65) marco dintel en perfil tubular rectangular en aluminio de 12,07 cms x 5,08 cms, x 0.03 cms acabado anodizado natural (alumina o equivalente) persiana ALN 315 en aluminio, acabado anodizado natural, fijada a perfil tubular con tornilleria (alumina o equivalente) </v>
          </cell>
          <cell r="C117" t="str">
            <v>m2</v>
          </cell>
          <cell r="D117">
            <v>555864</v>
          </cell>
        </row>
        <row r="118">
          <cell r="A118" t="str">
            <v>900.1.7</v>
          </cell>
          <cell r="B118" t="str">
            <v>Suministro e instalación P-07 (1.06*3.65) marco dintel en perfil tubular rectangular en aluminio de 12,07 cms x 5,08 cms, x 0.03 cms acabado anodizado natural (alumina o equivalente) persiana ALN 315 en aluminio, acabado anodizado natural, fijada a perfil tubular con tornilleria (alumina o equivalente)</v>
          </cell>
          <cell r="C118" t="str">
            <v>m2</v>
          </cell>
          <cell r="D118">
            <v>555864</v>
          </cell>
        </row>
        <row r="119">
          <cell r="A119" t="str">
            <v>900.1.8</v>
          </cell>
          <cell r="B119" t="str">
            <v xml:space="preserve">Suministro e instalación P-08 (2.24*3.65) marco dintel en perfil tubular rectangular en aluminio de 12,07 cms x 5,08 cms, x 0.03 cms acabado anodizado natural (alumina o equivalente) persiana ALN 315 en aluminio, acabado anodizado natural, fijada a perfil tubular con tornilleria (alumina o equivalente) </v>
          </cell>
          <cell r="C119" t="str">
            <v>m2</v>
          </cell>
          <cell r="D119">
            <v>580032</v>
          </cell>
        </row>
        <row r="120">
          <cell r="A120" t="str">
            <v>900.1.9</v>
          </cell>
          <cell r="B120" t="str">
            <v>Suministro e instalacion de puerta en lamina de acero galvanizado calibre 18 con estructura interna en perfiles tubulares de acero</v>
          </cell>
          <cell r="C120" t="str">
            <v>m2</v>
          </cell>
          <cell r="D120" t="e">
            <v>#N/A</v>
          </cell>
        </row>
        <row r="121">
          <cell r="A121" t="str">
            <v>900.1.10</v>
          </cell>
          <cell r="B121" t="str">
            <v>Suministro e instalación P-10  (0.80*3.65m) marco dintel en perfil tubular rectangular en aluminio de 12,07 cms x 5,08 cms, x 0.03 cms acabado anodizado natural (alumina o equivalente) lámina de superboard de 8 mm, acabado en pintura ref. "ilusión 1542" (viniltex o equivalente)</v>
          </cell>
          <cell r="C121" t="str">
            <v>m2</v>
          </cell>
          <cell r="D121">
            <v>558656</v>
          </cell>
        </row>
        <row r="122">
          <cell r="A122" t="str">
            <v>900.1.11</v>
          </cell>
          <cell r="B122" t="str">
            <v xml:space="preserve">Suministro e instalación P-11  (0.96*3.15m) marco dintel en perfil tubular rectangular en aluminio de 12,07 cms x 5,08 cms, x 0.03 cms acabado anodizado natural (alumina o equivalente) persiana ALN 315 en aluminio, acabado anodizado natural, fijada a perfil tubular con tornilleria (alumina o equivalente)  </v>
          </cell>
          <cell r="C122" t="str">
            <v>m2</v>
          </cell>
          <cell r="D122">
            <v>555864</v>
          </cell>
        </row>
        <row r="123">
          <cell r="A123" t="str">
            <v>900.1.12</v>
          </cell>
          <cell r="B123" t="str">
            <v>Suministro e instalación P-12  (0.82*3.65m) marco dintel en perfil tubular rectangular en aluminio de 12,07 cms x 5,08 cms, x 0.03 cms acabado anodizado natural (alumina o equivalente) lámina de superboard de 8 mm, acabado en pintura ref. "ilusión 1542" (viniltex o equivalente)</v>
          </cell>
          <cell r="C123" t="str">
            <v>m2</v>
          </cell>
          <cell r="D123">
            <v>555864</v>
          </cell>
        </row>
        <row r="124">
          <cell r="A124" t="str">
            <v>900.1.13</v>
          </cell>
          <cell r="B124" t="str">
            <v>Suministro e instalación P-13  (0.90*3.65m) marco dintel en perfil tubular rectangular en aluminio de 12,07 cms x 5,08 cms, x 0.03 cms acabado anodizado natural (alumina o equivalente) lámina de superboard de 8 mm, acabado en pintura ref. "ilusión 1542" (viniltex o equivalente)</v>
          </cell>
          <cell r="C124" t="str">
            <v>m2</v>
          </cell>
          <cell r="D124">
            <v>580032</v>
          </cell>
        </row>
        <row r="125">
          <cell r="A125" t="str">
            <v>900.1.14</v>
          </cell>
          <cell r="B125" t="str">
            <v xml:space="preserve">Suministro e instalación P-14  (1.82*3.15m) tubería estructural rectangular de 10 cm x 5 cm   espesor 1.50 mm acabado en pintura anticorrosiva color negro. malla criba galvanizada 2 x 2 abertura de 5.7 mm. </v>
          </cell>
          <cell r="C125" t="str">
            <v>m2</v>
          </cell>
          <cell r="D125">
            <v>664620</v>
          </cell>
        </row>
        <row r="126">
          <cell r="A126" t="str">
            <v>900.1.15</v>
          </cell>
          <cell r="B126" t="str">
            <v>Suministro e instalación P-15  (1.06*3.06m) tuberia rectangular en lamina de acero cold rolled de 4" x 1 1/2" de 1,4 mm de espesor acabado en pintura anticorrosiva color negro (agofer o equivalente) vidrio templado, laminado e incoloro de 10 mm de espesor  (induvist o equivalente)</v>
          </cell>
          <cell r="C126" t="str">
            <v>m2</v>
          </cell>
          <cell r="D126">
            <v>555864</v>
          </cell>
        </row>
        <row r="127">
          <cell r="A127" t="str">
            <v>900.2</v>
          </cell>
          <cell r="B127" t="str">
            <v>VENTANAS</v>
          </cell>
          <cell r="C127">
            <v>0</v>
          </cell>
          <cell r="D127">
            <v>0</v>
          </cell>
        </row>
        <row r="128">
          <cell r="A128" t="str">
            <v>900.2.1</v>
          </cell>
          <cell r="B128" t="str">
            <v>Suministro e instalación V-01 (1.01*3.15)marco dintel en perfil tubular rectangular en aluminio de 12,07 cms x 5,08 cms, x 0.03 cms acabado anodizado natural (alumina o equivalente) vidrio laminado crudo 4+4, incoloro (vidriera nacional o equivalente)</v>
          </cell>
          <cell r="C128" t="str">
            <v>m2</v>
          </cell>
          <cell r="D128">
            <v>558656</v>
          </cell>
        </row>
        <row r="129">
          <cell r="A129" t="str">
            <v>900.2.2</v>
          </cell>
          <cell r="B129" t="str">
            <v xml:space="preserve">Suministro e instalación V-02 (2.16*3.15) tubería estructural rectangular de 12 cm x 6 xm   espesor 1.50 mm acabado en pintura anticorrosiva color negro. vidrio laminado crudo 4+4, incoloro (vidriera nacional o equivalente) zocalo en concreto con media caña, antepecho en ladrillo klinker  color arena </v>
          </cell>
          <cell r="C129" t="str">
            <v>m2</v>
          </cell>
          <cell r="D129">
            <v>664620</v>
          </cell>
        </row>
        <row r="130">
          <cell r="A130" t="str">
            <v>900.2.3</v>
          </cell>
          <cell r="B130" t="str">
            <v xml:space="preserve">suministro e instalación V-03 (1.34*3.15m) marco dintel en perfil tubular rectangular en aluminio de 12,07 cms x 5,08 cms, x 0.03 cms acabado anodizado natural (alumina o equivalente) persiana ALN 315 en aluminio, acabado anodizado natural, fijada a perfil tubular con tornilleria (alumina o equivalente)  </v>
          </cell>
          <cell r="C130" t="str">
            <v>m2</v>
          </cell>
          <cell r="D130">
            <v>555864</v>
          </cell>
        </row>
        <row r="131">
          <cell r="A131" t="str">
            <v>900.2.4</v>
          </cell>
          <cell r="B131" t="str">
            <v>Suministro e instalación V-04 (2.38*3.15m)  marco dintel en perfil tubular rectangular en aluminio de 12,07 cms x 5,08 cms, x 0.03 cms acabado anodizado natural (alumina o equivalente) persiana ALN 315 en aluminio, acabado anodizado natural, fijada a perfil tubular con tornilleria (alumina o equivalente)</v>
          </cell>
          <cell r="C131" t="str">
            <v>m2</v>
          </cell>
          <cell r="D131">
            <v>664620</v>
          </cell>
        </row>
        <row r="132">
          <cell r="A132" t="str">
            <v>900.2.7</v>
          </cell>
          <cell r="B132" t="str">
            <v>Suministro e instalación V-07 (2.16*3.65m)  tubería estructural rectangular de 12 cm x 6 xm   espesor 1.50 mm acabado en pintura anticorrosiva color negro. vidrio laminado crudo 4+4, incoloro (vidriera nacional o equivalente)</v>
          </cell>
          <cell r="C132" t="str">
            <v>m2</v>
          </cell>
          <cell r="D132">
            <v>664620</v>
          </cell>
        </row>
        <row r="133">
          <cell r="A133" t="str">
            <v>900.2.8</v>
          </cell>
          <cell r="B133" t="str">
            <v xml:space="preserve">Suministro e instalación V-08 (1.34*3.65m) marco dintel en perfil tubular rectangular en aluminio de 12,07 cms x 5,08 cms, x 0.03 cms acabado anodizado natural (alumina o equivalente) persiana ALN 315 en aluminio, acabado anodizado natural, fijada a perfil tubular con tornilleria (alumina o equivalente)  </v>
          </cell>
          <cell r="C133" t="str">
            <v>m2</v>
          </cell>
          <cell r="D133">
            <v>580032</v>
          </cell>
        </row>
        <row r="134">
          <cell r="A134" t="str">
            <v>900.2.9</v>
          </cell>
          <cell r="B134" t="str">
            <v xml:space="preserve">Suministro e instalación V-09 (2.38*3.65m) marco dintel en perfil tubular rectangular en aluminio de 12,07 cms x 5,08 cms, x 0.03 cms acabado anodizado natural (alumina o equivalente)  persiana aln 315 en aluminio, acabado anodizado natural, fijada a perfil tubular con tornilleria (alumina o equivalente)  </v>
          </cell>
          <cell r="C134" t="str">
            <v>m2</v>
          </cell>
          <cell r="D134">
            <v>664620</v>
          </cell>
        </row>
        <row r="135">
          <cell r="A135" t="str">
            <v>900.3</v>
          </cell>
          <cell r="B135" t="str">
            <v>BARANDAS Y PASAMANOS</v>
          </cell>
          <cell r="C135">
            <v>0</v>
          </cell>
          <cell r="D135">
            <v>0</v>
          </cell>
        </row>
        <row r="136">
          <cell r="A136" t="str">
            <v>900.3.1</v>
          </cell>
          <cell r="B136" t="str">
            <v>Baranda tubular cuadrada maciza de 4cm en acero, ubicada a 90 y 10 cm del acabado de piso. soportada por parales de acero de 4cm (distancia segun diseño arquitectonico). incluye pasamanos tubular circular de 1 1/2" de diametro ubicado a 70cm del acabado de piso y soldado a platina de acero. incluye vidrio templado de 8 mm con pisa vidrio en platinas de acero. acabado en pintura anticorrosiva color negro.</v>
          </cell>
          <cell r="C136" t="str">
            <v>m</v>
          </cell>
          <cell r="D136">
            <v>328157</v>
          </cell>
        </row>
        <row r="137">
          <cell r="A137" t="str">
            <v>900.3.2</v>
          </cell>
          <cell r="B137" t="str">
            <v>Baranda tubular de seccion circular en acero onoxidable, parales verticales con altura de 1,25m respecto al acabado de piso (modulacion segun diseño arquitectonico) cerramiento en vidrio templado de 8mm instalado a 10cm del acabado de piso soportado con dilatadortes de acero para vidrio.</v>
          </cell>
          <cell r="C137" t="str">
            <v>m</v>
          </cell>
          <cell r="D137">
            <v>542361</v>
          </cell>
        </row>
        <row r="138">
          <cell r="A138" t="str">
            <v>900.3.3</v>
          </cell>
          <cell r="B138" t="str">
            <v>Baranda tubular de seccion circular en acero onoxidable, parales verticales con altura de 0,9m respecto al acabado de piso (modulacion segun diseño arquitectonico)o.</v>
          </cell>
          <cell r="C138" t="str">
            <v>m</v>
          </cell>
          <cell r="D138">
            <v>359361</v>
          </cell>
        </row>
        <row r="139">
          <cell r="A139" t="str">
            <v>900.4</v>
          </cell>
          <cell r="B139" t="str">
            <v>OTROS</v>
          </cell>
          <cell r="C139">
            <v>0</v>
          </cell>
          <cell r="D139">
            <v>0</v>
          </cell>
        </row>
        <row r="140">
          <cell r="A140" t="str">
            <v>900.4.1</v>
          </cell>
          <cell r="B140" t="str">
            <v>Suministro e instalación de Estructura para mesón de lavamanos. A=60 cm</v>
          </cell>
          <cell r="C140" t="str">
            <v>m</v>
          </cell>
          <cell r="D140">
            <v>263979</v>
          </cell>
        </row>
        <row r="141">
          <cell r="A141" t="str">
            <v>900.4.2</v>
          </cell>
          <cell r="B141" t="str">
            <v>Suministro e instalación de Espejo fijo para baño PMR en vidrio laminado 4+3 flotado con inclinación 10°</v>
          </cell>
          <cell r="C141" t="str">
            <v>m2</v>
          </cell>
          <cell r="D141">
            <v>224741</v>
          </cell>
        </row>
        <row r="142">
          <cell r="A142" t="str">
            <v>900.4.3</v>
          </cell>
          <cell r="B142" t="str">
            <v>Suministro e instalación de Espejo para baños en vidrio laminado 4+3 flotado, con borde pulido brillante.</v>
          </cell>
          <cell r="C142" t="str">
            <v>m2</v>
          </cell>
          <cell r="D142">
            <v>203852</v>
          </cell>
        </row>
        <row r="143">
          <cell r="A143" t="str">
            <v>900.4.4</v>
          </cell>
          <cell r="B143" t="str">
            <v>Tubo en lámina de acero galvanizada Cal. 18 Figurada en taller. Ø=15 cms. Para paso de redes.</v>
          </cell>
          <cell r="C143" t="str">
            <v>m</v>
          </cell>
          <cell r="D143">
            <v>58450</v>
          </cell>
        </row>
        <row r="144">
          <cell r="A144" t="str">
            <v>900.4.7</v>
          </cell>
          <cell r="B144" t="str">
            <v>Suministro e instalacion de pasamanos en acero inoxidable de 2" de diametro fijado a placa y a muro mediante pernos</v>
          </cell>
          <cell r="C144" t="str">
            <v>un</v>
          </cell>
          <cell r="D144">
            <v>2970376</v>
          </cell>
        </row>
        <row r="145">
          <cell r="A145" t="str">
            <v>900.4.8</v>
          </cell>
          <cell r="B145" t="str">
            <v>Suministro e instalacion de acabado para piso en madera TECA de 5 cm de espesor</v>
          </cell>
          <cell r="C145" t="str">
            <v>m</v>
          </cell>
          <cell r="D145">
            <v>179683</v>
          </cell>
        </row>
        <row r="146">
          <cell r="A146" t="str">
            <v>900.4.11</v>
          </cell>
          <cell r="B146" t="str">
            <v>Suministro e instalación  de fachada flotada de paneles en policarbonato tipo ¨PERSIANA PC AEROLUX¨  de ARKOS o equivalente , detalles según planos arquitectonicos</v>
          </cell>
          <cell r="C146" t="str">
            <v>m2</v>
          </cell>
          <cell r="D146">
            <v>433617</v>
          </cell>
        </row>
        <row r="147">
          <cell r="A147" t="str">
            <v>900.4.12</v>
          </cell>
          <cell r="B147" t="str">
            <v>Suministro e instalacion de mesones de cocina  en acero inoxidable 0.65 m de profundidad</v>
          </cell>
          <cell r="C147" t="str">
            <v>m</v>
          </cell>
          <cell r="D147">
            <v>472500</v>
          </cell>
        </row>
        <row r="148">
          <cell r="A148" t="str">
            <v>900.4.13</v>
          </cell>
          <cell r="B148" t="str">
            <v>Suministro e instalacion de mesones de cocina  en acero inoxidable 1.40 de ancho</v>
          </cell>
          <cell r="C148" t="str">
            <v>m</v>
          </cell>
          <cell r="D148">
            <v>760500</v>
          </cell>
        </row>
        <row r="149">
          <cell r="A149" t="str">
            <v>900.4.14</v>
          </cell>
          <cell r="B149" t="str">
            <v>Suministro e instalacion de mesones de cocina  en acero inoxidable 0,75 m x 3.66 m con lavaplatos 0.80 m x 1.20 m</v>
          </cell>
          <cell r="C149" t="str">
            <v>un</v>
          </cell>
          <cell r="D149">
            <v>1230500</v>
          </cell>
        </row>
        <row r="150">
          <cell r="A150" t="str">
            <v>900.4.15</v>
          </cell>
          <cell r="B150" t="str">
            <v>Suministro e instalacion de meson en acero inoxidable 0.75 m x 2.00 m con lavaplatos 0.64m x 2.00m</v>
          </cell>
          <cell r="C150" t="str">
            <v>un</v>
          </cell>
          <cell r="D150">
            <v>890700</v>
          </cell>
        </row>
        <row r="151">
          <cell r="A151">
            <v>0</v>
          </cell>
          <cell r="B151">
            <v>0</v>
          </cell>
          <cell r="C151">
            <v>0</v>
          </cell>
          <cell r="D151">
            <v>0</v>
          </cell>
        </row>
        <row r="152">
          <cell r="A152" t="str">
            <v>1000</v>
          </cell>
          <cell r="B152" t="str">
            <v>APARATOS SANITARIOS Y ACCESORIOS</v>
          </cell>
          <cell r="C152">
            <v>0</v>
          </cell>
          <cell r="D152">
            <v>0</v>
          </cell>
        </row>
        <row r="153">
          <cell r="A153" t="str">
            <v>1000.1</v>
          </cell>
          <cell r="B153" t="str">
            <v>Suministro e instalación de taza en porcelana sanitaria color blanco (Refe. "Báltica compacta" o equivalente). Incluye Grifería de válvula tipo push para sanitario. (Refe. "751250001" o equivalente)</v>
          </cell>
          <cell r="C153" t="str">
            <v>un</v>
          </cell>
          <cell r="D153">
            <v>1285057</v>
          </cell>
        </row>
        <row r="154">
          <cell r="A154" t="str">
            <v>1000.2</v>
          </cell>
          <cell r="B154" t="str">
            <v>Suministro e instalación de taza en porcelana sanitaria PMR color blanco. (Refe. "Adriático" o equivalente) Incluye Grifería de válvula tipo push para sanitario. (Refe. "751250001" o equivalente)</v>
          </cell>
          <cell r="C154" t="str">
            <v>un</v>
          </cell>
          <cell r="D154">
            <v>1151257</v>
          </cell>
        </row>
        <row r="155">
          <cell r="A155" t="str">
            <v>1000.3</v>
          </cell>
          <cell r="B155" t="str">
            <v>Suministro e instalación de orinal antibacterial color blanco con griferia de válvula push. (Refe. "Arrecife" de Corona o equivalente)</v>
          </cell>
          <cell r="C155" t="str">
            <v>un</v>
          </cell>
          <cell r="D155">
            <v>582811</v>
          </cell>
        </row>
        <row r="156">
          <cell r="A156" t="str">
            <v>1000.4</v>
          </cell>
          <cell r="B156" t="str">
            <v>Suministro e instalación de lavamanos suspendido en cerámica esmaltada color blanco. (Refe. "AquaPro" de Corona o equivalente). Incluye complemento cromado (Refe. "TRAM P LAV" convencional o equivalente)</v>
          </cell>
          <cell r="C156" t="str">
            <v>un</v>
          </cell>
          <cell r="D156">
            <v>190881</v>
          </cell>
        </row>
        <row r="157">
          <cell r="A157" t="str">
            <v>1000.5</v>
          </cell>
          <cell r="B157" t="str">
            <v>Suministro e instalación de lavamanos esférico en acero inoxidable (Ref. "224762" de Socoda o equivalente)</v>
          </cell>
          <cell r="C157" t="str">
            <v>un</v>
          </cell>
          <cell r="D157">
            <v>310469</v>
          </cell>
        </row>
        <row r="158">
          <cell r="A158" t="str">
            <v>1000.6</v>
          </cell>
          <cell r="B158" t="str">
            <v>Suministro e instalación de grifería para lavamanos tipo push. (Refe. "FV25CR063" o equivalente)</v>
          </cell>
          <cell r="C158" t="str">
            <v>un</v>
          </cell>
          <cell r="D158">
            <v>252590</v>
          </cell>
        </row>
        <row r="159">
          <cell r="A159" t="str">
            <v>1000.7</v>
          </cell>
          <cell r="B159" t="str">
            <v>Suministro e instalación de ducha antivandálica con regadera tubular color cromo (Refe. “754000001” de Corona o equivalente)</v>
          </cell>
          <cell r="C159" t="str">
            <v>un</v>
          </cell>
          <cell r="D159">
            <v>41740</v>
          </cell>
        </row>
        <row r="160">
          <cell r="A160" t="str">
            <v>1000.8</v>
          </cell>
          <cell r="B160" t="str">
            <v xml:space="preserve">Suministro e instalación de dispensador de jabón líquido de  meson pico giratorio en acero inoxidable de 6" de largo. </v>
          </cell>
          <cell r="C160" t="str">
            <v>un</v>
          </cell>
          <cell r="D160">
            <v>284890</v>
          </cell>
        </row>
        <row r="161">
          <cell r="A161" t="str">
            <v>1000.9</v>
          </cell>
          <cell r="B161" t="str">
            <v>Suministro e instalación de dispensador de jabón vertical  de pared en acero inoxidable. (Refe. "FC25CR005" de  Decorceramica o equivalente)</v>
          </cell>
          <cell r="C161" t="str">
            <v>un</v>
          </cell>
          <cell r="D161">
            <v>351590</v>
          </cell>
        </row>
        <row r="162">
          <cell r="A162" t="str">
            <v>1000.10</v>
          </cell>
          <cell r="B162" t="str">
            <v>División en acero inoxidable Cal. 20 AISI SAE 304 con estructura interna en perfil cold rolled calibre 18 tipo "A piso". Incluye puerta y herrajes en acero inoxidable.</v>
          </cell>
          <cell r="C162" t="str">
            <v>m2</v>
          </cell>
          <cell r="D162">
            <v>1563340</v>
          </cell>
        </row>
        <row r="163">
          <cell r="A163" t="str">
            <v>1000.11</v>
          </cell>
          <cell r="B163" t="str">
            <v>División en acero inoxidable cal. 20  tipo "Panel orinal", dimensiones 0.96x0.46 m. Incluye elementos de sujeción y anclaje</v>
          </cell>
          <cell r="C163" t="str">
            <v>un</v>
          </cell>
          <cell r="D163">
            <v>300728</v>
          </cell>
        </row>
        <row r="164">
          <cell r="A164" t="str">
            <v>1000.12</v>
          </cell>
          <cell r="B164" t="str">
            <v>Suministro e instalación barra en acero inoxidable abatible en forma de "U" para baños PMR</v>
          </cell>
          <cell r="C164" t="str">
            <v>un</v>
          </cell>
          <cell r="D164">
            <v>208486</v>
          </cell>
        </row>
        <row r="165">
          <cell r="A165" t="str">
            <v>1000.13</v>
          </cell>
          <cell r="B165" t="str">
            <v>Suministro e instalación barra de seguridad en acero inoxidable. 50 cms. (AMYM o equivalente)</v>
          </cell>
          <cell r="C165" t="str">
            <v>un</v>
          </cell>
          <cell r="D165">
            <v>140990</v>
          </cell>
        </row>
        <row r="166">
          <cell r="A166" t="str">
            <v>1000.14</v>
          </cell>
          <cell r="B166" t="str">
            <v xml:space="preserve">Suministro e instalación de dispensador de papel higiénico en acero inoxidable para rollo estandar. </v>
          </cell>
          <cell r="C166" t="str">
            <v>un</v>
          </cell>
          <cell r="D166">
            <v>156590</v>
          </cell>
        </row>
        <row r="167">
          <cell r="A167" t="str">
            <v>1000.15</v>
          </cell>
          <cell r="B167" t="str">
            <v>Suministro e instalación de Caneca de cuerpo cilíndrico en acero inoxidable. (Refe. "8-AA-940" o equivalente)</v>
          </cell>
          <cell r="C167" t="str">
            <v>un</v>
          </cell>
          <cell r="D167">
            <v>83227</v>
          </cell>
        </row>
        <row r="168">
          <cell r="A168" t="str">
            <v>1000.16</v>
          </cell>
          <cell r="B168" t="str">
            <v>Suministro e instalación de recipiente en acero inoxidable de 12lts, anclado a divisiones en acero inoxidable.</v>
          </cell>
          <cell r="C168" t="str">
            <v>un</v>
          </cell>
          <cell r="D168">
            <v>85516</v>
          </cell>
        </row>
        <row r="169">
          <cell r="A169" t="str">
            <v>1000.17</v>
          </cell>
          <cell r="B169" t="str">
            <v xml:space="preserve">Suministro e instalación de organizador de pared para colgar escobas y traperos. </v>
          </cell>
          <cell r="C169" t="str">
            <v>un</v>
          </cell>
          <cell r="D169">
            <v>16772</v>
          </cell>
        </row>
        <row r="170">
          <cell r="A170" t="str">
            <v>1000.18</v>
          </cell>
          <cell r="B170" t="str">
            <v>Suministro e instalación de repisa en acero inoxidable. (Refe. "Agusta" o equivalente)</v>
          </cell>
          <cell r="C170" t="str">
            <v>un</v>
          </cell>
          <cell r="D170">
            <v>55036</v>
          </cell>
        </row>
        <row r="171">
          <cell r="A171" t="str">
            <v>1000.19</v>
          </cell>
          <cell r="B171" t="str">
            <v>Suministro e instalación de rejilla anticucaracha cuadrada  en acero inoxidable para desagüe.</v>
          </cell>
          <cell r="C171" t="str">
            <v>un</v>
          </cell>
          <cell r="D171">
            <v>10740</v>
          </cell>
        </row>
        <row r="172">
          <cell r="A172" t="str">
            <v>1000.20</v>
          </cell>
          <cell r="B172" t="str">
            <v xml:space="preserve">Suministro e instalación de tapa registro, en acero inoxidable, 20cm x 20 cm, con cerradura y llave </v>
          </cell>
          <cell r="C172" t="str">
            <v>un</v>
          </cell>
          <cell r="D172">
            <v>19076</v>
          </cell>
        </row>
        <row r="173">
          <cell r="A173" t="str">
            <v>1000.23</v>
          </cell>
          <cell r="B173" t="str">
            <v>Suministro e instalacion de secador de manos institucional en acero inoxidable Refe ¨Forza¨ (corona o equivalente)</v>
          </cell>
          <cell r="C173" t="str">
            <v>un</v>
          </cell>
          <cell r="D173">
            <v>1346481</v>
          </cell>
        </row>
        <row r="174">
          <cell r="A174">
            <v>0</v>
          </cell>
          <cell r="B174">
            <v>0</v>
          </cell>
          <cell r="C174">
            <v>0</v>
          </cell>
          <cell r="D174">
            <v>0</v>
          </cell>
        </row>
        <row r="175">
          <cell r="A175" t="str">
            <v>1100</v>
          </cell>
          <cell r="B175" t="str">
            <v>CUBIERTAS</v>
          </cell>
          <cell r="C175">
            <v>0</v>
          </cell>
          <cell r="D175">
            <v>0</v>
          </cell>
        </row>
        <row r="176">
          <cell r="A176" t="str">
            <v>1100.1</v>
          </cell>
          <cell r="B176" t="str">
            <v>Suministro e instalación de Canal en lámina metálica galvanizada cal. 18. Según detalles arquitectónicos</v>
          </cell>
          <cell r="C176" t="str">
            <v>m</v>
          </cell>
          <cell r="D176">
            <v>104533</v>
          </cell>
        </row>
        <row r="177">
          <cell r="A177" t="str">
            <v>1100.2</v>
          </cell>
          <cell r="B177" t="str">
            <v>Suministro e instalación de rejilla tragante tipo cúpula, d=3"</v>
          </cell>
          <cell r="C177" t="str">
            <v>un</v>
          </cell>
          <cell r="D177">
            <v>47927</v>
          </cell>
        </row>
        <row r="178">
          <cell r="A178" t="str">
            <v>1100.3</v>
          </cell>
          <cell r="B178" t="str">
            <v>Afinado de piso en mortero impermeabilizado, pendientado. Incluye recubrimiento en manto asfáltico</v>
          </cell>
          <cell r="C178" t="str">
            <v>m2</v>
          </cell>
          <cell r="D178">
            <v>251887</v>
          </cell>
        </row>
        <row r="179">
          <cell r="A179" t="str">
            <v>1100.4</v>
          </cell>
          <cell r="B179" t="str">
            <v>Flanche en lamina galvanizada calibre 18, incluye anticorrosivo, acabado en esmalte y fijacion a elementos de remate</v>
          </cell>
          <cell r="C179" t="str">
            <v>m2</v>
          </cell>
          <cell r="D179">
            <v>103481</v>
          </cell>
        </row>
        <row r="180">
          <cell r="A180" t="str">
            <v>1100.5</v>
          </cell>
          <cell r="B180" t="str">
            <v>Cubierta en paneles Techmet Dry tipo ¨Sandwich¨ inyectado en linea continua con poliuretano expandido de alta densidad (38 kg/m2). Cara externa pre-impermeabilizada con revestimiento sintetico en pvc flexibilizado. Cara interna en lamina de acero galvanizado prepintado. de ¨metecno¨ o equivalente. incluye perforaciones y accesorios</v>
          </cell>
          <cell r="C180" t="str">
            <v>m2</v>
          </cell>
          <cell r="D180">
            <v>303203</v>
          </cell>
        </row>
        <row r="181">
          <cell r="A181" t="str">
            <v>1100.6</v>
          </cell>
          <cell r="B181" t="str">
            <v>Suministro e instalacion de escotilla para acceso a cubierta, cubierta y armazon enacero galvanizado calibre 16</v>
          </cell>
          <cell r="C181" t="str">
            <v>un</v>
          </cell>
          <cell r="D181">
            <v>3439100</v>
          </cell>
        </row>
        <row r="182">
          <cell r="A182" t="str">
            <v>1100.7</v>
          </cell>
          <cell r="B182" t="str">
            <v>Suministro e instalación de vidrio templado 3 + 3 para marquesina, incluye fijación y sellantes</v>
          </cell>
          <cell r="C182" t="str">
            <v>m2</v>
          </cell>
          <cell r="D182">
            <v>0</v>
          </cell>
        </row>
        <row r="183">
          <cell r="A183">
            <v>0</v>
          </cell>
          <cell r="B183">
            <v>0</v>
          </cell>
          <cell r="C183">
            <v>0</v>
          </cell>
          <cell r="D183">
            <v>0</v>
          </cell>
        </row>
        <row r="184">
          <cell r="A184" t="str">
            <v>1200</v>
          </cell>
          <cell r="B184" t="str">
            <v>OBRAS EXTERIORES</v>
          </cell>
          <cell r="C184">
            <v>0</v>
          </cell>
          <cell r="D184">
            <v>0</v>
          </cell>
        </row>
        <row r="185">
          <cell r="A185" t="str">
            <v>1200.1</v>
          </cell>
          <cell r="B185" t="str">
            <v>Suministro e instalación de sardinel tipo A-10. Incluye arena para atraque y mortero de pega</v>
          </cell>
          <cell r="C185" t="str">
            <v>m</v>
          </cell>
          <cell r="D185">
            <v>113207</v>
          </cell>
        </row>
        <row r="186">
          <cell r="A186" t="str">
            <v>1200.2</v>
          </cell>
          <cell r="B186" t="str">
            <v>Placa para andenes e=10cm en concreto f’c=21MPa acabado en concreto endurecido</v>
          </cell>
          <cell r="C186" t="str">
            <v>m2</v>
          </cell>
          <cell r="D186">
            <v>160117</v>
          </cell>
        </row>
        <row r="187">
          <cell r="A187" t="str">
            <v>1200.4</v>
          </cell>
          <cell r="B187" t="str">
            <v>Sustrato de tierra fértil negra con cobertura vegetal en césped (incluye empradización), para zonas verdes</v>
          </cell>
          <cell r="C187" t="str">
            <v>m2</v>
          </cell>
          <cell r="D187">
            <v>49152</v>
          </cell>
        </row>
        <row r="188">
          <cell r="A188" t="str">
            <v>1200.5</v>
          </cell>
          <cell r="B188" t="str">
            <v>Suministro e instalación de franja de alerta peatonal en plaqueta de concreto prefabricado de 20 x 20 cm color amarillo</v>
          </cell>
          <cell r="C188" t="str">
            <v>m2</v>
          </cell>
          <cell r="D188">
            <v>68566</v>
          </cell>
        </row>
        <row r="189">
          <cell r="A189" t="str">
            <v>1200.6</v>
          </cell>
          <cell r="B189" t="str">
            <v>Suministro e instalación de franja de guia peatonal en plaqueta de concreto prefabricado con gravado podotáctil de 20 x 20 cm color natural</v>
          </cell>
          <cell r="C189" t="str">
            <v>m2</v>
          </cell>
          <cell r="D189">
            <v>68566</v>
          </cell>
        </row>
        <row r="190">
          <cell r="A190" t="str">
            <v>1200.7</v>
          </cell>
          <cell r="B190" t="str">
            <v>Viga en concreto para rampa y escalera exterIor  f'c=21MPa, incluye acabado liso color gris</v>
          </cell>
          <cell r="C190" t="str">
            <v>m3</v>
          </cell>
          <cell r="D190">
            <v>1336629</v>
          </cell>
        </row>
        <row r="191">
          <cell r="A191" t="str">
            <v>1200.8</v>
          </cell>
          <cell r="B191" t="str">
            <v>Suministro e instalación de bordillo A-81 tipo IDU. Incluye arena para atraque y mortero de pega.</v>
          </cell>
          <cell r="C191" t="str">
            <v>m</v>
          </cell>
          <cell r="D191">
            <v>92257</v>
          </cell>
        </row>
        <row r="192">
          <cell r="A192" t="str">
            <v>1200.9</v>
          </cell>
          <cell r="B192" t="str">
            <v>Aseo general</v>
          </cell>
          <cell r="C192" t="str">
            <v>m2</v>
          </cell>
          <cell r="D192">
            <v>4639</v>
          </cell>
        </row>
        <row r="193">
          <cell r="A193" t="str">
            <v>1200.10</v>
          </cell>
          <cell r="B193" t="str">
            <v>Canal de desagüe perimetral</v>
          </cell>
          <cell r="C193" t="str">
            <v>ml</v>
          </cell>
          <cell r="D193">
            <v>166997</v>
          </cell>
        </row>
        <row r="194">
          <cell r="A194" t="str">
            <v>1200.11</v>
          </cell>
          <cell r="B194" t="str">
            <v>Capa vegetal para taludes(Incluye empradización, tierra negra y geotextil 1800)</v>
          </cell>
          <cell r="C194" t="str">
            <v>m2</v>
          </cell>
          <cell r="D194">
            <v>80863</v>
          </cell>
        </row>
        <row r="195">
          <cell r="A195" t="str">
            <v>1200.12</v>
          </cell>
          <cell r="B195" t="str">
            <v>Suministro y siembra de árboles nativos. h=2.50 mts. (Según plano de arborización)</v>
          </cell>
          <cell r="C195" t="str">
            <v>un</v>
          </cell>
          <cell r="D195">
            <v>380326</v>
          </cell>
        </row>
        <row r="196">
          <cell r="A196" t="str">
            <v>1200.13</v>
          </cell>
          <cell r="B196" t="str">
            <v>Suministro y siembra de palmera. Cuidado y riego hasta entrega de la obra (Según plano de arborización)</v>
          </cell>
          <cell r="C196" t="str">
            <v>un</v>
          </cell>
          <cell r="D196">
            <v>354812</v>
          </cell>
        </row>
        <row r="197">
          <cell r="A197" t="str">
            <v>1200.14</v>
          </cell>
          <cell r="B197" t="str">
            <v>Suministro e instalación de plantas ornamentales para jardines xerofíticos según diseño arquitectónico. Incluye fertilizante, transporte hasta el sitio de la obra y mantenimiento hasta entrega de la obra</v>
          </cell>
          <cell r="C197" t="str">
            <v>m2</v>
          </cell>
          <cell r="D197">
            <v>111206</v>
          </cell>
        </row>
        <row r="198">
          <cell r="A198" t="str">
            <v>1200.15</v>
          </cell>
          <cell r="B198" t="str">
            <v>Suministro e instalacion de jardines compuestos por montículos y superficies cubiertas de especies arbustivas, especies vegetales poáceas propias de la región segun diseño arquitectónico. Incluye fertilizante, transporte hasta el sitio de la obra y mantenimiento hasta entrega de la obra</v>
          </cell>
          <cell r="C198" t="str">
            <v>m2</v>
          </cell>
          <cell r="D198">
            <v>77689</v>
          </cell>
        </row>
        <row r="199">
          <cell r="A199" t="str">
            <v>1200.16</v>
          </cell>
          <cell r="B199" t="str">
            <v>Parqueaderos en gramoquin</v>
          </cell>
          <cell r="C199" t="str">
            <v>m2</v>
          </cell>
          <cell r="D199">
            <v>104569</v>
          </cell>
        </row>
        <row r="200">
          <cell r="A200" t="str">
            <v>1200.17</v>
          </cell>
          <cell r="B200" t="str">
            <v>Concreto para banca exterior, F´c=21 Mpa, incluye acabado liso color gris</v>
          </cell>
          <cell r="C200" t="str">
            <v>m3</v>
          </cell>
          <cell r="D200">
            <v>1373220</v>
          </cell>
        </row>
        <row r="201">
          <cell r="A201" t="str">
            <v>1200.18</v>
          </cell>
          <cell r="B201" t="str">
            <v>Suministro, transporte e instalacion sub base compactada con cilindro AREA &gt; 100 M2</v>
          </cell>
          <cell r="C201" t="str">
            <v>m3</v>
          </cell>
          <cell r="D201">
            <v>131754</v>
          </cell>
        </row>
        <row r="202">
          <cell r="A202" t="str">
            <v>1200.19</v>
          </cell>
          <cell r="B202" t="str">
            <v>Malla electrosoldada</v>
          </cell>
          <cell r="C202" t="str">
            <v>kg</v>
          </cell>
          <cell r="D202">
            <v>31459</v>
          </cell>
        </row>
        <row r="203">
          <cell r="A203" t="str">
            <v>1200.20</v>
          </cell>
          <cell r="B203" t="str">
            <v>Biciparqueaderos</v>
          </cell>
          <cell r="C203" t="str">
            <v>ml</v>
          </cell>
          <cell r="D203">
            <v>176000</v>
          </cell>
        </row>
        <row r="204">
          <cell r="A204">
            <v>0</v>
          </cell>
          <cell r="B204">
            <v>0</v>
          </cell>
          <cell r="C204">
            <v>0</v>
          </cell>
          <cell r="D204">
            <v>0</v>
          </cell>
        </row>
        <row r="205">
          <cell r="A205" t="str">
            <v>1300</v>
          </cell>
          <cell r="B205" t="str">
            <v>EQUIPAMIENTO</v>
          </cell>
          <cell r="C205">
            <v>0</v>
          </cell>
          <cell r="D205">
            <v>0</v>
          </cell>
        </row>
        <row r="206">
          <cell r="A206" t="str">
            <v>1300.1</v>
          </cell>
          <cell r="B206" t="str">
            <v>Ascensor</v>
          </cell>
          <cell r="C206" t="str">
            <v>un</v>
          </cell>
          <cell r="D206">
            <v>103210142</v>
          </cell>
        </row>
        <row r="207">
          <cell r="A207" t="str">
            <v>1300.2</v>
          </cell>
          <cell r="B207" t="str">
            <v>Suministro e instalacion de estufa fabricada en acero inóxidable Tipo 304 calibre 18. Con laterales, costados y piso, con 8 puestos de 0.40m * 0.40m con parrillas en hierro fundido a gas con quemadores tipo estrella. Sobre patas tubulares de 1/2" en acero inoxidable</v>
          </cell>
          <cell r="C207" t="str">
            <v>un</v>
          </cell>
          <cell r="D207">
            <v>0</v>
          </cell>
        </row>
        <row r="208">
          <cell r="A208">
            <v>0</v>
          </cell>
          <cell r="B208">
            <v>0</v>
          </cell>
          <cell r="C208">
            <v>0</v>
          </cell>
          <cell r="D208">
            <v>0</v>
          </cell>
        </row>
        <row r="209">
          <cell r="A209" t="str">
            <v>1400</v>
          </cell>
          <cell r="B209" t="str">
            <v>OBRAS ELECTRICAS</v>
          </cell>
          <cell r="C209">
            <v>0</v>
          </cell>
          <cell r="D209">
            <v>0</v>
          </cell>
        </row>
        <row r="210">
          <cell r="A210" t="str">
            <v>1400.1</v>
          </cell>
          <cell r="B210" t="str">
            <v>RED DE MEDIA TENSIÓN Y SUB ESTACIÓN</v>
          </cell>
          <cell r="C210">
            <v>0</v>
          </cell>
          <cell r="D210">
            <v>0</v>
          </cell>
        </row>
        <row r="211">
          <cell r="A211" t="str">
            <v>1400.1.1</v>
          </cell>
          <cell r="B211" t="str">
            <v>Suministro, transporte e instalación de Celda con transferencia automática con interrupores de 3x250A 25KV</v>
          </cell>
          <cell r="C211" t="str">
            <v>und</v>
          </cell>
          <cell r="D211">
            <v>3778877</v>
          </cell>
        </row>
        <row r="212">
          <cell r="A212" t="str">
            <v>1400.1.2</v>
          </cell>
          <cell r="B212" t="str">
            <v>Suministro, transporte e instación de Caja Eléctrica (0.80m x 0.80m x 1,0m) en concreto 3000psi, incluye refuerzo y afirmado</v>
          </cell>
          <cell r="C212" t="str">
            <v>und</v>
          </cell>
          <cell r="D212">
            <v>582337</v>
          </cell>
        </row>
        <row r="213">
          <cell r="A213" t="str">
            <v>1400.1.3</v>
          </cell>
          <cell r="B213" t="str">
            <v>Suministro, transporte e inslación Grupo electrógeno de 80kW (100kVA) - 220V</v>
          </cell>
          <cell r="C213" t="str">
            <v>und</v>
          </cell>
          <cell r="D213">
            <v>120089127</v>
          </cell>
        </row>
        <row r="214">
          <cell r="A214" t="str">
            <v>1400.1.4</v>
          </cell>
          <cell r="B214" t="str">
            <v>Suministro transporte e instalación de Cabina para planta eléctrica de 80kW (100kVA) -220V</v>
          </cell>
          <cell r="C214" t="str">
            <v>und</v>
          </cell>
          <cell r="D214">
            <v>21905027</v>
          </cell>
        </row>
        <row r="215">
          <cell r="A215" t="str">
            <v>1400.1.5</v>
          </cell>
          <cell r="B215" t="str">
            <v>Suminsitro, transporte e instalación de celda protección con seccionador SF6</v>
          </cell>
          <cell r="C215" t="str">
            <v>und</v>
          </cell>
          <cell r="D215">
            <v>17572908</v>
          </cell>
        </row>
        <row r="216">
          <cell r="A216" t="str">
            <v>1400.1.6</v>
          </cell>
          <cell r="B216" t="str">
            <v>Suministro e instalación de transformador trifásico 225kVA seco tipo H</v>
          </cell>
          <cell r="C216" t="str">
            <v>und</v>
          </cell>
          <cell r="D216">
            <v>74317681</v>
          </cell>
        </row>
        <row r="217">
          <cell r="A217" t="str">
            <v>1400.1.7</v>
          </cell>
          <cell r="B217" t="str">
            <v>Suministro, transporte e instalación Acometida 3F4H en cable XLPE de 15KV 3x4 AWG (N) ACSR en tubería conduit PVC 1 1/2"</v>
          </cell>
          <cell r="C217" t="str">
            <v>und</v>
          </cell>
          <cell r="D217">
            <v>43992</v>
          </cell>
        </row>
        <row r="218">
          <cell r="A218" t="str">
            <v>1400.1.8</v>
          </cell>
          <cell r="B218" t="str">
            <v>Suministro, transporte e instalación de afloramiento tubería metálica IMC 1-1/2"</v>
          </cell>
          <cell r="C218" t="str">
            <v>und</v>
          </cell>
          <cell r="D218">
            <v>453070</v>
          </cell>
        </row>
        <row r="219">
          <cell r="A219" t="str">
            <v>1400.1.9</v>
          </cell>
          <cell r="B219" t="str">
            <v>Suministro, transporte e instalación de Caja eléctrica (1,0X1,0X1,5m)  en concreto 3000 PSI, Incluye refuerzo, afirmado</v>
          </cell>
          <cell r="C219" t="str">
            <v>und</v>
          </cell>
          <cell r="D219">
            <v>644456</v>
          </cell>
        </row>
        <row r="220">
          <cell r="A220" t="str">
            <v>1400.1.10</v>
          </cell>
          <cell r="B220" t="str">
            <v>Suministro e instalación del Sistema de Puesta a Tierra</v>
          </cell>
          <cell r="C220" t="str">
            <v>GL</v>
          </cell>
          <cell r="D220">
            <v>1414203</v>
          </cell>
        </row>
        <row r="221">
          <cell r="A221" t="str">
            <v>1400.1.11</v>
          </cell>
          <cell r="B221" t="str">
            <v>Suministro, transporte e instalación medida indirecta</v>
          </cell>
          <cell r="C221" t="str">
            <v>und</v>
          </cell>
          <cell r="D221">
            <v>3643996</v>
          </cell>
        </row>
        <row r="222">
          <cell r="A222" t="str">
            <v>1400.1.12</v>
          </cell>
          <cell r="B222" t="str">
            <v>Suministro, transporte e instalación Carcamo A=0.80 m.  H=0.30 m. con rejilla metálica en contramarco y marco en angulo 2"2*3/16 y rejilla en platina de 2"*3/16 (Incluye rejilla metalica)</v>
          </cell>
          <cell r="C222" t="str">
            <v>ml</v>
          </cell>
          <cell r="D222">
            <v>296756</v>
          </cell>
        </row>
        <row r="223">
          <cell r="A223" t="str">
            <v>1400.3</v>
          </cell>
          <cell r="B223" t="str">
            <v>TABLEROS</v>
          </cell>
          <cell r="C223">
            <v>0</v>
          </cell>
          <cell r="D223">
            <v>0</v>
          </cell>
        </row>
        <row r="224">
          <cell r="A224" t="str">
            <v>1400.3.1</v>
          </cell>
          <cell r="B224" t="str">
            <v>Suministro e instalación de Tablero de 12 circuitos 2F4H, con puerta, barraje para 200A barra neutro y barra tierra. Calidad Legrand, Siemens, Squared o superior de marca reconocida y homologada por el CIDET</v>
          </cell>
          <cell r="C224" t="str">
            <v>und</v>
          </cell>
          <cell r="D224">
            <v>465266</v>
          </cell>
        </row>
        <row r="225">
          <cell r="A225" t="str">
            <v>1400.3.2</v>
          </cell>
          <cell r="B225" t="str">
            <v>Suministro e instalación de Tablero de Distribución Bifásico, 20 circuitos con puerta y espacio para totalizador. Calidad Legrand, Siemens, Squared o superior de marca reconocida y homologada por el CIDET</v>
          </cell>
          <cell r="C225" t="str">
            <v>und</v>
          </cell>
          <cell r="D225">
            <v>596411</v>
          </cell>
        </row>
        <row r="226">
          <cell r="A226" t="str">
            <v>1400.3.3</v>
          </cell>
          <cell r="B226" t="str">
            <v>Suministro e instalación de Tablero de 24 circuitos 3F5H, con puerta y espacio para totalizador, barraje para 200A barra neutro y barra tierra. Calidad Legrand, Siemens, Squared o superior de marca reconocida y homologada por el CIDET</v>
          </cell>
          <cell r="C226" t="str">
            <v>und</v>
          </cell>
          <cell r="D226">
            <v>850312</v>
          </cell>
        </row>
        <row r="227">
          <cell r="A227" t="str">
            <v>1400.3.4</v>
          </cell>
          <cell r="B227" t="str">
            <v>Suministro e instalación de Tablero de 30 circuitos 3F5H, con puerta y espacio para totalizador, barraje para 200A barra neutro y barra tierra. Calidad Legrand, Siemens, Squared o superior de marca reconocida y homologada por el CIDET</v>
          </cell>
          <cell r="C227" t="str">
            <v>und</v>
          </cell>
          <cell r="D227">
            <v>1089744</v>
          </cell>
        </row>
        <row r="228">
          <cell r="A228" t="str">
            <v>1400.3.5</v>
          </cell>
          <cell r="B228" t="str">
            <v>Suministro e instalación de Tablero de 36 circuitos 3F5H, con puerta y espacio para totalizador, barraje para 200A barra neutro y barra tierra. Calidad Legrand, Siemens, Squared o superior de marca reconocida y homologada por el CIDET</v>
          </cell>
          <cell r="C228" t="str">
            <v>und</v>
          </cell>
          <cell r="D228">
            <v>1081324</v>
          </cell>
        </row>
        <row r="229">
          <cell r="A229" t="str">
            <v>1400.3.6</v>
          </cell>
          <cell r="B229" t="str">
            <v>Suministro e instalación de Tablero de 42 circuitos 3F5H, con puerta y espacio para totalizador, barraje para 200A barra neutro y barra tierra. Calidad Legrand, Siemens, Squared o superior de marca reconocida y homologada por el CIDET</v>
          </cell>
          <cell r="C229" t="str">
            <v>und</v>
          </cell>
          <cell r="D229">
            <v>1143724</v>
          </cell>
        </row>
        <row r="230">
          <cell r="A230" t="str">
            <v>1400.3.7</v>
          </cell>
          <cell r="B230" t="str">
            <v xml:space="preserve">Suministro transporte e instalación de Tablero de distribución Principal TD-PPAL con barraje trifásico 25x25mm 521A, barraje neutro y barraje de tierra, puerta y espacio para totalizador </v>
          </cell>
          <cell r="C230" t="str">
            <v>und</v>
          </cell>
          <cell r="D230">
            <v>10020686</v>
          </cell>
        </row>
        <row r="231">
          <cell r="A231" t="str">
            <v>1400.3.8</v>
          </cell>
          <cell r="B231" t="str">
            <v xml:space="preserve">Suministro transporte e instalación de Tablero Regulado Principal TR-PPAL con barraje trifásico 20x3mm 323A, barraje neutro y barraje de tierra, puerta y espacio para totalizador </v>
          </cell>
          <cell r="C231" t="str">
            <v>und</v>
          </cell>
          <cell r="D231">
            <v>7320686</v>
          </cell>
        </row>
        <row r="232">
          <cell r="A232" t="str">
            <v>1400.3.9</v>
          </cell>
          <cell r="B232" t="str">
            <v>Suministro e instalación de Tablero de 8 circuitos, 2F4H, con puerta, barraje para 200A, barra neutro y barra tierra. Calidad Legrand, Siemens, Squared o superior de marca reconocida y homologada por el CIDET</v>
          </cell>
          <cell r="C232" t="str">
            <v>und</v>
          </cell>
          <cell r="D232">
            <v>769476</v>
          </cell>
        </row>
        <row r="233">
          <cell r="A233" t="str">
            <v>1400.4</v>
          </cell>
          <cell r="B233" t="str">
            <v>ILUMINACION INTERNA</v>
          </cell>
          <cell r="C233">
            <v>0</v>
          </cell>
          <cell r="D233">
            <v>0</v>
          </cell>
        </row>
        <row r="234">
          <cell r="A234" t="str">
            <v>1400.4.1</v>
          </cell>
          <cell r="B234" t="str">
            <v>Suministro, instalación y montaje de salida de iluminación en tubería conduit EMT 1/2", cable N° 12 AWG HFFR LS</v>
          </cell>
          <cell r="C234" t="str">
            <v>und</v>
          </cell>
          <cell r="D234">
            <v>149243</v>
          </cell>
        </row>
        <row r="235">
          <cell r="A235" t="str">
            <v>1400.4.2</v>
          </cell>
          <cell r="B235" t="str">
            <v>Suministro, instalación y montaje de luminaria LED 33W 4000 lm.</v>
          </cell>
          <cell r="C235" t="str">
            <v>und</v>
          </cell>
          <cell r="D235">
            <v>174283</v>
          </cell>
        </row>
        <row r="236">
          <cell r="A236" t="str">
            <v>1400.4.3</v>
          </cell>
          <cell r="B236" t="str">
            <v>Suministro, instalación y montaje de luminaria LED 17W 1750lm</v>
          </cell>
          <cell r="C236" t="str">
            <v>und</v>
          </cell>
          <cell r="D236">
            <v>82274</v>
          </cell>
        </row>
        <row r="237">
          <cell r="A237" t="str">
            <v>1400.4.4</v>
          </cell>
          <cell r="B237" t="str">
            <v xml:space="preserve">Suministro, instalación y montaje luminaria de advertencia Baliza Roja </v>
          </cell>
          <cell r="C237" t="str">
            <v>und</v>
          </cell>
          <cell r="D237">
            <v>137349</v>
          </cell>
        </row>
        <row r="238">
          <cell r="A238" t="str">
            <v>1400.4.5</v>
          </cell>
          <cell r="B238" t="str">
            <v xml:space="preserve">Suministro, instalación y montaje de luminaria de emergencia R1 - Sylvania o similar </v>
          </cell>
          <cell r="C238" t="str">
            <v>und</v>
          </cell>
          <cell r="D238">
            <v>129578</v>
          </cell>
        </row>
        <row r="239">
          <cell r="A239" t="str">
            <v>1400.4.6</v>
          </cell>
          <cell r="B239" t="str">
            <v>Suministro, instalación y montaje de Aviso señalizador salida de emergencia color verde</v>
          </cell>
          <cell r="C239" t="str">
            <v>und</v>
          </cell>
          <cell r="D239">
            <v>137211</v>
          </cell>
        </row>
        <row r="240">
          <cell r="A240" t="str">
            <v>1400.4.7</v>
          </cell>
          <cell r="B240" t="str">
            <v xml:space="preserve">Suministro, instalación y montaje de interruptor sencillo en tubería conduit EMT 1/2", Cable N° 12 AWG HFFR LS </v>
          </cell>
          <cell r="C240" t="str">
            <v>und</v>
          </cell>
          <cell r="D240">
            <v>144812</v>
          </cell>
        </row>
        <row r="241">
          <cell r="A241" t="str">
            <v>1400.4.8</v>
          </cell>
          <cell r="B241" t="str">
            <v xml:space="preserve">Suministro, instalación y montaje de interruptor sencillo conmutable en tubería conduit EMT 1/2", Cable N° 12 AWG HFFR LS </v>
          </cell>
          <cell r="C241" t="str">
            <v>und</v>
          </cell>
          <cell r="D241">
            <v>154832</v>
          </cell>
        </row>
        <row r="242">
          <cell r="A242" t="str">
            <v>1400.4.9</v>
          </cell>
          <cell r="B242" t="str">
            <v xml:space="preserve">Suministro, instalación y montaje de interruptor doble en tubería conduit EMT 1/2", Cable N° 12 AWG HFFR LS </v>
          </cell>
          <cell r="C242" t="str">
            <v>und</v>
          </cell>
          <cell r="D242">
            <v>159324</v>
          </cell>
        </row>
        <row r="243">
          <cell r="A243" t="str">
            <v>1400.4.10</v>
          </cell>
          <cell r="B243" t="str">
            <v>Suministro, instalación y montaje de salida sensor de movimiento</v>
          </cell>
          <cell r="C243" t="str">
            <v>und</v>
          </cell>
          <cell r="D243">
            <v>146110</v>
          </cell>
        </row>
        <row r="244">
          <cell r="A244" t="str">
            <v>1400.4.11</v>
          </cell>
          <cell r="B244" t="str">
            <v xml:space="preserve">Suministro e instalación  salida de extractor en pared en tubería conduit EMT 1/2", Cable N° 12 AWG HFFR LS </v>
          </cell>
          <cell r="C244" t="str">
            <v>und</v>
          </cell>
          <cell r="D244">
            <v>139526</v>
          </cell>
        </row>
        <row r="245">
          <cell r="A245" t="str">
            <v>1400.4.12</v>
          </cell>
          <cell r="B245" t="str">
            <v>Suministro e instalación de canaleta metálica</v>
          </cell>
          <cell r="C245" t="str">
            <v>und</v>
          </cell>
          <cell r="D245">
            <v>79189</v>
          </cell>
        </row>
        <row r="246">
          <cell r="A246" t="str">
            <v>1400.4.13</v>
          </cell>
          <cell r="B246" t="str">
            <v xml:space="preserve">Suministro, instalación y montaje de interruptor doble conmutable en tubería conduit EMT 1/2", Cable N° 12 AWG HFFR LS </v>
          </cell>
          <cell r="C246" t="str">
            <v>und</v>
          </cell>
          <cell r="D246">
            <v>172646</v>
          </cell>
        </row>
        <row r="247">
          <cell r="A247" t="str">
            <v>1400.4.14</v>
          </cell>
          <cell r="B247" t="str">
            <v>Suministro e instalación de interruptor enchufable 1x15A. Calidad Legrand, Siemens, SqareD o superior de marca reconocida y homologada por el CIDET</v>
          </cell>
          <cell r="C247" t="str">
            <v>und</v>
          </cell>
          <cell r="D247">
            <v>13811</v>
          </cell>
        </row>
        <row r="248">
          <cell r="A248" t="str">
            <v>1400.4.15</v>
          </cell>
          <cell r="B248" t="str">
            <v>Suministro e instalación de interruptor enchufable 1x20A. Calidad Legrand, Siemens, SqareD o superior de marca reconocida y homologada por el CIDET</v>
          </cell>
          <cell r="C248" t="str">
            <v>und</v>
          </cell>
          <cell r="D248">
            <v>16526</v>
          </cell>
        </row>
        <row r="249">
          <cell r="A249" t="str">
            <v>1400.4.16</v>
          </cell>
          <cell r="B249" t="str">
            <v>Suministro e instalación de interruptor enchufable 1x30A. Calidad Legrand, Siemens, SqareD o superior de marca reconocida y homologada por el CIDET</v>
          </cell>
          <cell r="C249" t="str">
            <v>und</v>
          </cell>
          <cell r="D249">
            <v>22626</v>
          </cell>
        </row>
        <row r="250">
          <cell r="A250" t="str">
            <v>1400.4.17</v>
          </cell>
          <cell r="B250" t="str">
            <v>Suministro e instalación de interruptor enchufable 2x20A. Calidad Legrand, Siemens, SqareD o superior de marca reconocida y homologada por el CIDET</v>
          </cell>
          <cell r="C250" t="str">
            <v>und</v>
          </cell>
          <cell r="D250">
            <v>57009</v>
          </cell>
        </row>
        <row r="251">
          <cell r="A251" t="str">
            <v>1400.4.18</v>
          </cell>
          <cell r="B251" t="str">
            <v>Suministro e instalación de interruptor enchufable 2x30A. Calidad Legrand, Siemens, SqareD o superior de marca reconocida y homologada por el CIDET</v>
          </cell>
          <cell r="C251" t="str">
            <v>und</v>
          </cell>
          <cell r="D251">
            <v>58220</v>
          </cell>
        </row>
        <row r="252">
          <cell r="A252" t="str">
            <v>1400.4.19</v>
          </cell>
          <cell r="B252" t="str">
            <v>Suministro e instalación de interruptor enchufable 3x20A. Calidad Legrand, Siemens, SqareD o superior de marca reconocida y homologada por el CIDET</v>
          </cell>
          <cell r="C252" t="str">
            <v>und</v>
          </cell>
          <cell r="D252">
            <v>71103</v>
          </cell>
        </row>
        <row r="253">
          <cell r="A253" t="str">
            <v>1400.4.20</v>
          </cell>
          <cell r="B253" t="str">
            <v>Suministro e instalación de interruptor enchufable 2x40A. Calidad Legrand, Siemens, SqareD o superior de marca reconocida y homologada por el CIDET</v>
          </cell>
          <cell r="C253" t="str">
            <v>und</v>
          </cell>
          <cell r="D253">
            <v>62049</v>
          </cell>
        </row>
        <row r="254">
          <cell r="A254" t="str">
            <v>1400.4.21</v>
          </cell>
          <cell r="B254" t="str">
            <v>Suministro e instalación de interruptor enchufable 2x50A. Calidad Legrand, Siemens, SqareD o superior de marca reconocida y homologada por el CIDET</v>
          </cell>
          <cell r="C254" t="str">
            <v>und</v>
          </cell>
          <cell r="D254">
            <v>67049</v>
          </cell>
        </row>
        <row r="255">
          <cell r="A255" t="str">
            <v>1400.4.22</v>
          </cell>
          <cell r="B255" t="str">
            <v>Suministro e instalación de interruptor enchufable 2x90A. Calidad Legrand, Siemens, SqareD o superior de marca reconocida y homologada por el CIDET</v>
          </cell>
          <cell r="C255" t="str">
            <v>und</v>
          </cell>
          <cell r="D255">
            <v>93799</v>
          </cell>
        </row>
        <row r="256">
          <cell r="A256" t="str">
            <v>1400.4.23</v>
          </cell>
          <cell r="B256" t="str">
            <v>Suministro, instalación y montaje de interruptor tripolar tipo industrial, caja moldeada 3x50A;25KA/240V. Calidad Legrand, Siemens, SqareD o superior de marca reconocida y homologada por el CIDET</v>
          </cell>
          <cell r="C256" t="str">
            <v>und</v>
          </cell>
          <cell r="D256">
            <v>182203</v>
          </cell>
        </row>
        <row r="257">
          <cell r="A257" t="str">
            <v>1400.4.24</v>
          </cell>
          <cell r="B257" t="str">
            <v>Suministro, instalación y montaje de interruptor tripolar tipo industrial, caja moldeada 3x63A; 25KA/240V. Calidad Legrand, Siemens, SqareD o superior de marca reconocida y homologada por el CIDET</v>
          </cell>
          <cell r="C257" t="str">
            <v>und</v>
          </cell>
          <cell r="D257">
            <v>182203</v>
          </cell>
        </row>
        <row r="258">
          <cell r="A258" t="str">
            <v>1400.4.25</v>
          </cell>
          <cell r="B258" t="str">
            <v>Suministro, instalación y montaje de interruptor tripolar tipo industrial, caja moldeada 3x70A;25KA/240V. Calidad Legrand, Siemens, SqareD o superior de marca reconocida y homologada por el CIDET</v>
          </cell>
          <cell r="C258" t="str">
            <v>und</v>
          </cell>
          <cell r="D258">
            <v>192203</v>
          </cell>
        </row>
        <row r="259">
          <cell r="A259" t="str">
            <v>1400.4.26</v>
          </cell>
          <cell r="B259" t="str">
            <v>Suministro, instalación y montaje de interruptor tripolar tipo industrial, caja moldeada 3x90A;25KA/240V. Calidad Legrand, Siemens, SqareD o superior de marca reconocida y homologada por el CIDET</v>
          </cell>
          <cell r="C259" t="str">
            <v>und</v>
          </cell>
          <cell r="D259">
            <v>352559</v>
          </cell>
        </row>
        <row r="260">
          <cell r="A260" t="str">
            <v>1400.4.27</v>
          </cell>
          <cell r="B260" t="str">
            <v>Suministro, instalación y montaje de interruptor tripolar tipo industrial, caja moldeada 3x110A;25KA/240V. Calidad Legrand, Siemens, SqareD o superior de marca reconocida y homologada por el CIDET</v>
          </cell>
          <cell r="C260" t="str">
            <v>und</v>
          </cell>
          <cell r="D260">
            <v>437661</v>
          </cell>
        </row>
        <row r="261">
          <cell r="A261" t="str">
            <v>1400.5</v>
          </cell>
          <cell r="B261" t="str">
            <v>ILUMINACION EXTERIOR</v>
          </cell>
          <cell r="C261">
            <v>0</v>
          </cell>
          <cell r="D261">
            <v>0</v>
          </cell>
        </row>
        <row r="262">
          <cell r="A262" t="str">
            <v>1400.5.1</v>
          </cell>
          <cell r="B262" t="str">
            <v>Suministro, montaje e instalación de luminaria LED SYLFLOOD 10000 W 130000 lm</v>
          </cell>
          <cell r="C262" t="str">
            <v>und</v>
          </cell>
          <cell r="D262">
            <v>5711426</v>
          </cell>
        </row>
        <row r="263">
          <cell r="A263" t="str">
            <v>1400.5.2</v>
          </cell>
          <cell r="B263" t="str">
            <v>Suministro, montaje e instalación de luminaria de alumbrado público LED STREET 90-180W NW URBAN 7P</v>
          </cell>
          <cell r="C263" t="str">
            <v>und</v>
          </cell>
          <cell r="D263">
            <v>2202338</v>
          </cell>
        </row>
        <row r="264">
          <cell r="A264" t="str">
            <v>1400.5.3</v>
          </cell>
          <cell r="B264" t="str">
            <v>Suministro, montaje e instalación de mástil para iluminación de 9 m</v>
          </cell>
          <cell r="C264" t="str">
            <v>und</v>
          </cell>
          <cell r="D264">
            <v>1464422</v>
          </cell>
        </row>
        <row r="265">
          <cell r="A265" t="str">
            <v>1400.5.4</v>
          </cell>
          <cell r="B265" t="str">
            <v>Suministro, montaje e instalación de mástil para iluminación de 23 m</v>
          </cell>
          <cell r="C265" t="str">
            <v>und</v>
          </cell>
          <cell r="D265">
            <v>4284915</v>
          </cell>
        </row>
        <row r="266">
          <cell r="A266" t="str">
            <v>1400.5.5</v>
          </cell>
          <cell r="B266" t="str">
            <v>Construcción, montaje e instalación de cámara de baja tensión (subterránea) de 0,6x0,6x0,6m (ancho x largo x profundo), incluye tapa correspondiente</v>
          </cell>
          <cell r="C266" t="str">
            <v>und</v>
          </cell>
          <cell r="D266">
            <v>568328</v>
          </cell>
        </row>
        <row r="267">
          <cell r="A267" t="str">
            <v>1400.5.6</v>
          </cell>
          <cell r="B267" t="str">
            <v>Construcción, montaje e instalación de cámara de baja tensión (subterránea) de 0,4x0,4x0,4m (ancho x largo x profundo), incluye tapa correspondiente</v>
          </cell>
          <cell r="C267" t="str">
            <v>und</v>
          </cell>
          <cell r="D267">
            <v>415328</v>
          </cell>
        </row>
        <row r="268">
          <cell r="A268" t="str">
            <v>1400.5.7</v>
          </cell>
          <cell r="B268" t="str">
            <v>Suministro, instalación y montaje Luminarias de descolgar 100 W y 10000 lm</v>
          </cell>
          <cell r="C268" t="str">
            <v>und</v>
          </cell>
          <cell r="D268">
            <v>1209198</v>
          </cell>
        </row>
        <row r="269">
          <cell r="A269" t="str">
            <v>1400.5.8</v>
          </cell>
          <cell r="B269" t="str">
            <v>Construcción, montaje e instalación de cámara de baja tensión (subterránea) de 0,8x0,8x1m (ancho x largo x profundo), incluye tapa correspondiente</v>
          </cell>
          <cell r="C269" t="str">
            <v>und</v>
          </cell>
          <cell r="D269">
            <v>2962613</v>
          </cell>
        </row>
        <row r="270">
          <cell r="A270" t="str">
            <v>1400.5.9</v>
          </cell>
          <cell r="B270" t="str">
            <v>Suministro montaje e instalación poste de 5 metros de altura, disposición DP (Doble propósito), manufacturado en lámina de acero galvanizada y acabado en pintura polvo poliéster.Color: Sin especificar. Suministro de 2 módulos
 de 43 W, flujo 5375 lm y 2520 lm, temperatura de color 3000 K y fotometría F4M2.</v>
          </cell>
          <cell r="C270" t="str">
            <v>und</v>
          </cell>
          <cell r="D270">
            <v>3120234</v>
          </cell>
        </row>
        <row r="271">
          <cell r="A271" t="str">
            <v>1400.6</v>
          </cell>
          <cell r="B271" t="str">
            <v>TOMACORRIENTES</v>
          </cell>
          <cell r="C271">
            <v>0</v>
          </cell>
          <cell r="D271">
            <v>0</v>
          </cell>
        </row>
        <row r="272">
          <cell r="A272" t="str">
            <v>1400.6.1</v>
          </cell>
          <cell r="B272" t="str">
            <v>Suministro e instalación salida Tomacorriente Normal Doble PT en tubería conduit PVC 1/2", Cable 12 AWG HFFR LS</v>
          </cell>
          <cell r="C272" t="str">
            <v>und</v>
          </cell>
          <cell r="D272">
            <v>97124</v>
          </cell>
        </row>
        <row r="273">
          <cell r="A273" t="str">
            <v>1400.6.2</v>
          </cell>
          <cell r="B273" t="str">
            <v>Suministro e instalación salida Tomacorriente Normal Doble PT en tubería conduit EMT 1/2", Cable 12 AWG HFFR LS</v>
          </cell>
          <cell r="C273" t="str">
            <v>und</v>
          </cell>
          <cell r="D273">
            <v>105449</v>
          </cell>
        </row>
        <row r="274">
          <cell r="A274" t="str">
            <v>1400.6.3</v>
          </cell>
          <cell r="B274" t="str">
            <v>Suministro e instalación salida Tomacorriente Normal Doble PT en tubería conduit PVC 1/2", Cable 10 AWG HFFR LS</v>
          </cell>
          <cell r="C274" t="str">
            <v>und</v>
          </cell>
          <cell r="D274">
            <v>101058</v>
          </cell>
        </row>
        <row r="275">
          <cell r="A275" t="str">
            <v>1400.6.4</v>
          </cell>
          <cell r="B275" t="str">
            <v>Suministro e instalación salida Tomacorriente Doble PT  GFCI en tubería conduit PVC 1/2", Cable 12 AWG HFFR LS</v>
          </cell>
          <cell r="C275" t="str">
            <v>und</v>
          </cell>
          <cell r="D275">
            <v>169495</v>
          </cell>
        </row>
        <row r="276">
          <cell r="A276" t="str">
            <v>1400.6.5</v>
          </cell>
          <cell r="B276" t="str">
            <v>Suministro e instalación salida Tomacorriente Bifásico 2P+T 250V/20A en tubería conduit PVC 1/2", cable 12 AWG HFFR LS</v>
          </cell>
          <cell r="C276" t="str">
            <v>und</v>
          </cell>
          <cell r="D276">
            <v>155749</v>
          </cell>
        </row>
        <row r="277">
          <cell r="A277" t="str">
            <v>1400.6.6</v>
          </cell>
          <cell r="B277" t="str">
            <v>Suministro e instalación salida Tomacorriente Bifásico 2P+T 250V/20A en tubería conduit PVC 1/2", cable 10 AWG HFFR LS</v>
          </cell>
          <cell r="C277" t="str">
            <v>und</v>
          </cell>
          <cell r="D277">
            <v>160995</v>
          </cell>
        </row>
        <row r="278">
          <cell r="A278" t="str">
            <v>1400.6.7</v>
          </cell>
          <cell r="B278" t="str">
            <v>Suministro e instalación salida Tomacorriente Bifásico 2P+T 250V/20A en tubería conduit EMT 1/2", cable 12 AWG HFFR LS</v>
          </cell>
          <cell r="C278" t="str">
            <v>und</v>
          </cell>
          <cell r="D278">
            <v>164074</v>
          </cell>
        </row>
        <row r="279">
          <cell r="A279" t="str">
            <v>1400.6.8</v>
          </cell>
          <cell r="B279" t="str">
            <v xml:space="preserve">Suministro e instalación salida Tomacorriente 3F5H en tubería conduit EMT 1/2", cable 12 AWG HFFR LS </v>
          </cell>
          <cell r="C279" t="str">
            <v>und</v>
          </cell>
          <cell r="D279">
            <v>380918</v>
          </cell>
        </row>
        <row r="280">
          <cell r="A280" t="str">
            <v>1400.6.9</v>
          </cell>
          <cell r="B280" t="str">
            <v>Suministro e instalación salida Tomacorriente Doble Regulado, en tubería conduit PVC 1/2", Cable 12 AWG HFFR LS</v>
          </cell>
          <cell r="C280" t="str">
            <v>und</v>
          </cell>
          <cell r="D280">
            <v>133995</v>
          </cell>
        </row>
        <row r="281">
          <cell r="A281" t="str">
            <v>1400.6.10</v>
          </cell>
          <cell r="B281" t="str">
            <v>Suministro e instalación salida Tomacorriente Normal, en canaleta metálica, Cable 12 AWG HFFR LS</v>
          </cell>
          <cell r="C281" t="str">
            <v>und</v>
          </cell>
          <cell r="D281">
            <v>108122</v>
          </cell>
        </row>
        <row r="282">
          <cell r="A282" t="str">
            <v>1400.6.11</v>
          </cell>
          <cell r="B282" t="str">
            <v>Suministro e instalación salida Tomacorriente Regulado, en canaleta metálica, Cable 12 AWG HFFR LS</v>
          </cell>
          <cell r="C282" t="str">
            <v>und</v>
          </cell>
          <cell r="D282">
            <v>125635</v>
          </cell>
        </row>
        <row r="283">
          <cell r="A283" t="str">
            <v>1400.7</v>
          </cell>
          <cell r="B283" t="str">
            <v xml:space="preserve">ACOMETIDAS </v>
          </cell>
          <cell r="C283">
            <v>0</v>
          </cell>
          <cell r="D283">
            <v>0</v>
          </cell>
        </row>
        <row r="284">
          <cell r="A284" t="str">
            <v>1400.7.1</v>
          </cell>
          <cell r="B284" t="str">
            <v>Suministro transporte e inslación acometida 3F5H Cu THHN/THWN en cable 3X2AWG + 2AWG (N) + 8AWG (T)en tubería conduit PVC 1 1/2"</v>
          </cell>
          <cell r="C284" t="str">
            <v>ml</v>
          </cell>
          <cell r="D284">
            <v>84147</v>
          </cell>
        </row>
        <row r="285">
          <cell r="A285" t="str">
            <v>1400.7.2</v>
          </cell>
          <cell r="B285" t="str">
            <v>Suministro, transporte e instalación acometida 3F5H Cu THHN/THWNen cable 3X1/0AWG + 1/0 AWG (N) + 6 AWG (T) en tubería conduit PVC 1 1/2"</v>
          </cell>
          <cell r="C285" t="str">
            <v>ml</v>
          </cell>
          <cell r="D285">
            <v>143407</v>
          </cell>
        </row>
        <row r="286">
          <cell r="A286" t="str">
            <v>1400.7.3</v>
          </cell>
          <cell r="B286" t="str">
            <v>Suministro, transporte e instalación acometida 3F5H Cu THHN/THWN en cable 3X4/0AWG + 4/0 AWG (N) + 2 AWG (T) en tubería conduit PVC 2"</v>
          </cell>
          <cell r="C286" t="str">
            <v>ml</v>
          </cell>
          <cell r="D286">
            <v>281599</v>
          </cell>
        </row>
        <row r="287">
          <cell r="A287" t="str">
            <v>1400.7.4</v>
          </cell>
          <cell r="B287" t="str">
            <v>Suministro, transporte e instalación acometida 3F5H Cu THHN/THWN en cable 3X3/0AWG + 3/0 AWG (N) + 4 AWG (T) en tubería conduit PVC 2"</v>
          </cell>
          <cell r="C287" t="str">
            <v>ml</v>
          </cell>
          <cell r="D287">
            <v>275169</v>
          </cell>
        </row>
        <row r="288">
          <cell r="A288" t="str">
            <v>1400.7.5</v>
          </cell>
          <cell r="B288" t="str">
            <v>Suministro, transporte e instalación acometida 2F4H Cu THHN/THWN en cable 2X4/0AWG + 4/0 AWG (N) + 2 AWG (T) en tubería conduit PVC 2"</v>
          </cell>
          <cell r="C288" t="str">
            <v>ml</v>
          </cell>
          <cell r="D288">
            <v>220776</v>
          </cell>
        </row>
        <row r="289">
          <cell r="A289" t="str">
            <v>1400.7.6</v>
          </cell>
          <cell r="B289" t="str">
            <v>Suministro, transporte e instalación acometida 2F4H Cu THHN/THWN en cable 2X2/0AWG + 2/0 AWG (N) + 4 AWG (T) en tubería conduit PVC 1 1/2"</v>
          </cell>
          <cell r="C289" t="str">
            <v>ml</v>
          </cell>
          <cell r="D289">
            <v>163195</v>
          </cell>
        </row>
        <row r="290">
          <cell r="A290" t="str">
            <v>1400.7.7</v>
          </cell>
          <cell r="B290" t="str">
            <v>Suministro, transporte e instalación acometida 2F4H Cu THHN/THWN en cable 2X1/0AWG + 1/0 AWG (N) + 6 AWG (T)en tubería conduit PVC 1 1/2"</v>
          </cell>
          <cell r="C290" t="str">
            <v>ml</v>
          </cell>
          <cell r="D290">
            <v>117353</v>
          </cell>
        </row>
        <row r="291">
          <cell r="A291" t="str">
            <v>1400.7.8</v>
          </cell>
          <cell r="B291" t="str">
            <v>Suministro, transporte e instalación acometida 3F5H Cu THHN/THWN en cable 3X10AWG + 10 AWG (N) + 10 AWG (T) en tubería conduit PVC 1/2"</v>
          </cell>
          <cell r="C291" t="str">
            <v>ml</v>
          </cell>
          <cell r="D291">
            <v>41753</v>
          </cell>
        </row>
        <row r="292">
          <cell r="A292" t="str">
            <v>1400.7.9</v>
          </cell>
          <cell r="B292" t="str">
            <v>Suministro, transporte e instalación acometida 3F5H Cu THHN/THWN en cable 3X4 AWG + 4 AWG (N) + 8 AWG (T) en tubería conduit PVC 1"</v>
          </cell>
          <cell r="C292" t="str">
            <v>ml</v>
          </cell>
          <cell r="D292">
            <v>60962</v>
          </cell>
        </row>
        <row r="293">
          <cell r="A293" t="str">
            <v>1400.7.10</v>
          </cell>
          <cell r="B293" t="str">
            <v>Suministro, transporte e instalación acometida 3F5H Cu THHN/THWN en cable 3X350 KCMIL + 350 KCMIL (N) + 2 AWG (T) en tubería PVC 3"</v>
          </cell>
          <cell r="C293" t="str">
            <v>ml</v>
          </cell>
          <cell r="D293">
            <v>404879</v>
          </cell>
        </row>
        <row r="294">
          <cell r="A294" t="str">
            <v>1400.7.11</v>
          </cell>
          <cell r="B294" t="str">
            <v>Suministro, transporte e instalación acometida 2F4H Cu THHN/THWN en cable 2X8/0AWG + 8 AWG (N) +desnudo 8 AWG (T) en tubería conduit PVC 3/4"</v>
          </cell>
          <cell r="C294" t="str">
            <v>ml</v>
          </cell>
          <cell r="D294">
            <v>83404</v>
          </cell>
        </row>
        <row r="295">
          <cell r="A295" t="str">
            <v>1400.8</v>
          </cell>
          <cell r="B295" t="str">
            <v>ACTIVIDADES VARIAS DE MANTENIMIENTO</v>
          </cell>
          <cell r="C295">
            <v>0</v>
          </cell>
          <cell r="D295">
            <v>0</v>
          </cell>
        </row>
        <row r="296">
          <cell r="A296" t="str">
            <v>1400.8.1</v>
          </cell>
          <cell r="B296" t="str">
            <v>Certificacion RETIE de toda la edificacion</v>
          </cell>
          <cell r="C296" t="str">
            <v>und</v>
          </cell>
          <cell r="D296">
            <v>50000000</v>
          </cell>
        </row>
        <row r="297">
          <cell r="A297" t="str">
            <v>1400.8.2</v>
          </cell>
          <cell r="B297" t="str">
            <v>Certificacion RETILAP de toda la edificacion</v>
          </cell>
          <cell r="C297" t="str">
            <v>und</v>
          </cell>
          <cell r="D297">
            <v>28000000</v>
          </cell>
        </row>
        <row r="298">
          <cell r="A298">
            <v>0</v>
          </cell>
        </row>
        <row r="299">
          <cell r="A299">
            <v>0</v>
          </cell>
        </row>
        <row r="300">
          <cell r="A300" t="str">
            <v>1500</v>
          </cell>
          <cell r="B300" t="str">
            <v>REDES HIDROSANITARIAS</v>
          </cell>
          <cell r="C300">
            <v>0</v>
          </cell>
          <cell r="D300">
            <v>0</v>
          </cell>
        </row>
        <row r="301">
          <cell r="A301" t="str">
            <v>1500.1</v>
          </cell>
          <cell r="B301" t="str">
            <v>RED SUMINISTRO DE AGUA POTABLE</v>
          </cell>
          <cell r="C301">
            <v>0</v>
          </cell>
          <cell r="D301">
            <v>0</v>
          </cell>
        </row>
        <row r="302">
          <cell r="A302" t="str">
            <v>1500.1.1</v>
          </cell>
          <cell r="B302" t="str">
            <v>RED DE SUMINISTRO DE AGUA POTABLE</v>
          </cell>
          <cell r="C302">
            <v>0</v>
          </cell>
          <cell r="D302">
            <v>0</v>
          </cell>
        </row>
        <row r="303">
          <cell r="A303" t="str">
            <v>1500.1.1.1</v>
          </cell>
          <cell r="B303" t="str">
            <v>Suministro e instalación de tubería PVC presión 3" unión soldada RDE 21 (incluye accesorios)</v>
          </cell>
          <cell r="C303" t="str">
            <v>m</v>
          </cell>
          <cell r="D303">
            <v>69670</v>
          </cell>
        </row>
        <row r="304">
          <cell r="A304" t="str">
            <v>1500.1.1.2</v>
          </cell>
          <cell r="B304" t="str">
            <v>Suministro e instalación de tubería PVC presión 2.1/2" unión soldada RDE 21 (incluye accesorios)</v>
          </cell>
          <cell r="C304" t="str">
            <v>m</v>
          </cell>
          <cell r="D304">
            <v>52968</v>
          </cell>
        </row>
        <row r="305">
          <cell r="A305" t="str">
            <v>1500.1.1.3</v>
          </cell>
          <cell r="B305" t="str">
            <v>Suministro e instalación de tubería PVC presión 2" unión soldada RDE 21 (incluye accesorios)</v>
          </cell>
          <cell r="C305" t="str">
            <v>m</v>
          </cell>
          <cell r="D305">
            <v>30837</v>
          </cell>
        </row>
        <row r="306">
          <cell r="A306" t="str">
            <v>1500.1.1.4</v>
          </cell>
          <cell r="B306" t="str">
            <v>Suministro e instalación de tubería PVC presión 1.1/2" unión soldada RDE 21 (incluye accesorios)</v>
          </cell>
          <cell r="C306" t="str">
            <v>m</v>
          </cell>
          <cell r="D306">
            <v>22885</v>
          </cell>
        </row>
        <row r="307">
          <cell r="A307" t="str">
            <v>1500.1.1.5</v>
          </cell>
          <cell r="B307" t="str">
            <v>Suministro e instalación de tubería PVC presión 1" unión soldada RDE 13.5 (incluye accesorios)</v>
          </cell>
          <cell r="C307" t="str">
            <v>m</v>
          </cell>
          <cell r="D307">
            <v>16681</v>
          </cell>
        </row>
        <row r="308">
          <cell r="A308" t="str">
            <v>1500.1.1.6</v>
          </cell>
          <cell r="B308" t="str">
            <v>Suministro e instalación de tubería PVC presión 3/4" unión soldada RDE 11 (incluye accesorios)</v>
          </cell>
          <cell r="C308" t="str">
            <v>m</v>
          </cell>
          <cell r="D308">
            <v>12475</v>
          </cell>
        </row>
        <row r="309">
          <cell r="A309" t="str">
            <v>1500.1.1.7</v>
          </cell>
          <cell r="B309" t="str">
            <v>Suministro e instalación de tubería PVC presión 1/2" unión soldada RDE 9 (incluye accesorios)</v>
          </cell>
          <cell r="C309" t="str">
            <v>m</v>
          </cell>
          <cell r="D309">
            <v>10268</v>
          </cell>
        </row>
        <row r="310">
          <cell r="A310" t="str">
            <v>1500.1.1.8</v>
          </cell>
          <cell r="B310" t="str">
            <v>Suministro e instalación de tubería PVC presión 1.1/4" unión soldada RDE 21 (incluye accesorios)</v>
          </cell>
          <cell r="C310" t="str">
            <v>m</v>
          </cell>
          <cell r="D310">
            <v>19673</v>
          </cell>
        </row>
        <row r="311">
          <cell r="A311" t="str">
            <v>1500.1.1.9</v>
          </cell>
          <cell r="B311" t="str">
            <v>Suministro e instalación de tubería PVC presión 4" unión soldada RDE 21 (incluye accesorios)</v>
          </cell>
          <cell r="C311" t="str">
            <v>m</v>
          </cell>
          <cell r="D311">
            <v>85375</v>
          </cell>
        </row>
        <row r="312">
          <cell r="A312" t="str">
            <v>1500.1.2</v>
          </cell>
          <cell r="B312" t="str">
            <v>EXCAVACION Y RELLENOS PARA TUBERIAS DE LA RED DE AGUA POTABLE</v>
          </cell>
          <cell r="C312">
            <v>0</v>
          </cell>
          <cell r="D312">
            <v>0</v>
          </cell>
        </row>
        <row r="313">
          <cell r="A313" t="str">
            <v>1500.1.2.1</v>
          </cell>
          <cell r="B313" t="str">
            <v>Excavación manual en material común para tubería</v>
          </cell>
          <cell r="C313" t="str">
            <v>m3</v>
          </cell>
          <cell r="D313">
            <v>43076</v>
          </cell>
        </row>
        <row r="314">
          <cell r="A314" t="str">
            <v>1500.1.2.2</v>
          </cell>
          <cell r="B314" t="str">
            <v>Excavación manual en material conglomerado para tubería</v>
          </cell>
          <cell r="C314" t="str">
            <v>m3</v>
          </cell>
          <cell r="D314">
            <v>57434</v>
          </cell>
        </row>
        <row r="315">
          <cell r="A315" t="str">
            <v>1500.1.2.3</v>
          </cell>
          <cell r="B315" t="str">
            <v>Relleno de brecha con material seleccionado (incluye compactación manual)</v>
          </cell>
          <cell r="C315" t="str">
            <v>m3</v>
          </cell>
          <cell r="D315">
            <v>173177</v>
          </cell>
        </row>
        <row r="316">
          <cell r="A316" t="str">
            <v>1500.1.2.4</v>
          </cell>
          <cell r="B316" t="str">
            <v>Relleno de brecha con material de excavación (incluye compactación manual)</v>
          </cell>
          <cell r="C316" t="str">
            <v>m3</v>
          </cell>
          <cell r="D316">
            <v>33504</v>
          </cell>
        </row>
        <row r="317">
          <cell r="A317" t="str">
            <v>1500.1.2.5</v>
          </cell>
          <cell r="B317" t="str">
            <v>Retiro en volqueta de material sobrante de excavación de brecha para tubería</v>
          </cell>
          <cell r="C317" t="str">
            <v>m3</v>
          </cell>
          <cell r="D317">
            <v>41498</v>
          </cell>
        </row>
        <row r="318">
          <cell r="A318" t="str">
            <v>1500.1.3</v>
          </cell>
          <cell r="B318" t="str">
            <v>VALVULAS</v>
          </cell>
          <cell r="C318">
            <v>0</v>
          </cell>
          <cell r="D318">
            <v>0</v>
          </cell>
        </row>
        <row r="319">
          <cell r="A319" t="str">
            <v>1500.1.3.1</v>
          </cell>
          <cell r="B319" t="str">
            <v>Suministro e instalación de válvula de compuerta elástica 3"</v>
          </cell>
          <cell r="C319" t="str">
            <v>Un</v>
          </cell>
          <cell r="D319">
            <v>881413</v>
          </cell>
        </row>
        <row r="320">
          <cell r="A320" t="str">
            <v>1500.1.3.2</v>
          </cell>
          <cell r="B320" t="str">
            <v>Suministro e instalación de válvula de cortina de bronce 2"</v>
          </cell>
          <cell r="C320" t="str">
            <v>Un</v>
          </cell>
          <cell r="D320">
            <v>437058</v>
          </cell>
        </row>
        <row r="321">
          <cell r="A321" t="str">
            <v>1500.1.3.3</v>
          </cell>
          <cell r="B321" t="str">
            <v>Suministro e instalación de válvula de cortina de bronce 1.1/2"</v>
          </cell>
          <cell r="C321" t="str">
            <v>Un</v>
          </cell>
          <cell r="D321">
            <v>298633</v>
          </cell>
        </row>
        <row r="322">
          <cell r="A322" t="str">
            <v>1500.1.3.4</v>
          </cell>
          <cell r="B322" t="str">
            <v>Suministro e instalación de válvula de cortina de bronce 1.1/4"</v>
          </cell>
          <cell r="C322" t="str">
            <v>Un</v>
          </cell>
          <cell r="D322">
            <v>231358</v>
          </cell>
        </row>
        <row r="323">
          <cell r="A323" t="str">
            <v>1500.1.3.5</v>
          </cell>
          <cell r="B323" t="str">
            <v>Suministro e instalación de válvula de cortina de bronce 3/4"</v>
          </cell>
          <cell r="C323" t="str">
            <v>Un</v>
          </cell>
          <cell r="D323">
            <v>152221</v>
          </cell>
        </row>
        <row r="324">
          <cell r="A324" t="str">
            <v>1500.1.3.6</v>
          </cell>
          <cell r="B324" t="str">
            <v xml:space="preserve">Caja para válvula enterrada 0.40 m x 0.40 m </v>
          </cell>
          <cell r="C324" t="str">
            <v>Un</v>
          </cell>
          <cell r="D324">
            <v>373729</v>
          </cell>
        </row>
        <row r="325">
          <cell r="A325" t="str">
            <v>1500.1.3.7</v>
          </cell>
          <cell r="B325" t="str">
            <v>Suministro e instalación de válvula de cortina de bronce 1/2"</v>
          </cell>
          <cell r="C325" t="str">
            <v>Un</v>
          </cell>
          <cell r="D325">
            <v>104503</v>
          </cell>
        </row>
        <row r="326">
          <cell r="A326" t="str">
            <v>1500.1.3.8</v>
          </cell>
          <cell r="B326" t="str">
            <v>Suministro e instalación de válvula de cortina de bronce 1"</v>
          </cell>
          <cell r="C326" t="str">
            <v>Un</v>
          </cell>
          <cell r="D326">
            <v>167503</v>
          </cell>
        </row>
        <row r="327">
          <cell r="A327" t="str">
            <v>1500.1.4</v>
          </cell>
          <cell r="B327" t="str">
            <v>PUNTOS HIDRAULICOS</v>
          </cell>
          <cell r="C327">
            <v>0</v>
          </cell>
          <cell r="D327">
            <v>0</v>
          </cell>
        </row>
        <row r="328">
          <cell r="A328" t="str">
            <v>1500.1.4.1</v>
          </cell>
          <cell r="B328" t="str">
            <v>Suministro e instalación de punto de suministro de agua fría 1.1/4" para fluxómetro</v>
          </cell>
          <cell r="C328" t="str">
            <v>Un</v>
          </cell>
          <cell r="D328">
            <v>132029</v>
          </cell>
        </row>
        <row r="329">
          <cell r="A329" t="str">
            <v>1500.1.4.2</v>
          </cell>
          <cell r="B329" t="str">
            <v>Suministro e instalación de punto de suministro de agua fría hidráulico 3/4" para orinales</v>
          </cell>
          <cell r="C329" t="str">
            <v>Un</v>
          </cell>
          <cell r="D329">
            <v>66623</v>
          </cell>
        </row>
        <row r="330">
          <cell r="A330" t="str">
            <v>1500.1.4.3</v>
          </cell>
          <cell r="B330" t="str">
            <v>Suministro e instalación de punto de suministro de agua fría 1/2" (lavamanos, ducha, pocetas para aseo)</v>
          </cell>
          <cell r="C330" t="str">
            <v>Un</v>
          </cell>
          <cell r="D330">
            <v>61077</v>
          </cell>
        </row>
        <row r="331">
          <cell r="A331" t="str">
            <v>1500.1.5</v>
          </cell>
          <cell r="B331" t="str">
            <v>MONTAJE APARATOS SANITARIOS</v>
          </cell>
          <cell r="C331">
            <v>0</v>
          </cell>
          <cell r="D331">
            <v>0</v>
          </cell>
        </row>
        <row r="332">
          <cell r="A332" t="str">
            <v>1500.1.5.1</v>
          </cell>
          <cell r="B332" t="str">
            <v>Montaje de sanitario de fluxómetro</v>
          </cell>
          <cell r="C332" t="str">
            <v>Un</v>
          </cell>
          <cell r="D332">
            <v>62733</v>
          </cell>
        </row>
        <row r="333">
          <cell r="A333" t="str">
            <v>1500.1.5.2</v>
          </cell>
          <cell r="B333" t="str">
            <v>Montaje de orinal</v>
          </cell>
          <cell r="C333" t="str">
            <v>Un</v>
          </cell>
          <cell r="D333">
            <v>62733</v>
          </cell>
        </row>
        <row r="334">
          <cell r="A334" t="str">
            <v>1500.1.5.3</v>
          </cell>
          <cell r="B334" t="str">
            <v>Montaje de lavaojos</v>
          </cell>
          <cell r="C334" t="str">
            <v>Un</v>
          </cell>
          <cell r="D334">
            <v>62733</v>
          </cell>
        </row>
        <row r="335">
          <cell r="A335" t="str">
            <v>1500.1.5.4</v>
          </cell>
          <cell r="B335" t="str">
            <v>Montaje de lavamanos</v>
          </cell>
          <cell r="C335" t="str">
            <v>Un</v>
          </cell>
          <cell r="D335">
            <v>62733</v>
          </cell>
        </row>
        <row r="336">
          <cell r="A336" t="str">
            <v>1500.1.5.5</v>
          </cell>
          <cell r="B336" t="str">
            <v>Montaje de lavaplatos</v>
          </cell>
          <cell r="C336" t="str">
            <v>Un</v>
          </cell>
          <cell r="D336">
            <v>62733</v>
          </cell>
        </row>
        <row r="337">
          <cell r="A337" t="str">
            <v>1500.1.5.6</v>
          </cell>
          <cell r="B337" t="str">
            <v>Montaje de llave</v>
          </cell>
          <cell r="C337" t="str">
            <v>Un</v>
          </cell>
          <cell r="D337">
            <v>62733</v>
          </cell>
        </row>
        <row r="338">
          <cell r="A338" t="str">
            <v>1500.2</v>
          </cell>
          <cell r="B338" t="str">
            <v>RED CONTRA INCIENDIOS</v>
          </cell>
          <cell r="C338">
            <v>0</v>
          </cell>
          <cell r="D338">
            <v>0</v>
          </cell>
        </row>
        <row r="339">
          <cell r="A339" t="str">
            <v>1500.2.1</v>
          </cell>
          <cell r="B339" t="str">
            <v>REDES DE PROTECCION CONTRA INCENDIO DECOLGADOS Y POR DUCTOS</v>
          </cell>
          <cell r="C339">
            <v>0</v>
          </cell>
          <cell r="D339">
            <v>0</v>
          </cell>
        </row>
        <row r="340">
          <cell r="A340" t="str">
            <v>1500.2.1.1</v>
          </cell>
          <cell r="B340" t="str">
            <v>Suministro e instalación de tubería bajo tierra PVC C900 4" para red contra incendios, incluye la incorporación de restrictores de movimiento en uniones tubo a tubo</v>
          </cell>
          <cell r="C340" t="str">
            <v>m</v>
          </cell>
          <cell r="D340">
            <v>202064</v>
          </cell>
        </row>
        <row r="341">
          <cell r="A341" t="str">
            <v>1500.2.1.2</v>
          </cell>
          <cell r="B341" t="str">
            <v>Suministro e instalación de transición de PVC C900 - Acero 4" x 3" para paso de tubería enterrada a tubería descolgada</v>
          </cell>
          <cell r="C341" t="str">
            <v>Un</v>
          </cell>
          <cell r="D341">
            <v>1061501</v>
          </cell>
        </row>
        <row r="342">
          <cell r="A342" t="str">
            <v>1500.2.1.3</v>
          </cell>
          <cell r="B342" t="str">
            <v>Suministro e instalación de codo 90° para PVC C900 4" para red contra incendios, incluye la incorporación de restrictores de movimiento tubo - accesorio</v>
          </cell>
          <cell r="C342" t="str">
            <v>Un</v>
          </cell>
          <cell r="D342">
            <v>1249605</v>
          </cell>
        </row>
        <row r="343">
          <cell r="A343" t="str">
            <v>1500.2.2</v>
          </cell>
          <cell r="B343" t="str">
            <v>EXCAVAXION Y RELLENOS PARA TUBERIAS RED DE PROTECCION CONTRA INCENDIOS</v>
          </cell>
          <cell r="C343">
            <v>0</v>
          </cell>
          <cell r="D343">
            <v>0</v>
          </cell>
        </row>
        <row r="344">
          <cell r="A344" t="str">
            <v>1500.2.2.1</v>
          </cell>
          <cell r="B344" t="str">
            <v>Excavación manual en material común para tubería</v>
          </cell>
          <cell r="C344" t="str">
            <v>m3</v>
          </cell>
          <cell r="D344">
            <v>43076</v>
          </cell>
        </row>
        <row r="345">
          <cell r="A345" t="str">
            <v>1500.2.2.2</v>
          </cell>
          <cell r="B345" t="str">
            <v>Excavación manual en material conglomerado para tubería</v>
          </cell>
          <cell r="C345" t="str">
            <v>m3</v>
          </cell>
          <cell r="D345">
            <v>57434</v>
          </cell>
        </row>
        <row r="346">
          <cell r="A346" t="str">
            <v>1500.2.2.3</v>
          </cell>
          <cell r="B346" t="str">
            <v>Relleno de brecha con material seleccionado (incluye compactación manual)</v>
          </cell>
          <cell r="C346" t="str">
            <v>m3</v>
          </cell>
          <cell r="D346">
            <v>173177</v>
          </cell>
        </row>
        <row r="347">
          <cell r="A347" t="str">
            <v>1500.2.2.4</v>
          </cell>
          <cell r="B347" t="str">
            <v>Relleno de brecha con material de excavación (incluye compactación manual)</v>
          </cell>
          <cell r="C347" t="str">
            <v>m3</v>
          </cell>
          <cell r="D347">
            <v>33504</v>
          </cell>
        </row>
        <row r="348">
          <cell r="A348" t="str">
            <v>1500.2.2.5</v>
          </cell>
          <cell r="B348" t="str">
            <v>Retiro de material sobrante en volqueta de excavación de brecha para tubería</v>
          </cell>
          <cell r="C348" t="str">
            <v>m3</v>
          </cell>
          <cell r="D348">
            <v>41498</v>
          </cell>
        </row>
        <row r="349">
          <cell r="A349" t="str">
            <v>1500.2.3</v>
          </cell>
          <cell r="B349" t="str">
            <v>REDES DE PROTECCION CONTRA INCENDIO DECOLGADOS Y POR DUCTOS</v>
          </cell>
          <cell r="C349">
            <v>0</v>
          </cell>
          <cell r="D349">
            <v>0</v>
          </cell>
        </row>
        <row r="350">
          <cell r="A350" t="str">
            <v>1500.2.3.1</v>
          </cell>
          <cell r="B350" t="str">
            <v xml:space="preserve">Suministro e instalación de tubería en acero al carbón 3" </v>
          </cell>
          <cell r="C350" t="str">
            <v>m</v>
          </cell>
          <cell r="D350">
            <v>150207</v>
          </cell>
        </row>
        <row r="351">
          <cell r="A351" t="str">
            <v>1500.2.3.2</v>
          </cell>
          <cell r="B351" t="str">
            <v xml:space="preserve">Suministro e instalación de tubería en acero al carbón 2.1/2" </v>
          </cell>
          <cell r="C351" t="str">
            <v>m</v>
          </cell>
          <cell r="D351">
            <v>127923</v>
          </cell>
        </row>
        <row r="352">
          <cell r="A352" t="str">
            <v>1500.2.3.3</v>
          </cell>
          <cell r="B352" t="str">
            <v>Suministro e instalación de tubería en acero al carbón 2" (incluye accesorios)</v>
          </cell>
          <cell r="C352" t="str">
            <v>m</v>
          </cell>
          <cell r="D352">
            <v>105924</v>
          </cell>
        </row>
        <row r="353">
          <cell r="A353" t="str">
            <v>1500.2.3.4</v>
          </cell>
          <cell r="B353" t="str">
            <v>Suministro e instalación de tubería en acero al carbón 1.1/2" (incluye accesorios)</v>
          </cell>
          <cell r="C353" t="str">
            <v>m</v>
          </cell>
          <cell r="D353">
            <v>92520</v>
          </cell>
        </row>
        <row r="354">
          <cell r="A354" t="str">
            <v>1500.2.3.5</v>
          </cell>
          <cell r="B354" t="str">
            <v>Suministro e instalación de tubería en acero al carbón 1.1/4" (incluye accesorios)</v>
          </cell>
          <cell r="C354" t="str">
            <v>m</v>
          </cell>
          <cell r="D354">
            <v>86822</v>
          </cell>
        </row>
        <row r="355">
          <cell r="A355" t="str">
            <v>1500.2.3.6</v>
          </cell>
          <cell r="B355" t="str">
            <v>Suministro e instalación de tubería en acero al carbón 1." (incluye accesorios)</v>
          </cell>
          <cell r="C355" t="str">
            <v>m</v>
          </cell>
          <cell r="D355">
            <v>78622</v>
          </cell>
        </row>
        <row r="356">
          <cell r="A356" t="str">
            <v>1500.2.3.7</v>
          </cell>
          <cell r="B356" t="str">
            <v>Suministro e instalación de codo 90° en acero al carbón 3"</v>
          </cell>
          <cell r="C356" t="str">
            <v>un</v>
          </cell>
          <cell r="D356">
            <v>112049</v>
          </cell>
        </row>
        <row r="357">
          <cell r="A357" t="str">
            <v>1500.2.3.8</v>
          </cell>
          <cell r="B357" t="str">
            <v>Suministro e instalación de codo 90° en acero al carbón 2.1/2"</v>
          </cell>
          <cell r="C357" t="str">
            <v>un</v>
          </cell>
          <cell r="D357">
            <v>101510</v>
          </cell>
        </row>
        <row r="358">
          <cell r="A358" t="str">
            <v>1500.2.3.9</v>
          </cell>
          <cell r="B358" t="str">
            <v>Suministro e instalación de codo 90° en acero al carbón 2"</v>
          </cell>
          <cell r="C358" t="str">
            <v>un</v>
          </cell>
          <cell r="D358">
            <v>72647</v>
          </cell>
        </row>
        <row r="359">
          <cell r="A359" t="str">
            <v>1500.2.3.10</v>
          </cell>
          <cell r="B359" t="str">
            <v>Suministro e instalación de codo tee en acero al carbón 3"</v>
          </cell>
          <cell r="C359" t="str">
            <v>un</v>
          </cell>
          <cell r="D359">
            <v>145135</v>
          </cell>
        </row>
        <row r="360">
          <cell r="A360" t="str">
            <v>1500.2.3.11</v>
          </cell>
          <cell r="B360" t="str">
            <v>Suministro e instalación de codo tee en acero al carbón 2.1/2"</v>
          </cell>
          <cell r="C360" t="str">
            <v>un</v>
          </cell>
          <cell r="D360">
            <v>136624</v>
          </cell>
        </row>
        <row r="361">
          <cell r="A361" t="str">
            <v>1500.2.3.12</v>
          </cell>
          <cell r="B361" t="str">
            <v>Suministro e instalación de codo tee en acero al carbón 4"</v>
          </cell>
          <cell r="C361" t="str">
            <v>un</v>
          </cell>
          <cell r="D361">
            <v>140178</v>
          </cell>
        </row>
        <row r="362">
          <cell r="A362" t="str">
            <v>1500.2.3.13</v>
          </cell>
          <cell r="B362" t="str">
            <v>Suministro e instalación de codo 90° en acero al carbón 4"</v>
          </cell>
          <cell r="C362" t="str">
            <v>un</v>
          </cell>
          <cell r="D362">
            <v>180924</v>
          </cell>
        </row>
        <row r="363">
          <cell r="A363" t="str">
            <v>1500.2.4</v>
          </cell>
          <cell r="B363" t="str">
            <v>CENTROS DE CONTROL DE ROCIADORES</v>
          </cell>
          <cell r="C363">
            <v>0</v>
          </cell>
          <cell r="D363">
            <v>0</v>
          </cell>
        </row>
        <row r="364">
          <cell r="A364" t="str">
            <v>1500.2.4.1</v>
          </cell>
          <cell r="B364" t="str">
            <v>Suministro e instalación de válvula de angulo 1.1/4" para drenaje de centros de control de rociadores</v>
          </cell>
          <cell r="C364" t="str">
            <v>Un</v>
          </cell>
          <cell r="D364">
            <v>489498</v>
          </cell>
        </row>
        <row r="365">
          <cell r="A365" t="str">
            <v>1500.2.4.2</v>
          </cell>
          <cell r="B365" t="str">
            <v>Suministro e instalación de válvula de mariposa 3" listada UL para centros de control de rociadores</v>
          </cell>
          <cell r="C365" t="str">
            <v>Un</v>
          </cell>
          <cell r="D365">
            <v>637725</v>
          </cell>
        </row>
        <row r="366">
          <cell r="A366" t="str">
            <v>1500.2.4.3</v>
          </cell>
          <cell r="B366" t="str">
            <v>Suministro e instalación de cheque ranurado 3" listado UL para centros de control de rociadores</v>
          </cell>
          <cell r="C366" t="str">
            <v>Un</v>
          </cell>
          <cell r="D366">
            <v>469519</v>
          </cell>
        </row>
        <row r="367">
          <cell r="A367" t="str">
            <v>1500.2.4.4</v>
          </cell>
          <cell r="B367" t="str">
            <v>Suministro e instalación de Sensor de flujo 3" listado UL para centros de control de rociadores</v>
          </cell>
          <cell r="C367" t="str">
            <v>Un</v>
          </cell>
          <cell r="D367">
            <v>529881</v>
          </cell>
        </row>
        <row r="368">
          <cell r="A368" t="str">
            <v>1500.2.4.5</v>
          </cell>
          <cell r="B368" t="str">
            <v>Suministro e instalación de Manómetro + válvula 1/4" para centros de control de rociadores</v>
          </cell>
          <cell r="C368" t="str">
            <v>Un</v>
          </cell>
          <cell r="D368">
            <v>214207</v>
          </cell>
        </row>
        <row r="369">
          <cell r="A369" t="str">
            <v>1500.2.4.6</v>
          </cell>
          <cell r="B369" t="str">
            <v xml:space="preserve">Suministro e instalación de tubería de drenaje PVC presión RDE 21 unión soldada 1.1/4" para centros de control de rociadores (incluye accesorios) </v>
          </cell>
          <cell r="C369" t="str">
            <v>m</v>
          </cell>
          <cell r="D369">
            <v>16681</v>
          </cell>
        </row>
        <row r="370">
          <cell r="A370" t="str">
            <v>1500.2.5</v>
          </cell>
          <cell r="B370" t="str">
            <v>ROCIADORES AUTOMATICOS</v>
          </cell>
          <cell r="C370">
            <v>0</v>
          </cell>
          <cell r="D370">
            <v>0</v>
          </cell>
        </row>
        <row r="371">
          <cell r="A371" t="str">
            <v>1500.2.5.1</v>
          </cell>
          <cell r="B371" t="str">
            <v>Suministro e instalación de rociadores automáticos tipo pendiente temperatura ordinaria (K=5.6 y rango de temperatura 55-77 °C) para instalar en cielo raso</v>
          </cell>
          <cell r="C371" t="str">
            <v>Un</v>
          </cell>
          <cell r="D371">
            <v>177796</v>
          </cell>
        </row>
        <row r="372">
          <cell r="A372" t="str">
            <v>1500.2.6</v>
          </cell>
          <cell r="B372" t="str">
            <v>SALIDAS DE MANGUERA</v>
          </cell>
          <cell r="C372">
            <v>0</v>
          </cell>
          <cell r="D372">
            <v>0</v>
          </cell>
        </row>
        <row r="373">
          <cell r="A373" t="str">
            <v>1500.2.6.1</v>
          </cell>
          <cell r="B373" t="str">
            <v>Suministro e instalación de gabinete contra incendios clase II con salida de manguera 1.1/2" (incluye tubería, válvula angular, gabinete metálico, manguera de 30 m, llave spanner, hacha)</v>
          </cell>
          <cell r="C373" t="str">
            <v>Un</v>
          </cell>
          <cell r="D373">
            <v>904108</v>
          </cell>
        </row>
        <row r="374">
          <cell r="A374" t="str">
            <v>1500.2.6.2</v>
          </cell>
          <cell r="B374" t="str">
            <v>Suministro e instalación de gabinete contra incendios clase III con salida de manguera 2.1/2" (incluye tubería, válvula angular, gabinete metálico, manguera de 30 m, llave spanner, hacha)</v>
          </cell>
          <cell r="C374" t="str">
            <v>Un</v>
          </cell>
          <cell r="D374">
            <v>1148603</v>
          </cell>
        </row>
        <row r="375">
          <cell r="A375" t="str">
            <v>1500.2.7</v>
          </cell>
          <cell r="B375" t="str">
            <v>SOPORTERIA PARA TUBERIA DESCOLGADA Y POR DUCTOS DESTINADA A RED CONTRA INCENDIO</v>
          </cell>
          <cell r="C375">
            <v>0</v>
          </cell>
          <cell r="D375">
            <v>0</v>
          </cell>
        </row>
        <row r="376">
          <cell r="A376" t="str">
            <v>1500.2.7.1</v>
          </cell>
          <cell r="B376" t="str">
            <v>Suministro e instalación de abrazadera 3" para tubería descolgada o por ductos</v>
          </cell>
          <cell r="C376" t="str">
            <v>Un</v>
          </cell>
          <cell r="D376">
            <v>26935</v>
          </cell>
        </row>
        <row r="377">
          <cell r="A377" t="str">
            <v>1500.2.7.2</v>
          </cell>
          <cell r="B377" t="str">
            <v>Suministro e instalación de abrazadera 2.1/2" para tubería descolgada o por ductos</v>
          </cell>
          <cell r="C377" t="str">
            <v>Un</v>
          </cell>
          <cell r="D377">
            <v>25930</v>
          </cell>
        </row>
        <row r="378">
          <cell r="A378" t="str">
            <v>1500.2.7.3</v>
          </cell>
          <cell r="B378" t="str">
            <v>Suministro e instalación de abrazadera 2" para tubería descolgada o por ductos</v>
          </cell>
          <cell r="C378" t="str">
            <v>Un</v>
          </cell>
          <cell r="D378">
            <v>24009</v>
          </cell>
        </row>
        <row r="379">
          <cell r="A379" t="str">
            <v>1500.2.7.4</v>
          </cell>
          <cell r="B379" t="str">
            <v>Suministro e instalación de abrazadera 1.1/2" para tubería descolgada o por ductos</v>
          </cell>
          <cell r="C379" t="str">
            <v>Un</v>
          </cell>
          <cell r="D379">
            <v>22489</v>
          </cell>
        </row>
        <row r="380">
          <cell r="A380" t="str">
            <v>1500.2.7.5</v>
          </cell>
          <cell r="B380" t="str">
            <v>Suministro e instalación de abrazadera 1.1/4" para tubería descolgada o por ductos</v>
          </cell>
          <cell r="C380" t="str">
            <v>Un</v>
          </cell>
          <cell r="D380">
            <v>21138</v>
          </cell>
        </row>
        <row r="381">
          <cell r="A381" t="str">
            <v>1500.2.7.6</v>
          </cell>
          <cell r="B381" t="str">
            <v>Suministro e instalación de abrazadera 1" para tubería descolgada o por ductos</v>
          </cell>
          <cell r="C381" t="str">
            <v>Un</v>
          </cell>
          <cell r="D381">
            <v>19721</v>
          </cell>
        </row>
        <row r="382">
          <cell r="A382" t="str">
            <v>1500.2.7.7</v>
          </cell>
          <cell r="B382" t="str">
            <v>Suministro e instalación de soporte sísmico transversal 3" para red de rociadores</v>
          </cell>
          <cell r="C382" t="str">
            <v>Un</v>
          </cell>
          <cell r="D382">
            <v>121504</v>
          </cell>
        </row>
        <row r="383">
          <cell r="A383" t="str">
            <v>1500.2.7.8</v>
          </cell>
          <cell r="B383" t="str">
            <v>Suministro e instalación de soporte sísmico transversal 2.1/2" para red de rociadores</v>
          </cell>
          <cell r="C383" t="str">
            <v>Un</v>
          </cell>
          <cell r="D383">
            <v>117951</v>
          </cell>
        </row>
        <row r="384">
          <cell r="A384" t="str">
            <v>1500.2.7.9</v>
          </cell>
          <cell r="B384" t="str">
            <v>Suministro e instalación de soporte sísmico longitudinal 2.1/2" para red de rociadores</v>
          </cell>
          <cell r="C384" t="str">
            <v>Un</v>
          </cell>
          <cell r="D384">
            <v>137849</v>
          </cell>
        </row>
        <row r="385">
          <cell r="A385" t="str">
            <v>1500.2.8</v>
          </cell>
          <cell r="B385" t="str">
            <v>VALVULAS Y ACCESORIOS</v>
          </cell>
          <cell r="C385">
            <v>0</v>
          </cell>
          <cell r="D385">
            <v>0</v>
          </cell>
        </row>
        <row r="386">
          <cell r="A386" t="str">
            <v>1500.2.8.1</v>
          </cell>
          <cell r="B386" t="str">
            <v>Suministro e instalación de válvula de compuerta listada UL/FM 4" para red contra incendios</v>
          </cell>
          <cell r="C386" t="str">
            <v>Un</v>
          </cell>
          <cell r="D386">
            <v>1539856</v>
          </cell>
        </row>
        <row r="387">
          <cell r="A387" t="str">
            <v>1500.2.8.2</v>
          </cell>
          <cell r="B387" t="str">
            <v>Suministro e instalacion valvula ventosa listada UL 1"</v>
          </cell>
          <cell r="C387" t="str">
            <v>Un</v>
          </cell>
          <cell r="D387">
            <v>773543</v>
          </cell>
        </row>
        <row r="388">
          <cell r="A388" t="str">
            <v>1500.2.8.3</v>
          </cell>
          <cell r="B388" t="str">
            <v xml:space="preserve">Caja para válvula enterrada 0.40 m x 0.40 m </v>
          </cell>
          <cell r="C388" t="str">
            <v>Un</v>
          </cell>
          <cell r="D388">
            <v>373729</v>
          </cell>
        </row>
        <row r="389">
          <cell r="A389" t="str">
            <v>1500.2.8.4</v>
          </cell>
          <cell r="B389" t="str">
            <v xml:space="preserve">Transición acero PVC 4" </v>
          </cell>
          <cell r="C389" t="str">
            <v>Un</v>
          </cell>
          <cell r="D389">
            <v>917702</v>
          </cell>
        </row>
        <row r="390">
          <cell r="A390" t="str">
            <v>1500.3</v>
          </cell>
          <cell r="B390" t="str">
            <v>RED DE AGUAS RESIDUALES</v>
          </cell>
          <cell r="C390">
            <v>0</v>
          </cell>
          <cell r="D390">
            <v>0</v>
          </cell>
        </row>
        <row r="391">
          <cell r="A391" t="str">
            <v>1500.3.1</v>
          </cell>
          <cell r="B391" t="str">
            <v>PUNTOS SANITARIOS</v>
          </cell>
          <cell r="C391">
            <v>0</v>
          </cell>
          <cell r="D391">
            <v>0</v>
          </cell>
        </row>
        <row r="392">
          <cell r="A392" t="str">
            <v>1500.3.1.1</v>
          </cell>
          <cell r="B392" t="str">
            <v>Suministro e instalación de punto sanitario 4" para sanitario de fluxómetro</v>
          </cell>
          <cell r="C392" t="str">
            <v>Un</v>
          </cell>
          <cell r="D392">
            <v>171872</v>
          </cell>
        </row>
        <row r="393">
          <cell r="A393" t="str">
            <v>1500.3.1.2</v>
          </cell>
          <cell r="B393" t="str">
            <v>Suministro e instalación de punto sanitario 2" para sifones de piso, duchas, lavamanos, lavaplatos, orinales y pocetas</v>
          </cell>
          <cell r="C393" t="str">
            <v>Un</v>
          </cell>
          <cell r="D393">
            <v>82956</v>
          </cell>
        </row>
        <row r="394">
          <cell r="A394" t="str">
            <v>1500.3.2</v>
          </cell>
          <cell r="B394" t="str">
            <v>RED DE AGUAS RESIDUALES</v>
          </cell>
          <cell r="C394">
            <v>0</v>
          </cell>
          <cell r="D394">
            <v>0</v>
          </cell>
        </row>
        <row r="395">
          <cell r="A395" t="str">
            <v>1500.3.2.1</v>
          </cell>
          <cell r="B395" t="str">
            <v>Suministro e instalación de tubería PVC sanitaria 4" para red de aguas residuales (incluye accesorios)</v>
          </cell>
          <cell r="C395" t="str">
            <v>m</v>
          </cell>
          <cell r="D395">
            <v>53460</v>
          </cell>
        </row>
        <row r="396">
          <cell r="A396" t="str">
            <v>1500.3.2.2</v>
          </cell>
          <cell r="B396" t="str">
            <v>Suministro e instalación de tubería PVC sanitaria 3" para red de aguas residuales  (incluye accesorios)</v>
          </cell>
          <cell r="C396" t="str">
            <v>m</v>
          </cell>
          <cell r="D396">
            <v>40269</v>
          </cell>
        </row>
        <row r="397">
          <cell r="A397" t="str">
            <v>1500.3.2.3</v>
          </cell>
          <cell r="B397" t="str">
            <v>Suministro e instalación de tubería PVC sanitaria 2" para red de aguas residuales  (incluye accesorios)</v>
          </cell>
          <cell r="C397" t="str">
            <v>m</v>
          </cell>
          <cell r="D397">
            <v>31925</v>
          </cell>
        </row>
        <row r="398">
          <cell r="A398" t="str">
            <v>1500.3.2.4</v>
          </cell>
          <cell r="B398" t="str">
            <v>Suministro e instalación de tubería PVC NOVAFORT 110 mm para red de aguas residuales  (incluye accesorios)</v>
          </cell>
          <cell r="C398" t="str">
            <v>m</v>
          </cell>
          <cell r="D398">
            <v>35802</v>
          </cell>
        </row>
        <row r="399">
          <cell r="A399" t="str">
            <v>1500.3.3</v>
          </cell>
          <cell r="B399" t="str">
            <v>SOPORTERIA PARA TUBERIA PVC SANITARIA DESCOLGADA Y POR DUCTOS</v>
          </cell>
          <cell r="C399">
            <v>0</v>
          </cell>
          <cell r="D399">
            <v>0</v>
          </cell>
        </row>
        <row r="400">
          <cell r="A400" t="str">
            <v>1500.3.3.1</v>
          </cell>
          <cell r="B400" t="str">
            <v>Suministro e instalación de abrazadera 4" para tubería descolgada o por ductos</v>
          </cell>
          <cell r="C400" t="str">
            <v>Un</v>
          </cell>
          <cell r="D400">
            <v>28072</v>
          </cell>
        </row>
        <row r="401">
          <cell r="A401" t="str">
            <v>1500.3.3.2</v>
          </cell>
          <cell r="B401" t="str">
            <v>Suministro e instalación de abrazadera 3" para tubería descolgada o por ductos</v>
          </cell>
          <cell r="C401" t="str">
            <v>Un</v>
          </cell>
          <cell r="D401">
            <v>22790</v>
          </cell>
        </row>
        <row r="402">
          <cell r="A402" t="str">
            <v>1500.3.3.3</v>
          </cell>
          <cell r="B402" t="str">
            <v>Suministro e instalación de abrazadera 2" para tubería descolgada o por ductos</v>
          </cell>
          <cell r="C402" t="str">
            <v>Un</v>
          </cell>
          <cell r="D402">
            <v>17101</v>
          </cell>
        </row>
        <row r="403">
          <cell r="A403" t="str">
            <v>1500.3.3.4</v>
          </cell>
          <cell r="B403" t="str">
            <v>Construcción de caja de inspección de sección cuadrada 0.80 m x 0.80 m y de altura de hasta 1.5 m para aguas residuales que incluye cuerpo, base, tapa, excavación y retiro de material; hecha en concreto reforzado</v>
          </cell>
          <cell r="C403" t="str">
            <v>Un</v>
          </cell>
          <cell r="D403">
            <v>1059439</v>
          </cell>
        </row>
        <row r="404">
          <cell r="A404" t="str">
            <v>1500.3.4</v>
          </cell>
          <cell r="B404" t="str">
            <v>TRAMPA DE GRASAS</v>
          </cell>
          <cell r="C404">
            <v>0</v>
          </cell>
          <cell r="D404">
            <v>0</v>
          </cell>
        </row>
        <row r="405">
          <cell r="A405" t="str">
            <v>1500.3.4.1</v>
          </cell>
          <cell r="B405" t="str">
            <v>Suministro e instalación trampa de grasas en concreto de 0.90m x 0.70m y profundidad 1,1 m</v>
          </cell>
          <cell r="C405" t="str">
            <v>Un</v>
          </cell>
          <cell r="D405">
            <v>892288</v>
          </cell>
        </row>
        <row r="406">
          <cell r="A406" t="str">
            <v>1500.3.4.2</v>
          </cell>
          <cell r="B406" t="str">
            <v>Suministro e instalación trampa de grasas en concreto de 0.60m x 0.60m y profundidad 1 m</v>
          </cell>
          <cell r="C406" t="str">
            <v>Un</v>
          </cell>
          <cell r="D406">
            <v>824268</v>
          </cell>
        </row>
        <row r="407">
          <cell r="A407" t="str">
            <v>1500.3.5</v>
          </cell>
          <cell r="B407" t="str">
            <v>REDES DE REVENTILACION PARA REDES DE AGUAS RESIDUALES</v>
          </cell>
          <cell r="C407">
            <v>0</v>
          </cell>
          <cell r="D407">
            <v>0</v>
          </cell>
        </row>
        <row r="408">
          <cell r="A408" t="str">
            <v>1500.3.5.1</v>
          </cell>
          <cell r="B408" t="str">
            <v>Suministro e instalación de tubería PVC liviana para reventilación 2" (incluye accesorios)</v>
          </cell>
          <cell r="C408" t="str">
            <v>m</v>
          </cell>
          <cell r="D408">
            <v>20043</v>
          </cell>
        </row>
        <row r="409">
          <cell r="A409" t="str">
            <v>1500.3.5.2</v>
          </cell>
          <cell r="B409" t="str">
            <v>Suministro e instalación de valvula de admision de aire 2" para sistema sanitario</v>
          </cell>
          <cell r="C409" t="str">
            <v>Un</v>
          </cell>
          <cell r="D409">
            <v>138193</v>
          </cell>
        </row>
        <row r="410">
          <cell r="A410" t="str">
            <v>1500.3.5.3</v>
          </cell>
          <cell r="B410" t="str">
            <v xml:space="preserve">Suministro e instalación de valvula antirretorno 3" para sifones de piso </v>
          </cell>
          <cell r="C410" t="str">
            <v>Un</v>
          </cell>
          <cell r="D410">
            <v>178452</v>
          </cell>
        </row>
        <row r="411">
          <cell r="A411" t="str">
            <v>1500.3.6</v>
          </cell>
          <cell r="B411" t="str">
            <v>EXCAVACION Y RELLENOS PARA TUBERIAS DE LA RED DE ALCANTARILLADO SANITARIO</v>
          </cell>
          <cell r="C411">
            <v>0</v>
          </cell>
          <cell r="D411">
            <v>0</v>
          </cell>
        </row>
        <row r="412">
          <cell r="A412" t="str">
            <v>1500.3.6.1</v>
          </cell>
          <cell r="B412" t="str">
            <v>Excavación manual en material común para tubería</v>
          </cell>
          <cell r="C412" t="str">
            <v>m3</v>
          </cell>
          <cell r="D412">
            <v>43076</v>
          </cell>
        </row>
        <row r="413">
          <cell r="A413" t="str">
            <v>1500.3.6.2</v>
          </cell>
          <cell r="B413" t="str">
            <v>Excavación manual en material conglomerado para tubería</v>
          </cell>
          <cell r="C413" t="str">
            <v>m3</v>
          </cell>
          <cell r="D413">
            <v>57434</v>
          </cell>
        </row>
        <row r="414">
          <cell r="A414" t="str">
            <v>1500.3.6.3</v>
          </cell>
          <cell r="B414" t="str">
            <v>Relleno de brecha con material seleccionado (incluye compactación manual)</v>
          </cell>
          <cell r="C414" t="str">
            <v>m3</v>
          </cell>
          <cell r="D414">
            <v>173177</v>
          </cell>
        </row>
        <row r="415">
          <cell r="A415" t="str">
            <v>1500.3.6.4</v>
          </cell>
          <cell r="B415" t="str">
            <v>Relleno de brecha con material de excavación (incluye compactación manual)</v>
          </cell>
          <cell r="C415" t="str">
            <v>m3</v>
          </cell>
          <cell r="D415">
            <v>33504</v>
          </cell>
        </row>
        <row r="416">
          <cell r="A416" t="str">
            <v>1500.3.6.5</v>
          </cell>
          <cell r="B416" t="str">
            <v>Retiro en volqueta de material sobrante de excavación de brecha para tubería</v>
          </cell>
          <cell r="C416" t="str">
            <v>m3</v>
          </cell>
          <cell r="D416">
            <v>41498</v>
          </cell>
        </row>
        <row r="417">
          <cell r="A417" t="str">
            <v>1500.4</v>
          </cell>
          <cell r="B417" t="str">
            <v>RED DE AGUAS LLUVIAS</v>
          </cell>
          <cell r="C417">
            <v>0</v>
          </cell>
          <cell r="D417">
            <v>0</v>
          </cell>
        </row>
        <row r="418">
          <cell r="A418" t="str">
            <v>1500.4.1</v>
          </cell>
          <cell r="B418" t="str">
            <v>RED DE AGUAS LLUVIAS DESCOLGADA Y/O POR DUCTOS</v>
          </cell>
          <cell r="C418">
            <v>0</v>
          </cell>
          <cell r="D418">
            <v>0</v>
          </cell>
        </row>
        <row r="419">
          <cell r="A419" t="str">
            <v>1500.4.1.1</v>
          </cell>
          <cell r="B419" t="str">
            <v>Suministro e instalación de tragantes de aguas lluvias 5" x 3"</v>
          </cell>
          <cell r="C419" t="str">
            <v>Un</v>
          </cell>
          <cell r="D419">
            <v>33783</v>
          </cell>
        </row>
        <row r="420">
          <cell r="A420" t="str">
            <v>1500.4.1.2</v>
          </cell>
          <cell r="B420" t="str">
            <v>Suministro e instalación de tubería PVC sanitaria 3" para red de aguas lluvias descolgada y a través de ductos (incluye accesorios)</v>
          </cell>
          <cell r="C420" t="str">
            <v>m</v>
          </cell>
          <cell r="D420">
            <v>40269</v>
          </cell>
        </row>
        <row r="421">
          <cell r="A421" t="str">
            <v>1500.4.1.3</v>
          </cell>
          <cell r="B421" t="str">
            <v>Suministro e instalación de tubería PVC sanitaria 4" para red de aguas lluvias descolgada y a través de ductos (incluye accesorios)</v>
          </cell>
          <cell r="C421" t="str">
            <v>m</v>
          </cell>
          <cell r="D421">
            <v>42991</v>
          </cell>
        </row>
        <row r="422">
          <cell r="A422" t="str">
            <v>1500.4.1.4</v>
          </cell>
          <cell r="B422" t="str">
            <v>Suministro e instalación de tragantes de aguas lluvias 6" x 4"</v>
          </cell>
          <cell r="C422" t="str">
            <v>m</v>
          </cell>
          <cell r="D422">
            <v>75616</v>
          </cell>
        </row>
        <row r="423">
          <cell r="A423" t="str">
            <v>1500.4.2</v>
          </cell>
          <cell r="B423" t="str">
            <v>SOPORTERIA PARA TUBERIA PVC SANITARIA DE AGUAS RESIDUALES REVENTILACION Y AGUAS LLUVIAS DESCOLGADA Y POR DUCTOS</v>
          </cell>
          <cell r="C423">
            <v>0</v>
          </cell>
          <cell r="D423">
            <v>0</v>
          </cell>
        </row>
        <row r="424">
          <cell r="A424" t="str">
            <v>1500.4.2.1</v>
          </cell>
          <cell r="B424" t="str">
            <v>Suministro e instalación de abrazadera 3" para tubería descolgada o por ductos</v>
          </cell>
          <cell r="C424" t="str">
            <v>Un</v>
          </cell>
          <cell r="D424">
            <v>22790</v>
          </cell>
        </row>
        <row r="425">
          <cell r="A425" t="str">
            <v>1500.4.2.2</v>
          </cell>
          <cell r="B425" t="str">
            <v>Suministro e instalación de abrazadera 4" para tubería descolgada o por ductos</v>
          </cell>
          <cell r="C425" t="str">
            <v>Un</v>
          </cell>
          <cell r="D425">
            <v>24523</v>
          </cell>
        </row>
        <row r="426">
          <cell r="A426" t="str">
            <v>1500.4.3</v>
          </cell>
          <cell r="B426" t="str">
            <v>RED DE AGUAS LLUVIAS BAJO TIERRA</v>
          </cell>
          <cell r="C426">
            <v>0</v>
          </cell>
          <cell r="D426">
            <v>0</v>
          </cell>
        </row>
        <row r="427">
          <cell r="A427" t="str">
            <v>1500.4.3.1</v>
          </cell>
          <cell r="B427" t="str">
            <v>Suministro e instalación de tubería PVC sanitaria 6" para red de aguas lluvias bajo tierra (incluye accesorios)</v>
          </cell>
          <cell r="C427" t="str">
            <v>m</v>
          </cell>
          <cell r="D427">
            <v>109117</v>
          </cell>
        </row>
        <row r="428">
          <cell r="A428" t="str">
            <v>1500.4.3.2</v>
          </cell>
          <cell r="B428" t="str">
            <v>Suministro e instalación de tubería PVC sanitaria 4" para red de aguas lluvias bajo tierra (incluye accesorios)</v>
          </cell>
          <cell r="C428" t="str">
            <v>m</v>
          </cell>
          <cell r="D428">
            <v>53460</v>
          </cell>
        </row>
        <row r="429">
          <cell r="A429" t="str">
            <v>1500.4.3.3</v>
          </cell>
          <cell r="B429" t="str">
            <v>Suministro e instalación de tubería PVC sanitaria 3" para red de aguas lluvias bajo tierra (incluye accesorios)</v>
          </cell>
          <cell r="C429" t="str">
            <v>m</v>
          </cell>
          <cell r="D429">
            <v>40269</v>
          </cell>
        </row>
        <row r="430">
          <cell r="A430" t="str">
            <v>1500.4.3.4</v>
          </cell>
          <cell r="B430" t="str">
            <v>Suministro e instalación de tubería PVC corrugada Novafort 160 mm para red de aguas lluvias bajo tierra</v>
          </cell>
          <cell r="C430" t="str">
            <v>m</v>
          </cell>
          <cell r="D430">
            <v>51651</v>
          </cell>
        </row>
        <row r="431">
          <cell r="A431" t="str">
            <v>1500.4.3.5</v>
          </cell>
          <cell r="B431" t="str">
            <v>Suministro e instalación de tubería PVC corrugada Novafort 200 mm para red de aguas lluvias bajo tierra</v>
          </cell>
          <cell r="C431" t="str">
            <v>m</v>
          </cell>
          <cell r="D431">
            <v>75638</v>
          </cell>
        </row>
        <row r="432">
          <cell r="A432" t="str">
            <v>1500.4.3.6</v>
          </cell>
          <cell r="B432" t="str">
            <v>Suministro e instalación de tubería PVC corrugada Novafort 250 mm para red de aguas lluvias bajo tierra</v>
          </cell>
          <cell r="C432" t="str">
            <v>m</v>
          </cell>
          <cell r="D432">
            <v>104264</v>
          </cell>
        </row>
        <row r="433">
          <cell r="A433" t="str">
            <v>1500.4.3.7</v>
          </cell>
          <cell r="B433" t="str">
            <v>Construcción de caja de inspección de sección cuadrada 0.80 m x 0.80 m y de altura de hasta 1.5 m para aguas lluvias que incluye cuerpo, base, tapa, excavación y retiro de material; hecha en concreto reforzado</v>
          </cell>
          <cell r="C433" t="str">
            <v>ud</v>
          </cell>
          <cell r="D433">
            <v>1059439</v>
          </cell>
        </row>
        <row r="434">
          <cell r="A434" t="str">
            <v>1500.4.3.8</v>
          </cell>
          <cell r="B434" t="str">
            <v>Construcción de cámara de inspección circular de diámetro 1.20 m  para aguas lluvias que incluye cuerpo, excavación y retiro de material; hecha en concreto reforzado</v>
          </cell>
          <cell r="C434" t="str">
            <v>ud</v>
          </cell>
          <cell r="D434">
            <v>1737468</v>
          </cell>
        </row>
        <row r="435">
          <cell r="A435" t="str">
            <v>1500.4.3.9</v>
          </cell>
          <cell r="B435" t="str">
            <v>Suministro e instalación de tubería PVC corrugada Novafort 110 mm para red de aguas lluvias bajo tierra</v>
          </cell>
          <cell r="C435" t="str">
            <v>m</v>
          </cell>
          <cell r="D435">
            <v>33939</v>
          </cell>
        </row>
        <row r="436">
          <cell r="A436" t="str">
            <v>1500.4.3.10</v>
          </cell>
          <cell r="B436" t="str">
            <v>Base y cañuela para cámara de inspección circular de diámetro 1.20 m  para aguas lluvias que incluye  excavación y retiro de material; hecha en concreto reforzado</v>
          </cell>
          <cell r="C436" t="str">
            <v>Un</v>
          </cell>
          <cell r="D436">
            <v>90109</v>
          </cell>
        </row>
        <row r="437">
          <cell r="A437" t="str">
            <v>1500.4.3.11</v>
          </cell>
          <cell r="B437" t="str">
            <v>Tapa para cámara de inspección circular de diámetro 1.20 m en hierro ductil</v>
          </cell>
          <cell r="C437" t="str">
            <v>Un</v>
          </cell>
          <cell r="D437">
            <v>359308</v>
          </cell>
        </row>
        <row r="438">
          <cell r="A438" t="str">
            <v>1500.4.4</v>
          </cell>
          <cell r="B438" t="str">
            <v>EXCAVACION Y RELLENOS PARA TUBERIAS DE LA RED DE ALCANTARILLADO PLUVIAL</v>
          </cell>
          <cell r="C438">
            <v>0</v>
          </cell>
          <cell r="D438">
            <v>0</v>
          </cell>
        </row>
        <row r="439">
          <cell r="A439" t="str">
            <v>1500.4.4.1</v>
          </cell>
          <cell r="B439" t="str">
            <v>Excavación manual en material común para tubería</v>
          </cell>
          <cell r="C439" t="str">
            <v>m3</v>
          </cell>
          <cell r="D439">
            <v>43076</v>
          </cell>
        </row>
        <row r="440">
          <cell r="A440" t="str">
            <v>1500.4.4.2</v>
          </cell>
          <cell r="B440" t="str">
            <v>Excavación manual en material conglomerado para tubería</v>
          </cell>
          <cell r="C440" t="str">
            <v>m3</v>
          </cell>
          <cell r="D440">
            <v>57434</v>
          </cell>
        </row>
        <row r="441">
          <cell r="A441" t="str">
            <v>1500.4.4.3</v>
          </cell>
          <cell r="B441" t="str">
            <v>Relleno de brecha con material seleccionado (incluye compactación manual)</v>
          </cell>
          <cell r="C441" t="str">
            <v>m3</v>
          </cell>
          <cell r="D441">
            <v>173177</v>
          </cell>
        </row>
        <row r="442">
          <cell r="A442" t="str">
            <v>1500.4.4.4</v>
          </cell>
          <cell r="B442" t="str">
            <v>Relleno de brecha con material de excavación (incluye compactación manual)</v>
          </cell>
          <cell r="C442" t="str">
            <v>m3</v>
          </cell>
          <cell r="D442">
            <v>28778</v>
          </cell>
        </row>
        <row r="443">
          <cell r="A443" t="str">
            <v>1500.4.4.5</v>
          </cell>
          <cell r="B443" t="str">
            <v>Retiro en volqueta de material sobrante de excavación de brecha para tubería</v>
          </cell>
          <cell r="C443" t="str">
            <v>m3</v>
          </cell>
          <cell r="D443">
            <v>39743</v>
          </cell>
        </row>
        <row r="444">
          <cell r="A444">
            <v>0</v>
          </cell>
        </row>
        <row r="445">
          <cell r="A445" t="str">
            <v>1600</v>
          </cell>
          <cell r="B445" t="str">
            <v>REDES HIDROSANITARIAS EXTERNAS</v>
          </cell>
          <cell r="C445">
            <v>0</v>
          </cell>
          <cell r="D445">
            <v>0</v>
          </cell>
        </row>
        <row r="446">
          <cell r="A446" t="str">
            <v>1600.1</v>
          </cell>
          <cell r="B446" t="str">
            <v>RED DE SUMINISTRO DE AGUA POTABLE</v>
          </cell>
          <cell r="C446">
            <v>0</v>
          </cell>
          <cell r="D446">
            <v>0</v>
          </cell>
        </row>
        <row r="447">
          <cell r="A447" t="str">
            <v>1600.1.1</v>
          </cell>
          <cell r="B447" t="str">
            <v>REDES DE AGUA A PRESION BAJO TIERRA</v>
          </cell>
          <cell r="C447">
            <v>0</v>
          </cell>
          <cell r="D447">
            <v>0</v>
          </cell>
        </row>
        <row r="448">
          <cell r="A448" t="str">
            <v>1600.1.1.1</v>
          </cell>
          <cell r="B448" t="str">
            <v>Suministro e instalación de Tubería PVC presión 3" unión mecánica RDE 21 - 200 PSI</v>
          </cell>
          <cell r="C448" t="str">
            <v>m</v>
          </cell>
          <cell r="D448">
            <v>50870</v>
          </cell>
        </row>
        <row r="449">
          <cell r="A449" t="str">
            <v>1600.1.1.2</v>
          </cell>
          <cell r="B449" t="str">
            <v>Suministro e instalación tee PVC unión mecánica 3"</v>
          </cell>
          <cell r="C449" t="str">
            <v>Un</v>
          </cell>
          <cell r="D449">
            <v>148430</v>
          </cell>
        </row>
        <row r="450">
          <cell r="A450" t="str">
            <v>1600.1.1.3</v>
          </cell>
          <cell r="B450" t="str">
            <v>Suministro e instalación de Tubería PVC presión 2" unión mecánica RDE 21 - 200 PSI</v>
          </cell>
          <cell r="C450" t="str">
            <v>m</v>
          </cell>
          <cell r="D450">
            <v>36774</v>
          </cell>
        </row>
        <row r="451">
          <cell r="A451" t="str">
            <v>1600.1.1.4</v>
          </cell>
          <cell r="B451" t="str">
            <v>Empalme tubería PVC presión 2" nueva a tubería existente 2" de Empocaldas</v>
          </cell>
          <cell r="C451" t="str">
            <v>Un</v>
          </cell>
          <cell r="D451">
            <v>496766</v>
          </cell>
        </row>
        <row r="452">
          <cell r="A452" t="str">
            <v>1600.1.1.5</v>
          </cell>
          <cell r="B452" t="str">
            <v>Suministro e instalación de Tubería PVC presión 1" unión soldada RDE 21 - 200 PSI</v>
          </cell>
          <cell r="C452" t="str">
            <v>m</v>
          </cell>
          <cell r="D452">
            <v>13486</v>
          </cell>
        </row>
        <row r="453">
          <cell r="A453" t="str">
            <v>1600.1.1.6</v>
          </cell>
          <cell r="B453" t="str">
            <v>Retiro de tubería existente de acueducto PVC presión menor o igual a 2"  (incluye excavación y relleno compactado)</v>
          </cell>
          <cell r="C453" t="str">
            <v>m</v>
          </cell>
          <cell r="D453">
            <v>27068</v>
          </cell>
        </row>
        <row r="454">
          <cell r="A454" t="str">
            <v>1600.1.1.7</v>
          </cell>
          <cell r="B454" t="str">
            <v>Suministro e instalación de medidor totalizador de agua 2" (incluye caja para medidor)</v>
          </cell>
          <cell r="C454" t="str">
            <v>Un</v>
          </cell>
          <cell r="D454">
            <v>2809458</v>
          </cell>
        </row>
        <row r="455">
          <cell r="A455" t="str">
            <v>1600.1.1.8</v>
          </cell>
          <cell r="B455" t="str">
            <v>Empalme tubería PVC presión 1" nueva a tubería existente 1/2" de Empocaldas</v>
          </cell>
          <cell r="C455" t="str">
            <v>Un</v>
          </cell>
          <cell r="D455">
            <v>97556</v>
          </cell>
        </row>
        <row r="456">
          <cell r="A456" t="str">
            <v>1600.1.1.9</v>
          </cell>
          <cell r="B456" t="str">
            <v>Suministro e instalación de equipo de presión constante con variador de velocidad para suministro de agua potable de la cancha auxiliar y el polígono acuático (2 bombas c/u con un caudal 73 GPM para un caudal total de 146 GPM y presión de servicio 65 PSI) que incluye accesorios, válvulas, tanque hidroneumático de 300 L, pasamuros, tuberías y elementos dentro de cuarto de bombas necesarios  para su instalación</v>
          </cell>
          <cell r="C456" t="str">
            <v>Un</v>
          </cell>
          <cell r="D456">
            <v>42485269</v>
          </cell>
        </row>
        <row r="457">
          <cell r="A457" t="str">
            <v>1600.1.1.10</v>
          </cell>
          <cell r="B457" t="str">
            <v>Suministro e instalación de Tubería PVC presión 4" unión mecánica RDE 21 - 200 PSI</v>
          </cell>
          <cell r="C457" t="str">
            <v>m</v>
          </cell>
          <cell r="D457">
            <v>65017</v>
          </cell>
        </row>
        <row r="458">
          <cell r="A458" t="str">
            <v>1600.1.1.11</v>
          </cell>
          <cell r="B458" t="str">
            <v>Suministro e instalación de Tubería PVC presión 2.1/2" unión mecánica RDE 21 - 200 PSI</v>
          </cell>
          <cell r="C458" t="str">
            <v>m</v>
          </cell>
          <cell r="D458">
            <v>37966</v>
          </cell>
        </row>
        <row r="459">
          <cell r="A459" t="str">
            <v>1600.1.1.12</v>
          </cell>
          <cell r="B459" t="str">
            <v>Suministro e instalación codo 90° PVC unión mecánica 4"</v>
          </cell>
          <cell r="C459" t="str">
            <v>Un</v>
          </cell>
          <cell r="D459">
            <v>149892</v>
          </cell>
        </row>
        <row r="460">
          <cell r="A460" t="str">
            <v>1600.1.1.13</v>
          </cell>
          <cell r="B460" t="str">
            <v>Suministro e instalación codo 45° PVC unión mecánica 4"</v>
          </cell>
          <cell r="C460" t="str">
            <v>Un</v>
          </cell>
          <cell r="D460">
            <v>143598</v>
          </cell>
        </row>
        <row r="461">
          <cell r="A461" t="str">
            <v>1600.1.1.14</v>
          </cell>
          <cell r="B461" t="str">
            <v>Suministro e instalación tee PVC unión mecánica 4"</v>
          </cell>
          <cell r="C461" t="str">
            <v>Un</v>
          </cell>
          <cell r="D461">
            <v>208828</v>
          </cell>
        </row>
        <row r="462">
          <cell r="A462" t="str">
            <v>1600.1.1.15</v>
          </cell>
          <cell r="B462" t="str">
            <v>Suministro e instalación reducción PVC unión mecánica 4"x3"</v>
          </cell>
          <cell r="C462" t="str">
            <v>Un</v>
          </cell>
          <cell r="D462">
            <v>109830</v>
          </cell>
        </row>
        <row r="463">
          <cell r="A463" t="str">
            <v>1600.1.1.16</v>
          </cell>
          <cell r="B463" t="str">
            <v>Suministro e instalación codo 45° PVC unión mecánica 3"</v>
          </cell>
          <cell r="C463" t="str">
            <v>Un</v>
          </cell>
          <cell r="D463">
            <v>116696</v>
          </cell>
        </row>
        <row r="464">
          <cell r="A464" t="str">
            <v>1600.1.1.17</v>
          </cell>
          <cell r="B464" t="str">
            <v>Suministro e instalación codo 90° PVC unión mecánica 2.1/2"</v>
          </cell>
          <cell r="C464" t="str">
            <v>Un</v>
          </cell>
          <cell r="D464">
            <v>104578</v>
          </cell>
        </row>
        <row r="465">
          <cell r="A465" t="str">
            <v>1600.1.1.18</v>
          </cell>
          <cell r="B465" t="str">
            <v>Suministro e instalación tee PVC unión mecánica 2.1/2"</v>
          </cell>
          <cell r="C465" t="str">
            <v>Un</v>
          </cell>
          <cell r="D465">
            <v>294528</v>
          </cell>
        </row>
        <row r="466">
          <cell r="A466" t="str">
            <v>1600.1.1.19</v>
          </cell>
          <cell r="B466" t="str">
            <v>Suministro e instalación codo 90° PVC unión mecánica 2"</v>
          </cell>
          <cell r="C466" t="str">
            <v>Un</v>
          </cell>
          <cell r="D466">
            <v>88959</v>
          </cell>
        </row>
        <row r="467">
          <cell r="A467" t="str">
            <v>1600.1.1.20</v>
          </cell>
          <cell r="B467" t="str">
            <v>Suministro e instalación tee PVC unión mecánica 2"</v>
          </cell>
          <cell r="C467" t="str">
            <v>Un</v>
          </cell>
          <cell r="D467">
            <v>114261</v>
          </cell>
        </row>
        <row r="468">
          <cell r="A468" t="str">
            <v>1600.1.1.21</v>
          </cell>
          <cell r="B468" t="str">
            <v>Suministro e instalación de válvula de ventosa 1" triple efecto</v>
          </cell>
          <cell r="C468" t="str">
            <v>Un</v>
          </cell>
          <cell r="D468">
            <v>725835</v>
          </cell>
        </row>
        <row r="469">
          <cell r="A469" t="str">
            <v>1600.1.1.22</v>
          </cell>
          <cell r="B469" t="str">
            <v xml:space="preserve">Suministro e instalación de válvula de purga 2" </v>
          </cell>
          <cell r="C469" t="str">
            <v>Un</v>
          </cell>
          <cell r="D469">
            <v>901435</v>
          </cell>
        </row>
        <row r="470">
          <cell r="A470" t="str">
            <v>1600.1.1.23</v>
          </cell>
          <cell r="B470" t="str">
            <v xml:space="preserve">Suministro e instalación de codo 45° PVC unión mecánica 2" </v>
          </cell>
          <cell r="C470" t="str">
            <v>Un</v>
          </cell>
          <cell r="D470">
            <v>105322</v>
          </cell>
        </row>
        <row r="471">
          <cell r="A471" t="str">
            <v>1600.1.1.24</v>
          </cell>
          <cell r="B471" t="str">
            <v>Suministro e instalación de equipo de presión constante con variador de velocidad para suministro de agua potable de laboratorio y cafeteria (2 bombas c/u con un caudal 155 GPM para un caudal total de 155 GPM y presión de servicio 45 PSI) que incluye accesorios, válvulas, pasamuros, tuberías y elementos dentro de cuarto de bombas necesarios  para su instalación</v>
          </cell>
          <cell r="C471" t="str">
            <v>Un</v>
          </cell>
          <cell r="D471">
            <v>2895775</v>
          </cell>
        </row>
        <row r="472">
          <cell r="A472" t="str">
            <v>1600.1.2</v>
          </cell>
          <cell r="B472" t="str">
            <v>EXCAVACION Y RELLENOS PARA TUBERIAS DE AGUA POTABLE</v>
          </cell>
          <cell r="C472">
            <v>0</v>
          </cell>
          <cell r="D472">
            <v>0</v>
          </cell>
        </row>
        <row r="473">
          <cell r="A473" t="str">
            <v>1600.1.2.1</v>
          </cell>
          <cell r="B473" t="str">
            <v>Excavación manual en material común para tubería</v>
          </cell>
          <cell r="C473" t="str">
            <v>m3</v>
          </cell>
          <cell r="D473">
            <v>37001</v>
          </cell>
        </row>
        <row r="474">
          <cell r="A474" t="str">
            <v>1600.1.2.2</v>
          </cell>
          <cell r="B474" t="str">
            <v>Excavación manual en material conglomerado para tubería</v>
          </cell>
          <cell r="C474" t="str">
            <v>m3</v>
          </cell>
          <cell r="D474">
            <v>49334</v>
          </cell>
        </row>
        <row r="475">
          <cell r="A475" t="str">
            <v>1600.1.2.3</v>
          </cell>
          <cell r="B475" t="str">
            <v>Relleno de brecha con material seleccionado (incluye compactación manual)</v>
          </cell>
          <cell r="C475" t="str">
            <v>m3</v>
          </cell>
          <cell r="D475">
            <v>167777</v>
          </cell>
        </row>
        <row r="476">
          <cell r="A476" t="str">
            <v>1600.1.2.4</v>
          </cell>
          <cell r="B476" t="str">
            <v>Relleno de brecha con material de excavación (incluye compactación manual)</v>
          </cell>
          <cell r="C476" t="str">
            <v>m3</v>
          </cell>
          <cell r="D476">
            <v>28778</v>
          </cell>
        </row>
        <row r="477">
          <cell r="A477" t="str">
            <v>1600.1.2.5</v>
          </cell>
          <cell r="B477" t="str">
            <v>Retiro en volqueta de material sobrante de excavación de brecha para tubería</v>
          </cell>
          <cell r="C477" t="str">
            <v>m3</v>
          </cell>
          <cell r="D477">
            <v>39743</v>
          </cell>
        </row>
        <row r="478">
          <cell r="A478" t="str">
            <v>1600.2</v>
          </cell>
          <cell r="B478" t="str">
            <v>RED CONTRA INCENDIOS</v>
          </cell>
          <cell r="C478">
            <v>0</v>
          </cell>
          <cell r="D478">
            <v>0</v>
          </cell>
        </row>
        <row r="479">
          <cell r="A479" t="str">
            <v>1600.2.1</v>
          </cell>
          <cell r="B479" t="str">
            <v>REDES CONTRA INCENDIO BAJO TIERRA</v>
          </cell>
          <cell r="C479">
            <v>0</v>
          </cell>
          <cell r="D479">
            <v>0</v>
          </cell>
        </row>
        <row r="480">
          <cell r="A480" t="str">
            <v>1600.2.1.1</v>
          </cell>
          <cell r="B480" t="str">
            <v>Suministro e instalación de tubería bajo tierra PVC C900 4" para red contra incendios, incluye la incorporación de restrictores de movimiento en uniones tubo a tubo</v>
          </cell>
          <cell r="C480" t="str">
            <v>m</v>
          </cell>
          <cell r="D480">
            <v>196895</v>
          </cell>
        </row>
        <row r="481">
          <cell r="A481" t="str">
            <v>1600.2.1.2</v>
          </cell>
          <cell r="B481" t="str">
            <v>Suministro e instalación de tee para PVC C900 4" para red contra incendios, incluye la incorporación de restrictores de movimiento tubo - accesorio</v>
          </cell>
          <cell r="C481" t="str">
            <v>Un</v>
          </cell>
          <cell r="D481">
            <v>1510495</v>
          </cell>
        </row>
        <row r="482">
          <cell r="A482" t="str">
            <v>1600.2.1.3</v>
          </cell>
          <cell r="B482" t="str">
            <v>Suministro e instalación de codo 90° para PVC C900 4" para red contra incendios, incluye la incorporación de restrictores de movimiento tubo - accesorio</v>
          </cell>
          <cell r="C482" t="str">
            <v>Un</v>
          </cell>
          <cell r="D482">
            <v>1291018</v>
          </cell>
        </row>
        <row r="483">
          <cell r="A483" t="str">
            <v>1600.2.1.4</v>
          </cell>
          <cell r="B483" t="str">
            <v>Suministro e instalación de codo 45° para PVC C900 4" para red contra incendios, incluye la incorporación de restrictores de movimiento tubo - accesorio</v>
          </cell>
          <cell r="C483" t="str">
            <v>Un</v>
          </cell>
          <cell r="D483">
            <v>1367325</v>
          </cell>
        </row>
        <row r="484">
          <cell r="A484" t="str">
            <v>1600.2.1.5</v>
          </cell>
          <cell r="B484" t="str">
            <v>Suministro e instalación de equipo de bombeo listado UL y aprobado FM para suministro de agua a la red contra incendios (Caudal 300 GPM y Presión de salida 100 PSI) conformado por motor, tablero de control, accesorios, tuberías, válvulas, pasamuros, bomba jockey (Caudal 5 GPM y Presión 110 PSI) y los elementos necesarios para su instalación</v>
          </cell>
          <cell r="C484" t="str">
            <v>Un</v>
          </cell>
          <cell r="D484">
            <v>92019790</v>
          </cell>
        </row>
        <row r="485">
          <cell r="A485" t="str">
            <v>1600.2.1.6</v>
          </cell>
          <cell r="B485" t="str">
            <v>Suministro e instalación de cabezal de prueba 3" con una válvula de 2.1/2" para equipo de bombeo contra incendios</v>
          </cell>
          <cell r="C485" t="str">
            <v>Un</v>
          </cell>
          <cell r="D485">
            <v>770850</v>
          </cell>
        </row>
        <row r="486">
          <cell r="A486" t="str">
            <v>1600.2.1.7</v>
          </cell>
          <cell r="B486" t="str">
            <v>Suministro e instalación de equipo de bombeo listado UL y aprobado FM para suministro de agua a la red contra incendios (Caudal 225 GPM y Presión de salida 85  PSI) conformado por motor, tablero de control, accesorios, tuberías, válvulas, pasamuros, bomba jockey (Caudal 5 GPM y Presión 1de encendido 100 PSI y  presion de apagado 120 PSI ) y los elementos necesarios para su instalación</v>
          </cell>
          <cell r="C486" t="str">
            <v>Un</v>
          </cell>
          <cell r="D486">
            <v>4888006</v>
          </cell>
        </row>
        <row r="487">
          <cell r="A487" t="str">
            <v>1600.2.2</v>
          </cell>
          <cell r="B487" t="str">
            <v>EXCAVACION Y RELLENOS PARA TUBERIAS DE LA RED CONTRA INCENDIOS</v>
          </cell>
          <cell r="C487">
            <v>0</v>
          </cell>
          <cell r="D487">
            <v>0</v>
          </cell>
        </row>
        <row r="488">
          <cell r="A488" t="str">
            <v>1600.2.2.1</v>
          </cell>
          <cell r="B488" t="str">
            <v>Excavación manual en material común para tubería</v>
          </cell>
          <cell r="C488" t="str">
            <v>m3</v>
          </cell>
          <cell r="D488">
            <v>37001</v>
          </cell>
        </row>
        <row r="489">
          <cell r="A489" t="str">
            <v>1600.2.2.2</v>
          </cell>
          <cell r="B489" t="str">
            <v>Excavación manual en material conglomerado para tubería</v>
          </cell>
          <cell r="C489" t="str">
            <v>m3</v>
          </cell>
          <cell r="D489">
            <v>49334</v>
          </cell>
        </row>
        <row r="490">
          <cell r="A490" t="str">
            <v>1600.2.2.3</v>
          </cell>
          <cell r="B490" t="str">
            <v>Relleno de brecha con material seleccionado (incluye compactación manual)</v>
          </cell>
          <cell r="C490" t="str">
            <v>m3</v>
          </cell>
          <cell r="D490">
            <v>167777</v>
          </cell>
        </row>
        <row r="491">
          <cell r="A491" t="str">
            <v>1600.2.2.4</v>
          </cell>
          <cell r="B491" t="str">
            <v>Relleno de brecha con material de excavación (incluye compactación manual)</v>
          </cell>
          <cell r="C491" t="str">
            <v>m3</v>
          </cell>
          <cell r="D491">
            <v>28778</v>
          </cell>
        </row>
        <row r="492">
          <cell r="A492" t="str">
            <v>1600.2.2.5</v>
          </cell>
          <cell r="B492" t="str">
            <v>Retiro en volqueta de material sobrante de excavación de brecha para tubería</v>
          </cell>
          <cell r="C492" t="str">
            <v>m3</v>
          </cell>
          <cell r="D492">
            <v>39743</v>
          </cell>
        </row>
        <row r="493">
          <cell r="A493" t="str">
            <v>1600.2.3</v>
          </cell>
          <cell r="B493" t="str">
            <v>TOMA FIJA PARA BOMBEROS</v>
          </cell>
          <cell r="C493">
            <v>0</v>
          </cell>
          <cell r="D493">
            <v>0</v>
          </cell>
        </row>
        <row r="494">
          <cell r="A494" t="str">
            <v>1600.2.3.1</v>
          </cell>
          <cell r="B494" t="str">
            <v>Suministro e instalación de toma siamesa en bronce 4" x 2.1/2" x 2.1/2" para cuerpo de bomberos, incluye válvula de cheque ranurada</v>
          </cell>
          <cell r="C494" t="str">
            <v>Un</v>
          </cell>
          <cell r="D494">
            <v>1514379</v>
          </cell>
        </row>
        <row r="495">
          <cell r="A495" t="str">
            <v>1600.3</v>
          </cell>
          <cell r="B495" t="str">
            <v>RED DE ALCANTARILLADO SANITARIO</v>
          </cell>
          <cell r="C495">
            <v>0</v>
          </cell>
          <cell r="D495">
            <v>0</v>
          </cell>
        </row>
        <row r="496">
          <cell r="A496" t="str">
            <v>1600.3.1</v>
          </cell>
          <cell r="B496" t="str">
            <v>REDES DE ALCANTARILLADO SANITARIO BAJO TIERRA</v>
          </cell>
          <cell r="C496">
            <v>0</v>
          </cell>
          <cell r="D496">
            <v>0</v>
          </cell>
        </row>
        <row r="497">
          <cell r="A497" t="str">
            <v>1600.3.1.1</v>
          </cell>
          <cell r="B497" t="str">
            <v>Conexión de alcantarillado sanitario tuberia ø 200mm a red publica de alcantarillado</v>
          </cell>
          <cell r="C497" t="str">
            <v>Un</v>
          </cell>
          <cell r="D497">
            <v>1436084</v>
          </cell>
        </row>
        <row r="498">
          <cell r="A498" t="str">
            <v>1600.3.1.2</v>
          </cell>
          <cell r="B498" t="str">
            <v>Suministro e instalación de tubería PVC corrugada Novafort 110 mm para red de aguas residuales bajo tierra</v>
          </cell>
          <cell r="C498" t="str">
            <v>m</v>
          </cell>
          <cell r="D498">
            <v>32905</v>
          </cell>
        </row>
        <row r="499">
          <cell r="A499" t="str">
            <v>1600.3.1.3</v>
          </cell>
          <cell r="B499" t="str">
            <v>Suministro e instalación de tubería PVC corrugada Novafort 160 mm para red de aguas residuales bajo tierra</v>
          </cell>
          <cell r="C499" t="str">
            <v>m</v>
          </cell>
          <cell r="D499">
            <v>50617</v>
          </cell>
        </row>
        <row r="500">
          <cell r="A500" t="str">
            <v>1600.3.1.4</v>
          </cell>
          <cell r="B500" t="str">
            <v>Suministro e instalación de tubería PVC corrugada Novafort 200 mm para red de aguas residuales bajo tierra</v>
          </cell>
          <cell r="C500" t="str">
            <v>m</v>
          </cell>
          <cell r="D500">
            <v>73667</v>
          </cell>
        </row>
        <row r="501">
          <cell r="A501" t="str">
            <v>1600.3.1.5</v>
          </cell>
          <cell r="B501" t="str">
            <v>Construcción de cámara de inspección para red de aguas residuales (Diametro de cuerpo del pozo 1.20 m) incluye cuerpo, placa superior hechas en concreto reforzado, excavación y retiro de material</v>
          </cell>
          <cell r="C501" t="str">
            <v>m</v>
          </cell>
          <cell r="D501">
            <v>717213</v>
          </cell>
        </row>
        <row r="502">
          <cell r="A502" t="str">
            <v>1600.3.1.6</v>
          </cell>
          <cell r="B502" t="str">
            <v xml:space="preserve">Construcción de base y cañuela para cámaras circular de inspección </v>
          </cell>
          <cell r="C502" t="str">
            <v>Un</v>
          </cell>
          <cell r="D502">
            <v>467709</v>
          </cell>
        </row>
        <row r="503">
          <cell r="A503" t="str">
            <v>1600.3.1.7</v>
          </cell>
          <cell r="B503" t="str">
            <v>Suministro e instalación de tapa en hierro ductil (Diámetro = 0.60 m) para cámaras de inspección circular</v>
          </cell>
          <cell r="C503" t="str">
            <v>Un</v>
          </cell>
          <cell r="D503">
            <v>594196</v>
          </cell>
        </row>
        <row r="504">
          <cell r="A504" t="str">
            <v>1600.3.1.8</v>
          </cell>
          <cell r="B504" t="str">
            <v>Construcción de caja de inspección de sección cuadrada 0.80 m x 0.80 m y de altura de hasta 1.5 m que incluye cuerpo, base, tapa, excavación y retiro de material; hecha en concreto reforzado</v>
          </cell>
          <cell r="C504" t="str">
            <v>Un</v>
          </cell>
          <cell r="D504">
            <v>1020669</v>
          </cell>
        </row>
        <row r="505">
          <cell r="A505" t="str">
            <v>1600.3.2</v>
          </cell>
          <cell r="B505" t="str">
            <v>EXCAVACION Y RELLENOS PARA TUBERIAS DE LA RED DE ALCANTARILLADO SANITARIO</v>
          </cell>
          <cell r="C505">
            <v>0</v>
          </cell>
          <cell r="D505">
            <v>0</v>
          </cell>
        </row>
        <row r="506">
          <cell r="A506" t="str">
            <v>1600.3.2.1</v>
          </cell>
          <cell r="B506" t="str">
            <v>Excavación manual en material común para tubería</v>
          </cell>
          <cell r="C506" t="str">
            <v>m3</v>
          </cell>
          <cell r="D506">
            <v>37001</v>
          </cell>
        </row>
        <row r="507">
          <cell r="A507" t="str">
            <v>1600.3.2.2</v>
          </cell>
          <cell r="B507" t="str">
            <v>Excavación manual en material conglomerado para tubería</v>
          </cell>
          <cell r="C507" t="str">
            <v>m3</v>
          </cell>
          <cell r="D507">
            <v>49334</v>
          </cell>
        </row>
        <row r="508">
          <cell r="A508" t="str">
            <v>1600.3.2.3</v>
          </cell>
          <cell r="B508" t="str">
            <v>Relleno de brecha con material seleccionado (incluye compactación manual)</v>
          </cell>
          <cell r="C508" t="str">
            <v>m3</v>
          </cell>
          <cell r="D508">
            <v>167777</v>
          </cell>
        </row>
        <row r="509">
          <cell r="A509" t="str">
            <v>1600.3.2.4</v>
          </cell>
          <cell r="B509" t="str">
            <v>Relleno de brecha con material de excavación (incluye compactación manual)</v>
          </cell>
          <cell r="C509" t="str">
            <v>m3</v>
          </cell>
          <cell r="D509">
            <v>28778</v>
          </cell>
        </row>
        <row r="510">
          <cell r="A510" t="str">
            <v>1600.3.2.5</v>
          </cell>
          <cell r="B510" t="str">
            <v>Retiro en volqueta de material sobrante de excavación de brecha para tubería</v>
          </cell>
          <cell r="C510" t="str">
            <v>m3</v>
          </cell>
          <cell r="D510">
            <v>39743</v>
          </cell>
        </row>
        <row r="511">
          <cell r="A511" t="str">
            <v>1600.4</v>
          </cell>
          <cell r="B511" t="str">
            <v>RED DE ALCANTARILLADO PLUVIAL</v>
          </cell>
          <cell r="C511">
            <v>0</v>
          </cell>
          <cell r="D511">
            <v>0</v>
          </cell>
        </row>
        <row r="512">
          <cell r="A512" t="str">
            <v>1600.4.1</v>
          </cell>
          <cell r="B512" t="str">
            <v>REDES DE ALCANTARILLADO PLUVIAL BAJO TIERRA</v>
          </cell>
          <cell r="C512">
            <v>0</v>
          </cell>
          <cell r="D512">
            <v>0</v>
          </cell>
        </row>
        <row r="513">
          <cell r="A513" t="str">
            <v>1600.4.1.1</v>
          </cell>
          <cell r="B513" t="str">
            <v>Suministro e instalación de tubería PVC corrugada Novafort 160 mm para red de aguas lluvias bajo tierra</v>
          </cell>
          <cell r="C513" t="str">
            <v>m</v>
          </cell>
          <cell r="D513">
            <v>50617</v>
          </cell>
        </row>
        <row r="514">
          <cell r="A514" t="str">
            <v>1600.4.1.2</v>
          </cell>
          <cell r="B514" t="str">
            <v>Suministro e instalación de tubería PVC corrugada Novafort 250 mm para red de aguas lluvias bajo tierra</v>
          </cell>
          <cell r="C514" t="str">
            <v>m</v>
          </cell>
          <cell r="D514">
            <v>102003</v>
          </cell>
        </row>
        <row r="515">
          <cell r="A515" t="str">
            <v>1600.4.1.3</v>
          </cell>
          <cell r="B515" t="str">
            <v>Suministro e instalación de tubería PVC corrugada Novafort 315 mm para red de aguas lluvias bajo tierra</v>
          </cell>
          <cell r="C515" t="str">
            <v>m</v>
          </cell>
          <cell r="D515">
            <v>142898</v>
          </cell>
        </row>
        <row r="516">
          <cell r="A516" t="str">
            <v>1600.4.1.4</v>
          </cell>
          <cell r="B516" t="str">
            <v>Suministro e instalación de tubería PVC corrugada Novafort 355 mm para red de aguas lluvias bajo tierra</v>
          </cell>
          <cell r="C516" t="str">
            <v>m</v>
          </cell>
          <cell r="D516">
            <v>198782</v>
          </cell>
        </row>
        <row r="517">
          <cell r="A517" t="str">
            <v>1600.4.1.5</v>
          </cell>
          <cell r="B517" t="str">
            <v>Suministro e instalación de tubería PVC corrugada Novafort 400 mm para red de aguas lluvias bajo tierra</v>
          </cell>
          <cell r="C517" t="str">
            <v>m</v>
          </cell>
          <cell r="D517">
            <v>239287</v>
          </cell>
        </row>
        <row r="518">
          <cell r="A518" t="str">
            <v>1600.4.1.6</v>
          </cell>
          <cell r="B518" t="str">
            <v>Suministro e instalación de tubería PVC corrugada Novafort 450 mm para red de aguas lluvias bajo tierra</v>
          </cell>
          <cell r="C518" t="str">
            <v>m</v>
          </cell>
          <cell r="D518">
            <v>304383</v>
          </cell>
        </row>
        <row r="519">
          <cell r="A519" t="str">
            <v>1600.4.1.7</v>
          </cell>
          <cell r="B519" t="str">
            <v>Suministro e instalación de tubería PVC corrugada Novafort 500 mm para red de aguas lluvias bajo tierra</v>
          </cell>
          <cell r="C519" t="str">
            <v>m</v>
          </cell>
          <cell r="D519">
            <v>392581</v>
          </cell>
        </row>
        <row r="520">
          <cell r="A520" t="str">
            <v>1600.4.1.8</v>
          </cell>
          <cell r="B520" t="str">
            <v>Construcción de pozo de inspección para red de aguas lluvias (Diametro de cuerpo del pozo 1.20 m) incluye cuerpo, placa superior hechas en concreto reforzado, excavación y retiro de material</v>
          </cell>
          <cell r="C520" t="str">
            <v>m</v>
          </cell>
          <cell r="D520">
            <v>717213</v>
          </cell>
        </row>
        <row r="521">
          <cell r="A521" t="str">
            <v>1600.4.1.9</v>
          </cell>
          <cell r="B521" t="str">
            <v xml:space="preserve">Construcción de base y cañuela para cámaras circular de inspección </v>
          </cell>
          <cell r="C521" t="str">
            <v>Un</v>
          </cell>
          <cell r="D521">
            <v>467709</v>
          </cell>
        </row>
        <row r="522">
          <cell r="A522" t="str">
            <v>1600.4.1.10</v>
          </cell>
          <cell r="B522" t="str">
            <v>Suministro e instalación de tapa en hierro ductil (Diámetro = 0.60 m) para cámaras de inspección circular</v>
          </cell>
          <cell r="C522" t="str">
            <v>Un</v>
          </cell>
          <cell r="D522">
            <v>594196</v>
          </cell>
        </row>
        <row r="523">
          <cell r="A523" t="str">
            <v>1600.4.1.11</v>
          </cell>
          <cell r="B523" t="str">
            <v>Construcción de sumidero en zona vehicular</v>
          </cell>
          <cell r="C523" t="str">
            <v>Un</v>
          </cell>
          <cell r="D523">
            <v>1521689</v>
          </cell>
        </row>
        <row r="524">
          <cell r="A524" t="str">
            <v>1600.4.1.12</v>
          </cell>
          <cell r="B524" t="str">
            <v>Construcción de cabezal en concreto 3000 psi (incluye acero de refuerzo) para entrega de aguas lluvias (Diámetro 500 mm) en cuerpo de agua</v>
          </cell>
          <cell r="C524" t="str">
            <v>Un</v>
          </cell>
          <cell r="D524">
            <v>2070745</v>
          </cell>
        </row>
        <row r="525">
          <cell r="A525" t="str">
            <v>1600.4.1.13</v>
          </cell>
          <cell r="B525" t="str">
            <v>Conexión de alcantarillado sanitario tuberia ø 500mm a red publica de alcantarillado</v>
          </cell>
          <cell r="C525" t="str">
            <v>Un</v>
          </cell>
          <cell r="D525">
            <v>1512823</v>
          </cell>
        </row>
        <row r="526">
          <cell r="A526" t="str">
            <v>1600.4.1.14</v>
          </cell>
          <cell r="B526" t="str">
            <v>Retiro de tubería existente de alcantarillado combinado en concreto (Incluye excavacióon y relleno compactado)</v>
          </cell>
          <cell r="C526" t="str">
            <v>m</v>
          </cell>
          <cell r="D526">
            <v>60606</v>
          </cell>
        </row>
        <row r="527">
          <cell r="A527" t="str">
            <v>1600.4.1.15</v>
          </cell>
          <cell r="B527" t="str">
            <v>Construccion de caja de inspeccion de seccion cuadrada 0,80 m X 0,80 m y de altura de hasta 1,5 m para aguas lluvias que incluye cuerpo, base, tapa, excavacion y retiro de material; hecha en concreto reforzado</v>
          </cell>
          <cell r="C527" t="str">
            <v>un</v>
          </cell>
          <cell r="D527">
            <v>987252</v>
          </cell>
        </row>
        <row r="528">
          <cell r="A528" t="str">
            <v>1600.4.1.16</v>
          </cell>
          <cell r="B528" t="str">
            <v xml:space="preserve">Suministro e instalación de tubería PVC corrugada Novafort 160 mm para red de aguas lluvias bajo tierra </v>
          </cell>
          <cell r="C528" t="str">
            <v>m</v>
          </cell>
          <cell r="D528">
            <v>70403</v>
          </cell>
        </row>
        <row r="529">
          <cell r="A529" t="str">
            <v>1600.4.1.17</v>
          </cell>
          <cell r="B529" t="str">
            <v xml:space="preserve">Suministro e instalación de tubería PVC corrugada Novafort 200 mm para red de aguas lluvias bajo tierra </v>
          </cell>
          <cell r="C529" t="str">
            <v>m</v>
          </cell>
          <cell r="D529">
            <v>89072</v>
          </cell>
        </row>
        <row r="530">
          <cell r="A530" t="str">
            <v>1600.4.2</v>
          </cell>
          <cell r="B530" t="str">
            <v>EXCAVACION Y RELLENOS PARA TUBERIAS DE LA RED DE ALCANTARILLADO PLUVIAL</v>
          </cell>
          <cell r="C530">
            <v>0</v>
          </cell>
          <cell r="D530">
            <v>0</v>
          </cell>
        </row>
        <row r="531">
          <cell r="A531" t="str">
            <v>1600.4.2.1</v>
          </cell>
          <cell r="B531" t="str">
            <v>Excavación manual en material común para tubería</v>
          </cell>
          <cell r="C531" t="str">
            <v>m3</v>
          </cell>
          <cell r="D531">
            <v>37001</v>
          </cell>
        </row>
        <row r="532">
          <cell r="A532" t="str">
            <v>1600.4.2.2</v>
          </cell>
          <cell r="B532" t="str">
            <v>Excavación manual en material conglomerado para tubería</v>
          </cell>
          <cell r="C532" t="str">
            <v>m3</v>
          </cell>
          <cell r="D532">
            <v>49334</v>
          </cell>
        </row>
        <row r="533">
          <cell r="A533" t="str">
            <v>1600.4.2.3</v>
          </cell>
          <cell r="B533" t="str">
            <v>Relleno de brecha con material seleccionado (incluye compactación manual)</v>
          </cell>
          <cell r="C533" t="str">
            <v>m3</v>
          </cell>
          <cell r="D533">
            <v>167777</v>
          </cell>
        </row>
        <row r="534">
          <cell r="A534" t="str">
            <v>1600.4.2.4</v>
          </cell>
          <cell r="B534" t="str">
            <v>Relleno de brecha con material de excavación (incluye compactación manual)</v>
          </cell>
          <cell r="C534" t="str">
            <v>m3</v>
          </cell>
          <cell r="D534">
            <v>28778</v>
          </cell>
        </row>
        <row r="535">
          <cell r="A535" t="str">
            <v>1600.4.2.5</v>
          </cell>
          <cell r="B535" t="str">
            <v>Retiro en volqueta de material sobrante de excavación de brecha para tubería</v>
          </cell>
          <cell r="C535" t="str">
            <v>m3</v>
          </cell>
          <cell r="D535">
            <v>39743</v>
          </cell>
        </row>
        <row r="536">
          <cell r="A536">
            <v>0</v>
          </cell>
        </row>
        <row r="537">
          <cell r="A537">
            <v>0</v>
          </cell>
        </row>
        <row r="538">
          <cell r="A538" t="str">
            <v>1700</v>
          </cell>
          <cell r="B538" t="str">
            <v>AIRE ACONDICIONADO</v>
          </cell>
          <cell r="C538">
            <v>0</v>
          </cell>
          <cell r="D538">
            <v>0</v>
          </cell>
        </row>
        <row r="539">
          <cell r="A539" t="str">
            <v>1700.1</v>
          </cell>
          <cell r="B539" t="str">
            <v>EQUIPOS HVAC</v>
          </cell>
          <cell r="C539">
            <v>0</v>
          </cell>
          <cell r="D539">
            <v>0</v>
          </cell>
        </row>
        <row r="540">
          <cell r="A540" t="str">
            <v>1700.1.1</v>
          </cell>
          <cell r="B540" t="str">
            <v>UNIDAD CONDENSADORA DE REFRIGERANTE VARIABLE DE 248.400 BTU/Hr NOMINALES, 208-230 V, 3 PH, R-410A</v>
          </cell>
          <cell r="C540" t="str">
            <v>und</v>
          </cell>
          <cell r="D540">
            <v>29628310</v>
          </cell>
        </row>
        <row r="541">
          <cell r="A541" t="str">
            <v>1700.1.2</v>
          </cell>
          <cell r="B541" t="str">
            <v>UNIDAD CONDENSADORA DE REFRIGERANTE VARIABLE DE 114.600 BTU/Hr NOMINALES, 208-230 V, 3 PH, R-410A</v>
          </cell>
          <cell r="C541" t="str">
            <v>und</v>
          </cell>
          <cell r="D541">
            <v>18579405</v>
          </cell>
        </row>
        <row r="542">
          <cell r="A542" t="str">
            <v>1700.1.3</v>
          </cell>
          <cell r="B542" t="str">
            <v>UNIDAD FANCOIL CASSETTE CIRCULAR VRF DE 30.000 BTU/Hr, 2 PH, 208/230 V</v>
          </cell>
          <cell r="C542" t="str">
            <v>und</v>
          </cell>
          <cell r="D542">
            <v>2769738</v>
          </cell>
        </row>
        <row r="543">
          <cell r="A543" t="str">
            <v>1700.1.4</v>
          </cell>
          <cell r="B543" t="str">
            <v>UNIDAD FANCOIL CASSETTE CIRCULAR VRF DE 24.000 BTU/Hr, 2 PH, 208/230 V</v>
          </cell>
          <cell r="C543" t="str">
            <v>und</v>
          </cell>
          <cell r="D543">
            <v>2660919</v>
          </cell>
        </row>
        <row r="544">
          <cell r="A544" t="str">
            <v>1700.1.5</v>
          </cell>
          <cell r="B544" t="str">
            <v>UNIDAD FANCOIL PARED DE 18.000 BTU/Hr, 2 PH, 208/230 V</v>
          </cell>
          <cell r="C544" t="str">
            <v>und</v>
          </cell>
          <cell r="D544">
            <v>1359478</v>
          </cell>
        </row>
        <row r="545">
          <cell r="A545" t="str">
            <v>1700.1.6</v>
          </cell>
          <cell r="B545" t="str">
            <v>CONTROL REMOTO INALAMBRICO PARA CASSETTE CIRCULAR</v>
          </cell>
          <cell r="C545" t="str">
            <v>und</v>
          </cell>
          <cell r="D545">
            <v>129833</v>
          </cell>
        </row>
        <row r="546">
          <cell r="A546" t="str">
            <v>1700.1.7</v>
          </cell>
          <cell r="B546" t="str">
            <v>CONTROL CENTRALIZADO PANTALLA TACTIL / 10 HORARIOS DE PROGRAMACION</v>
          </cell>
          <cell r="C546" t="str">
            <v>und</v>
          </cell>
          <cell r="D546">
            <v>2506934</v>
          </cell>
        </row>
        <row r="547">
          <cell r="A547" t="str">
            <v>1700.1.8</v>
          </cell>
          <cell r="B547" t="str">
            <v>EXTRACTOR EN LINEA HELICOCENTRIFUGO DE 240 CFM, 110 V, 1 PH, 0,4" C.A EXT-01</v>
          </cell>
          <cell r="C547" t="str">
            <v>und</v>
          </cell>
          <cell r="D547">
            <v>898305</v>
          </cell>
        </row>
        <row r="548">
          <cell r="A548" t="str">
            <v>1700.1.9</v>
          </cell>
          <cell r="B548" t="str">
            <v>EXTRACTOR EN LINEA HELICOCENTRIFUGO DE 720 CFM, 110 V, 1 PH, 0,55" C.A EXT-02, 03, 04 ,05.</v>
          </cell>
          <cell r="C548" t="str">
            <v>und</v>
          </cell>
          <cell r="D548">
            <v>1743555</v>
          </cell>
        </row>
        <row r="549">
          <cell r="A549" t="str">
            <v>1700.1.10</v>
          </cell>
          <cell r="B549" t="str">
            <v>VENTILADOR DEL TIPO HELICOCENTRIFUGO  DE SUMINITRO DE 1140 CFM Y 0.54 INC.A.</v>
          </cell>
          <cell r="C549" t="str">
            <v>und</v>
          </cell>
          <cell r="D549">
            <v>1743555</v>
          </cell>
        </row>
        <row r="550">
          <cell r="A550" t="str">
            <v>1700.1.11</v>
          </cell>
          <cell r="B550" t="str">
            <v>EXTRACTOR TIPO HONGO DE 5500 CFM Y 1.2 INC.A.</v>
          </cell>
          <cell r="C550" t="str">
            <v>und</v>
          </cell>
          <cell r="D550">
            <v>10120273</v>
          </cell>
        </row>
        <row r="551">
          <cell r="A551" t="str">
            <v>1700.1.12</v>
          </cell>
          <cell r="B551" t="str">
            <v>EXTRACTOR TIPO HONGO DE 6600 CFM Y 1.2 INC.A.</v>
          </cell>
          <cell r="C551" t="str">
            <v>und</v>
          </cell>
          <cell r="D551">
            <v>10120273</v>
          </cell>
        </row>
        <row r="552">
          <cell r="A552" t="str">
            <v>1700.1.13</v>
          </cell>
          <cell r="B552" t="str">
            <v>EXTRACTOR TIPO HONGO DE 9900 CFM Y 1.8 INC.A.</v>
          </cell>
          <cell r="C552" t="str">
            <v>und</v>
          </cell>
          <cell r="D552">
            <v>11745273</v>
          </cell>
        </row>
        <row r="553">
          <cell r="A553" t="str">
            <v>1700.1.14</v>
          </cell>
          <cell r="B553" t="str">
            <v>CAMPANA DE EXTRACCION DE COCINA DE 2,8M X 1.2M X 0.6M CON FILTROS DE GRASAS</v>
          </cell>
          <cell r="C553" t="str">
            <v>und</v>
          </cell>
          <cell r="D553">
            <v>7281549</v>
          </cell>
        </row>
        <row r="554">
          <cell r="A554" t="str">
            <v>1700.1.15</v>
          </cell>
          <cell r="B554" t="str">
            <v>CAMPANA DE EXTRACCION DE COCINA DE 1,6M X 0,8M X 0.6M CON FILTROS DE GRASAS</v>
          </cell>
          <cell r="C554" t="str">
            <v>und</v>
          </cell>
          <cell r="D554">
            <v>4431549</v>
          </cell>
        </row>
        <row r="555">
          <cell r="A555" t="str">
            <v>1700.2</v>
          </cell>
          <cell r="B555" t="str">
            <v>CONDUCTOS</v>
          </cell>
          <cell r="C555">
            <v>0</v>
          </cell>
          <cell r="D555">
            <v>0</v>
          </cell>
        </row>
        <row r="556">
          <cell r="A556" t="str">
            <v>1700.2.1</v>
          </cell>
          <cell r="B556" t="str">
            <v>DUCTOS EN LAMINA GALVANIZADA TDF, INCLUYE (LAMINA, CLIPS, ESQUINEROS,  TORNILLO DE CARRIAJE, SOPORTERIA, MANO DE OBRA FABRICACION E INSTALACION)</v>
          </cell>
          <cell r="C556" t="str">
            <v>Kg</v>
          </cell>
          <cell r="D556">
            <v>51418</v>
          </cell>
        </row>
        <row r="557">
          <cell r="A557" t="str">
            <v>1700.2.2</v>
          </cell>
          <cell r="B557" t="str">
            <v>DUCTOS EN LAMINA COLDROLLED SOLDADA, INCLUYE (LAMINA, SOPORTERIA, MANO DE OBRA FABRICACION E INSTALACION)</v>
          </cell>
          <cell r="C557" t="str">
            <v>Kg</v>
          </cell>
          <cell r="D557">
            <v>60719</v>
          </cell>
        </row>
        <row r="558">
          <cell r="A558" t="str">
            <v>1700.2.3</v>
          </cell>
          <cell r="B558" t="str">
            <v>AISLAMIENTO EN FIBRA DE VIDRIO DUCT WRAP, INCLUYE (AISLAMIENTO, CINTA FOIL, PEGANTE, SOPORTERIA, MANO DE OBRA FABRICACION E INSTALACION)</v>
          </cell>
          <cell r="C558" t="str">
            <v>m²</v>
          </cell>
          <cell r="D558">
            <v>67887</v>
          </cell>
        </row>
        <row r="559">
          <cell r="A559" t="str">
            <v>1700.2.4</v>
          </cell>
          <cell r="B559" t="str">
            <v>ACOPLE FLEXIBLE A EQUIPOS CON LONA</v>
          </cell>
          <cell r="C559" t="str">
            <v>und</v>
          </cell>
          <cell r="D559">
            <v>95433</v>
          </cell>
        </row>
        <row r="560">
          <cell r="A560" t="str">
            <v>1700.3</v>
          </cell>
          <cell r="B560" t="str">
            <v>TUBERIAS Y ACCESORIOS DE REFRIGERACION</v>
          </cell>
          <cell r="C560">
            <v>0</v>
          </cell>
          <cell r="D560">
            <v>0</v>
          </cell>
        </row>
        <row r="561">
          <cell r="A561" t="str">
            <v>1700.3.1</v>
          </cell>
          <cell r="B561" t="str">
            <v>TUBERIA DE COBRE FLEXIBLE DE 1/4" INCLUYE (TUBERIA, CODO, UNION, SOLDADURA, RUBATEX, SOPORTERIA Y MANO DE OBRA DE INSTALACION)</v>
          </cell>
          <cell r="C561" t="str">
            <v>m</v>
          </cell>
          <cell r="D561">
            <v>61197</v>
          </cell>
        </row>
        <row r="562">
          <cell r="A562" t="str">
            <v>1700.3.2</v>
          </cell>
          <cell r="B562" t="str">
            <v>TUBERIA DE COBRE RIGIDA DE 3/8" TIPO L, INCLUYE (TUBERIA, CODO, UNION, SOLDADURA, RUBATEX, SOPORTERIA Y MANO DE OBRA DE INSTALACION)</v>
          </cell>
          <cell r="C562" t="str">
            <v>m</v>
          </cell>
          <cell r="D562">
            <v>68629</v>
          </cell>
        </row>
        <row r="563">
          <cell r="A563" t="str">
            <v>1700.3.3</v>
          </cell>
          <cell r="B563" t="str">
            <v>TUBERIA DE COBRE RIGIDA DE 1/2" TIPO L, INCLUYE (TUBERIA, CODO, UNION, SOLDADURA, RUBATEX, SOPORTERIA Y MANO DE OBRA DE INSTALACION)</v>
          </cell>
          <cell r="C563" t="str">
            <v>m</v>
          </cell>
          <cell r="D563">
            <v>76195</v>
          </cell>
        </row>
        <row r="564">
          <cell r="A564" t="str">
            <v>1700.3.4</v>
          </cell>
          <cell r="B564" t="str">
            <v>TUBERIA DE COBRE RIGIDA DE 5/8" TIPO L, INCLUYE (TUBERIA, CODO, UNION, SOLDADURA, RUBATEX, SOPORTERIA Y MANO DE OBRA DE INSTALACION)</v>
          </cell>
          <cell r="C564" t="str">
            <v>m</v>
          </cell>
          <cell r="D564">
            <v>86711</v>
          </cell>
        </row>
        <row r="565">
          <cell r="A565" t="str">
            <v>1700.3.5</v>
          </cell>
          <cell r="B565" t="str">
            <v>TUBERIA DE COBRE RIGIDA DE 7/8" TIPO L, INCLUYE (TUBERIA, CODO, UNION, SOLDADURA, RUBATEX, SOPORTERIA Y MANO DE OBRA DE INSTALACION)</v>
          </cell>
          <cell r="C565" t="str">
            <v>m</v>
          </cell>
          <cell r="D565">
            <v>110696</v>
          </cell>
        </row>
        <row r="566">
          <cell r="A566" t="str">
            <v>1700.3.6</v>
          </cell>
          <cell r="B566" t="str">
            <v>TUBERIA DE COBRE RIGIDA DE 1 1/8" TIPO K, INCLUYE (TUBERIA, CODO, UNION, SOLDADURA, RUBATEX, SOPORTERIA Y MANO DE OBRA DE INSTALACION)</v>
          </cell>
          <cell r="C566" t="str">
            <v>m</v>
          </cell>
          <cell r="D566">
            <v>167091</v>
          </cell>
        </row>
        <row r="567">
          <cell r="A567" t="str">
            <v>1700.3.7</v>
          </cell>
          <cell r="B567" t="str">
            <v>TUBERIA DE COBRE RIGIDA DE 1 3/8" TIPO K, INCLUYE (TUBERIA, CODO, UNION, SOLDADURA, RUBATEX, SOPORTERIA Y MANO DE OBRA DE INSTALACION)</v>
          </cell>
          <cell r="C567" t="str">
            <v>m</v>
          </cell>
          <cell r="D567">
            <v>201057</v>
          </cell>
        </row>
        <row r="568">
          <cell r="A568" t="str">
            <v>1700.3.8</v>
          </cell>
          <cell r="B568" t="str">
            <v>TUBERIA DE COBRE RIGIDA DE 1 5/8" TIPO K, INCLUYE (TUBERIA, CODO, UNION, SOLDADURA, RUBATEX, SOPORTERIA Y MANO DE OBRA DE INSTALACION)</v>
          </cell>
          <cell r="C568" t="str">
            <v>m</v>
          </cell>
          <cell r="D568">
            <v>242017</v>
          </cell>
        </row>
        <row r="569">
          <cell r="A569" t="str">
            <v>1700.3.9</v>
          </cell>
          <cell r="B569" t="str">
            <v>YEE BRANCH UNIDAD EXTERIOR PARA CAPACIDADES MENORES A 456KBTU</v>
          </cell>
          <cell r="C569" t="str">
            <v>und</v>
          </cell>
          <cell r="D569">
            <v>615043</v>
          </cell>
        </row>
        <row r="570">
          <cell r="A570" t="str">
            <v>1700.3.10</v>
          </cell>
          <cell r="B570" t="str">
            <v>YEE BRANCH UNIDAD INTERIOR PARA CAPACIDADES ENTRE 336KBTU - 461KBTU</v>
          </cell>
          <cell r="C570" t="str">
            <v>und</v>
          </cell>
          <cell r="D570">
            <v>772477</v>
          </cell>
        </row>
        <row r="571">
          <cell r="A571" t="str">
            <v>1700.3.11</v>
          </cell>
          <cell r="B571" t="str">
            <v>YEE BRANCH UNIDAD INTERIOR PARA CAPACIDADES ENTRE 240KBTU - 336KBTU</v>
          </cell>
          <cell r="C571" t="str">
            <v>und</v>
          </cell>
          <cell r="D571">
            <v>703155</v>
          </cell>
        </row>
        <row r="572">
          <cell r="A572" t="str">
            <v>1700.3.12</v>
          </cell>
          <cell r="B572" t="str">
            <v>YEE BRANCH UNIDAD INTERIOR PARA CAPACIDADES ENTRE 154KBTU - 240KBTU</v>
          </cell>
          <cell r="C572" t="str">
            <v>und</v>
          </cell>
          <cell r="D572">
            <v>557961</v>
          </cell>
        </row>
        <row r="573">
          <cell r="A573" t="str">
            <v>1700.3.13</v>
          </cell>
          <cell r="B573" t="str">
            <v>Y-JOINT UNIDAD INTERIOR PARA CAPACIDADES ENTRE 136KBTU - 154KBTU</v>
          </cell>
          <cell r="C573" t="str">
            <v>und</v>
          </cell>
          <cell r="D573">
            <v>480993</v>
          </cell>
        </row>
        <row r="574">
          <cell r="A574" t="str">
            <v>1700.3.14</v>
          </cell>
          <cell r="B574" t="str">
            <v>GAS REFRIGERANTE R-410A</v>
          </cell>
          <cell r="C574" t="str">
            <v>lb</v>
          </cell>
          <cell r="D574">
            <v>27622</v>
          </cell>
        </row>
        <row r="575">
          <cell r="A575" t="str">
            <v>1700.4</v>
          </cell>
          <cell r="B575" t="str">
            <v>INTERCONEXION DE CONTROL</v>
          </cell>
          <cell r="C575">
            <v>0</v>
          </cell>
          <cell r="D575">
            <v>0</v>
          </cell>
        </row>
        <row r="576">
          <cell r="A576" t="str">
            <v>1700.4.1</v>
          </cell>
          <cell r="B576" t="str">
            <v>CABLE APANTALLADO 2X16 (L.G. - SAMSUMG)</v>
          </cell>
          <cell r="C576" t="str">
            <v>m</v>
          </cell>
          <cell r="D576">
            <v>8909</v>
          </cell>
        </row>
        <row r="577">
          <cell r="A577" t="str">
            <v>1700.4.2</v>
          </cell>
          <cell r="B577" t="str">
            <v>TUBERIA ELECTRICA EMT DE 3/4", INCLUYE ACCESORIOS, SOPORTERIA Y MANO DE OBRA DE INSTALACION</v>
          </cell>
          <cell r="C577" t="str">
            <v>m</v>
          </cell>
          <cell r="D577">
            <v>58182</v>
          </cell>
        </row>
        <row r="578">
          <cell r="A578" t="str">
            <v>1700.4.3</v>
          </cell>
          <cell r="B578" t="str">
            <v>TUBERIA ELECTRICA IMC DE 3/4", INCLUYE ACCESORIOS, SOPORTERIA Y MANO DE OBRA DE INSTALACION</v>
          </cell>
          <cell r="C578" t="str">
            <v>m</v>
          </cell>
          <cell r="D578">
            <v>68723</v>
          </cell>
        </row>
        <row r="579">
          <cell r="A579" t="str">
            <v>1700.4.4</v>
          </cell>
          <cell r="B579" t="str">
            <v>CORAZA AMERICANA DE 3/4", INCLUYE ACCESORIOS, SOPORTERIA Y MANO DE OBRA DE INSTALACION</v>
          </cell>
          <cell r="C579" t="str">
            <v>m</v>
          </cell>
          <cell r="D579">
            <v>49914</v>
          </cell>
        </row>
        <row r="580">
          <cell r="A580" t="str">
            <v>1700.5</v>
          </cell>
          <cell r="B580" t="str">
            <v>TABLERO ELECTRICO</v>
          </cell>
          <cell r="C580">
            <v>0</v>
          </cell>
          <cell r="D580">
            <v>0</v>
          </cell>
        </row>
        <row r="581">
          <cell r="A581" t="str">
            <v>1700.5.1</v>
          </cell>
          <cell r="B581" t="str">
            <v>TABLERO ELECTRICO DE POTENCIA Y CONTROL RETIE 2013</v>
          </cell>
          <cell r="C581" t="str">
            <v>und</v>
          </cell>
          <cell r="D581">
            <v>7846891</v>
          </cell>
        </row>
        <row r="582">
          <cell r="A582" t="str">
            <v>1700.5.2</v>
          </cell>
          <cell r="B582" t="str">
            <v>GUARDAMOTOR DE ARRANQUE Y PARADA PARA EXTRACTOR</v>
          </cell>
          <cell r="C582" t="str">
            <v>und</v>
          </cell>
          <cell r="D582">
            <v>984353</v>
          </cell>
        </row>
        <row r="583">
          <cell r="A583" t="str">
            <v>1700.6</v>
          </cell>
          <cell r="B583" t="str">
            <v>DIFUSORES Y REJILLAS</v>
          </cell>
          <cell r="C583">
            <v>0</v>
          </cell>
          <cell r="D583">
            <v>0</v>
          </cell>
        </row>
        <row r="584">
          <cell r="A584" t="str">
            <v>1700.6.1</v>
          </cell>
          <cell r="B584" t="str">
            <v>REJILLA DE SUMINISTRO DOBLE ALETA CON DAMPER DE 14"X10"</v>
          </cell>
          <cell r="C584" t="str">
            <v>und</v>
          </cell>
          <cell r="D584">
            <v>178754</v>
          </cell>
        </row>
        <row r="585">
          <cell r="A585" t="str">
            <v>1700.6.2</v>
          </cell>
          <cell r="B585" t="str">
            <v>REJILLA DE SUMINISTRO DOBLE ALETA CON DAMPER DE 16"X14"</v>
          </cell>
          <cell r="C585" t="str">
            <v>und</v>
          </cell>
          <cell r="D585">
            <v>236563</v>
          </cell>
        </row>
        <row r="586">
          <cell r="A586" t="str">
            <v>1700.6.3</v>
          </cell>
          <cell r="B586" t="str">
            <v>REJILLA DE RETORNO ALETA FIJA DE 8"X4" C.D.</v>
          </cell>
          <cell r="C586" t="str">
            <v>und</v>
          </cell>
          <cell r="D586">
            <v>73630</v>
          </cell>
        </row>
        <row r="587">
          <cell r="A587">
            <v>0</v>
          </cell>
          <cell r="B587">
            <v>0</v>
          </cell>
          <cell r="C587">
            <v>0</v>
          </cell>
        </row>
        <row r="588">
          <cell r="A588">
            <v>0</v>
          </cell>
          <cell r="B588">
            <v>0</v>
          </cell>
          <cell r="C588">
            <v>0</v>
          </cell>
        </row>
        <row r="589">
          <cell r="A589" t="str">
            <v>1800</v>
          </cell>
          <cell r="B589" t="str">
            <v>CABLEADO ESTRUCTURADO</v>
          </cell>
          <cell r="C589">
            <v>0</v>
          </cell>
          <cell r="D589">
            <v>0</v>
          </cell>
        </row>
        <row r="590">
          <cell r="A590" t="str">
            <v>1800.1</v>
          </cell>
          <cell r="B590" t="str">
            <v>SISTEMA DE DATOS</v>
          </cell>
          <cell r="C590">
            <v>0</v>
          </cell>
          <cell r="D590">
            <v>0</v>
          </cell>
        </row>
        <row r="591">
          <cell r="A591" t="str">
            <v>1800.1.1</v>
          </cell>
          <cell r="B591" t="str">
            <v>Suministro e instalación Cable UTP Categoria 6A de cuatro pares. Que cumpla con normas EIA/TIA568</v>
          </cell>
          <cell r="C591" t="str">
            <v>m</v>
          </cell>
          <cell r="D591">
            <v>5481</v>
          </cell>
        </row>
        <row r="592">
          <cell r="A592" t="str">
            <v>1800.1.2</v>
          </cell>
          <cell r="B592" t="str">
            <v>Suministro e instalación de salida doble de voz y datos RJ 45 cat 6A, aplicable a normas TIA 568, cumpla standares industriales y estén en el listado UL y además sean marca reconocida en el mercado. incluye el toma  doble de  datos,  caja  4x4  en aluminio con  tapa  suplemento,  faceplates,  módulos, elementos asociados, marcación con placa en acrílico o térmica segun norma TIA606, ducto pvc, curvas,   adaptadores   terminal,   pega  pvc,  obra  civil  y  demás  elementos necesarios para su correcta instalación.(Salida promedio 3 metros)</v>
          </cell>
          <cell r="C592" t="str">
            <v>un</v>
          </cell>
          <cell r="D592">
            <v>162056</v>
          </cell>
        </row>
        <row r="593">
          <cell r="A593" t="str">
            <v>1800.1.3</v>
          </cell>
          <cell r="B593" t="str">
            <v xml:space="preserve">Suministro e instalación de salida sencilla de datos RJ 45 Categoría 6A, aplicable a normas TIA 568, cumpla estandares industriales y estén en el listado UL y además sean marca reconocida en el mercado. Incluye: toma  de  voz  o  datos,  caja  de aluminio 2400  con  tapa  troquel,  faceplate, módulo, elementos asociados, marcación con placa en acrílico o térmica segun norma TIA 606, ducto EMT,  curvas,  uniones,  adaptadores,  grapas  y  demás  elementos  necesarios para su correcta instalación.(Salida promedio 3 metros). No incluye cable </v>
          </cell>
          <cell r="C593" t="str">
            <v>un</v>
          </cell>
          <cell r="D593">
            <v>250369</v>
          </cell>
        </row>
        <row r="594">
          <cell r="A594" t="str">
            <v>1800.1.4</v>
          </cell>
          <cell r="B594" t="str">
            <v>Suministro e instalación de patch cord cable flexible 4 pares con conectores  RJ-45  en ambos  extremos,  cat  6A de 90 cm;  preensamblado  en fábrica. Incluye marcación en ambos extremos y color según la norma TIA 606</v>
          </cell>
          <cell r="C594" t="str">
            <v>un</v>
          </cell>
          <cell r="D594">
            <v>31960</v>
          </cell>
        </row>
        <row r="595">
          <cell r="A595" t="str">
            <v>1800.1.5</v>
          </cell>
          <cell r="B595" t="str">
            <v>Suministro, transporte e instalación de Patch panel preemsamblado en fábrica con capacidad para 24 puertos UTP, RJ-45, categoría 6A, incluye elementos de fijación y marcación de los puertos de los puertos según norma TIA 606. Incluye patch cord cable flexible 4 pares con conectores  RJ-45  en ambos  extremos,  cat  6A del tamaño indicado para interconetcarlo correctamente;  preensamblado  en fábrica. Incluye marcación en ambos extremos y color según la norma TIA 606</v>
          </cell>
          <cell r="C595" t="str">
            <v>un</v>
          </cell>
          <cell r="D595">
            <v>3696843</v>
          </cell>
        </row>
        <row r="596">
          <cell r="A596" t="str">
            <v>1800.1.6</v>
          </cell>
          <cell r="B596" t="str">
            <v>Suministro e instalación de Switch Core de mínimo 24 puertos SFP 100/1000Mbps, 2 puertos 10 Gigabit de Uplink. Incluye los transceptores con conectores LC y todos los elementos necesarios para su correcta instalación y funcionamiento.  Incluye la marcación de los puertos en el switch según TIA606</v>
          </cell>
          <cell r="C596" t="str">
            <v>un</v>
          </cell>
          <cell r="D596">
            <v>762635</v>
          </cell>
        </row>
        <row r="597">
          <cell r="A597" t="str">
            <v>1800.1.7</v>
          </cell>
          <cell r="B597" t="str">
            <v>Suministro e instalación Mulltitoma PDU Vertical  120V 15A, 12 Salidas , Clavija L5-20P</v>
          </cell>
          <cell r="C597" t="str">
            <v>un</v>
          </cell>
          <cell r="D597">
            <v>550177</v>
          </cell>
        </row>
        <row r="598">
          <cell r="A598" t="str">
            <v>1800.1.8</v>
          </cell>
          <cell r="B598" t="str">
            <v>Suministro e instalación Bandejaportacables tipo malla para salidas de datos incluye accesorios de fijación, separador, uniones y soportes</v>
          </cell>
          <cell r="C598" t="str">
            <v>m</v>
          </cell>
          <cell r="D598">
            <v>55579</v>
          </cell>
        </row>
        <row r="599">
          <cell r="A599" t="str">
            <v>1800.1.9</v>
          </cell>
          <cell r="B599" t="str">
            <v>Suministro e instalación Caja 10x10 doble fondo, para salidas de datos o caja de paso, incluye accesorios</v>
          </cell>
          <cell r="C599" t="str">
            <v>un</v>
          </cell>
          <cell r="D599">
            <v>25143</v>
          </cell>
        </row>
        <row r="600">
          <cell r="A600" t="str">
            <v>1800.1.10</v>
          </cell>
          <cell r="B600" t="str">
            <v>Suministro e instalación de tubería  PVC 3/4", incluye uniones, codos, terminales, cajas 2400 con tapa, chazos, abrazaderas dobles, tornillos y demás accesorios requeridos para su adecuado montaje.</v>
          </cell>
          <cell r="C600" t="str">
            <v>m</v>
          </cell>
          <cell r="D600">
            <v>11767</v>
          </cell>
        </row>
        <row r="601">
          <cell r="A601" t="str">
            <v>1800.1.11</v>
          </cell>
          <cell r="B601" t="str">
            <v>Suministro e instalación Tuberia EMT 1", con accesorios de fijacion e instalacion para salidas de datos</v>
          </cell>
          <cell r="C601" t="str">
            <v>m</v>
          </cell>
          <cell r="D601">
            <v>42442</v>
          </cell>
        </row>
        <row r="602">
          <cell r="A602" t="str">
            <v>1800.1.12</v>
          </cell>
          <cell r="B602" t="str">
            <v>Suministro e instalación Tuberia EMT 1 1/4", con accesorios de fijacion e instalacion para salidas de datos</v>
          </cell>
          <cell r="C602" t="str">
            <v>m</v>
          </cell>
          <cell r="D602">
            <v>51379</v>
          </cell>
        </row>
        <row r="603">
          <cell r="A603" t="str">
            <v>1800.1.13</v>
          </cell>
          <cell r="B603" t="str">
            <v>Suministro e instalación Cable HDMI hasta 10m con conector macho en ambos extremos. Incluye tubería EMT 1 1/2", caja de aluminio 2400 con tapa, chazos, abrazaderas dobles, y demás accesorios requeridos para su adecuado montaje</v>
          </cell>
          <cell r="C603" t="str">
            <v>m</v>
          </cell>
          <cell r="D603">
            <v>84503</v>
          </cell>
        </row>
        <row r="604">
          <cell r="A604" t="str">
            <v>1800.1.14</v>
          </cell>
          <cell r="B604" t="str">
            <v>Suministro e instalación de Cable de Fibra Óptica de 6 hilos, Interior, Tight Buffer, No Conductiva (Dieléctrica), Plenum, Multimodo OM3 50/125 optimizada, debe cumplir con estándares ISO/IEC 11801:2002 OM3, ANSI/TIA/EIA-568-C.3, ANSI/TIA-598-C, ANSI/TIA-492 AAAC, Telcordia GR-409-CORE. Incluye  módulos, elementos asociados,conectores, marcación con placa en acrílico o térmica según norma TIA606, ducto pvc, curvas,   adaptadores   terminal,   pega  pvc,  obra  civil  y  demás  elementos necesarios para su correcta instalación</v>
          </cell>
          <cell r="C604" t="str">
            <v>m</v>
          </cell>
          <cell r="D604">
            <v>53904</v>
          </cell>
        </row>
        <row r="605">
          <cell r="A605" t="str">
            <v>1800.1.15</v>
          </cell>
          <cell r="B605" t="str">
            <v>Suministro e instalación Panel de Conexión de Fibra para Rack de 19in, Bandeja Fija, Acepta mínimo 12 Fibras, 1 UR.  Incluye  de Placa acopladora de Fibra Óptica Quick-Pack, Con 3 Conectores LC Duplex (6 Fibras), Para Fibra Multimodo,  Placa adaptadora ciega, elementos asociados,conectores, marcación con placa en acrílico o térmica según norma TIA606, y  demás  elementos necesarios para su correcta instalación</v>
          </cell>
          <cell r="C605" t="str">
            <v>un</v>
          </cell>
          <cell r="D605">
            <v>1521490</v>
          </cell>
        </row>
        <row r="606">
          <cell r="A606" t="str">
            <v>1800.1.16</v>
          </cell>
          <cell r="B606" t="str">
            <v>Suministro e instalación Panel Acoplador Fibra Optica, 6 adaptadores simplex LC (6 fibras MM)</v>
          </cell>
          <cell r="C606" t="str">
            <v>un</v>
          </cell>
          <cell r="D606">
            <v>2015033</v>
          </cell>
        </row>
        <row r="607">
          <cell r="A607" t="str">
            <v>1800.1.17</v>
          </cell>
          <cell r="B607" t="str">
            <v>Suministro e instalación de Jumper de Fibra Óptica Multimodo 50/125 OM3 XGLO, LC-LC Simplex, del tamaño adecuado para conexión de switches en cuartos de comunicaciones. Diseñado para soportar una configuración de 6 hilos de fibra utilizando adaptadores simplex. Incluye marcación en ambos extremos y color según la norma TIA 606</v>
          </cell>
          <cell r="C607" t="str">
            <v>un</v>
          </cell>
          <cell r="D607">
            <v>311843</v>
          </cell>
        </row>
        <row r="608">
          <cell r="A608" t="str">
            <v>1800.1.18</v>
          </cell>
          <cell r="B608" t="str">
            <v>Suministro e instalación de rack cerrado de 42 unidades, en lámina cold rolled calibre 16, bandeja portacable de 15x3cm  con peldaños, multitoma de 6 salidas 1800va como mínimo, pernos expansivos de fijación, y demás elementos necesarios para su correcta instalación.</v>
          </cell>
          <cell r="C608" t="str">
            <v>un</v>
          </cell>
          <cell r="D608">
            <v>6479944</v>
          </cell>
        </row>
        <row r="609">
          <cell r="A609" t="str">
            <v>1800.2</v>
          </cell>
          <cell r="B609" t="str">
            <v>SISTEMA DE RED INALÁMBRICA WIFI</v>
          </cell>
          <cell r="C609">
            <v>0</v>
          </cell>
          <cell r="D609">
            <v>0</v>
          </cell>
        </row>
        <row r="610">
          <cell r="A610" t="str">
            <v>1800.2.1</v>
          </cell>
          <cell r="B610" t="str">
            <v>Suministro  e  instalación punto de acceso WiFi empresarial, para interior y/o exterior, compatible con el estandar 802.11AC wave 2 de doble banda, alcance máximo de 120m o superior, cuenta con mínimo 2 puertos Ethernet 10/100/1000 Mbps, cuenta con la capacidad de radiar en las frecuencias de 2.5GHz y 5GHz, la alimentación debe ser PoE, compatible con 802.3at incluye todos los elementos necesarios para su correcta instalación.</v>
          </cell>
          <cell r="C610" t="str">
            <v>un</v>
          </cell>
          <cell r="D610">
            <v>1546050</v>
          </cell>
        </row>
        <row r="611">
          <cell r="A611" t="str">
            <v>1800.2.2</v>
          </cell>
          <cell r="B611" t="str">
            <v>Suministro e instalación  de switch Ethernet,  10/100/1000 Mbps  de 24 puertos PoE 802.3af - 802.3at, 802.3bt  PoE++, con 2 puertos a 1000 Mbps + 2 slot SFP a 10000 Mbps, para fibra. Incluye la marcación de los puertos en el switch según TIA606. incluye todos los elementos necesarios para su correcta instalación. Incluye los transceptores con conectores LC</v>
          </cell>
          <cell r="C611" t="str">
            <v>un</v>
          </cell>
          <cell r="D611">
            <v>4405818</v>
          </cell>
        </row>
        <row r="612">
          <cell r="A612" t="str">
            <v>1800.2.3</v>
          </cell>
          <cell r="B612" t="str">
            <v>Suministro e instalación de controladora Wi-FI y gateway de seguridad con mínimo 2 puertos SFP a 10Gbps, mínimo 8 puertos LAN 10/100/1000. Incluye la marcación de los puertos en el switch según TIA606. Incluye todos los elementos necesaios para su correcta instalación.</v>
          </cell>
          <cell r="C612" t="str">
            <v>un</v>
          </cell>
          <cell r="D612">
            <v>8665775</v>
          </cell>
        </row>
        <row r="613">
          <cell r="A613" t="str">
            <v>1800.2.4</v>
          </cell>
          <cell r="B613" t="str">
            <v>Suministro e instalación de herraje para cámara de entrada 60X80 cm de telecomunicaciones subterránea: incluye: Ductería PVC 4x2" Pesada tipo DB desde red de alimentación hasta Caja de Paso en muro y accesorios para la instalacion. (Prom - m x 20).</v>
          </cell>
          <cell r="C613" t="str">
            <v>un</v>
          </cell>
          <cell r="D613">
            <v>558076</v>
          </cell>
        </row>
        <row r="614">
          <cell r="A614" t="str">
            <v>1800.3</v>
          </cell>
          <cell r="B614" t="str">
            <v>SISTEMAS DE CCTV</v>
          </cell>
          <cell r="C614">
            <v>0</v>
          </cell>
          <cell r="D614">
            <v>0</v>
          </cell>
        </row>
        <row r="615">
          <cell r="A615" t="str">
            <v>1800.3.1</v>
          </cell>
          <cell r="B615" t="str">
            <v>Suministro e instalación de grabador de video en red (NVR) de 16 canales rackeable, doble salida GB NIC, fuente de alimentación redundante, soporte de camaras multimarca por protocolo ONVIF, inclye arreglo de discos duros especiales para CCTV de mínimo 4TB, salida por VGA y HDMI 4K. Capacidad de grabación mínimo de 12 MPX.</v>
          </cell>
          <cell r="C615" t="str">
            <v>un</v>
          </cell>
          <cell r="D615">
            <v>14709908</v>
          </cell>
        </row>
        <row r="616">
          <cell r="A616" t="str">
            <v>1800.3.2</v>
          </cell>
          <cell r="B616" t="str">
            <v>Suministro e instalación de Switch para cctv de 24 Puertos PoE, 802.3af, 802.3at, 802.3az, mínimo 2 puertos SFP de 1000Mbps.  Incluye los transceptores con conectores LC</v>
          </cell>
          <cell r="C616" t="str">
            <v>un</v>
          </cell>
          <cell r="D616">
            <v>6265384</v>
          </cell>
        </row>
        <row r="617">
          <cell r="A617" t="str">
            <v>1800.3.3</v>
          </cell>
          <cell r="B617" t="str">
            <v>Suministro e instalación de Cámara IP tipo domo, de resolución mínima 1920X1080P 30FPS, lente varifocal 2.8-12mm, sensor 1/2.8", sistema de compresion H.265 o superior, función día/noche con rango IR de mínimo 30m. Grado de proteccion IP67 IK10, alimentación por PoE. Incluye soporte, caja de conexión adapador u otro elemento que sea necesario para su correcta instalación.</v>
          </cell>
          <cell r="C617" t="str">
            <v>un</v>
          </cell>
          <cell r="D617">
            <v>5079208</v>
          </cell>
        </row>
        <row r="618">
          <cell r="A618" t="str">
            <v>1800.3.4</v>
          </cell>
          <cell r="B618" t="str">
            <v>Suministro e instalación de Cámara IP tipo bala, de resolucion mínima 1920X1080P 30FPS, lente varifocal 2.8-12mm o superior, sensor 1/2.8", sistema de compresion H.265 o superior, función día/noche con rango IR de mínimo 50m. Grado de protección IP67, alimentación por PoE. Incluye soporte, caja de conexión adapador u otro elemento que sea necesario para su correcta instalación.</v>
          </cell>
          <cell r="C618" t="str">
            <v>un</v>
          </cell>
          <cell r="D618">
            <v>3496708</v>
          </cell>
        </row>
        <row r="619">
          <cell r="A619" t="str">
            <v>1800.3.5</v>
          </cell>
          <cell r="B619" t="str">
            <v>Suministro e instalación de decodificador de video con mínimo 12 interfases HDMI e salida, 2 interfaces HDMI de entrada y 2 interfases DVI de entrada, capacidad  de decodificación de mínimo 12MPX, capaz de decodificar H.265 o superior, H.264 y MPEG. incluye todos loe elementos necesarios para su correctainstalación</v>
          </cell>
          <cell r="C619" t="str">
            <v>un</v>
          </cell>
          <cell r="D619">
            <v>13148808</v>
          </cell>
        </row>
        <row r="620">
          <cell r="A620" t="str">
            <v>1800.3.6</v>
          </cell>
          <cell r="B620" t="str">
            <v>Suministro e instalación de estación de trabajo para central de monitoreo, capaz de correr el software según los requerimientos mínimos del software cliente instalado. Se debe entregar instalado, funcional e interconectado con el sistema de vigilancia. Incluye licencia de windows 10 pro</v>
          </cell>
          <cell r="C620" t="str">
            <v>un</v>
          </cell>
          <cell r="D620">
            <v>20392379</v>
          </cell>
        </row>
        <row r="621">
          <cell r="A621" t="str">
            <v>1800.4</v>
          </cell>
          <cell r="B621" t="str">
            <v xml:space="preserve">EQUIPOS </v>
          </cell>
          <cell r="C621">
            <v>0</v>
          </cell>
          <cell r="D621">
            <v>0</v>
          </cell>
        </row>
        <row r="622">
          <cell r="A622" t="str">
            <v>1800.4.1</v>
          </cell>
          <cell r="B622" t="str">
            <v>Suministro e instalación torniquete en acero inoxidable Ref. CATRAX PLUS o similar. De trabajo pesado, bidireccional, con aislamiento de trabas a través de electroimanes, brazos en acero inoxidable, tarjeta de control, fuente de poder y pictograma de operación.</v>
          </cell>
          <cell r="C622" t="str">
            <v>un</v>
          </cell>
          <cell r="D622">
            <v>18053208</v>
          </cell>
        </row>
        <row r="623">
          <cell r="A623" t="str">
            <v>1800.4.2</v>
          </cell>
          <cell r="B623" t="str">
            <v>Suministro e instalación de salida eléctrica en tubería EMT de 3/4", desde tablero eléctrico hasta: Torniquete de control de accesos. El circuito debe instalarse en cable encauchetado No. 12 AWG para fases, neutro y tierra y cable de continuidad en cable14 AWG. Incluye breaker de incrustar de 2x6.</v>
          </cell>
          <cell r="C623" t="str">
            <v>un</v>
          </cell>
          <cell r="D623">
            <v>4803208</v>
          </cell>
        </row>
        <row r="624">
          <cell r="A624" t="str">
            <v>1800.4.3</v>
          </cell>
          <cell r="B624" t="str">
            <v>Lectora/Controladora IP: Dispositivo compacto, lectora o controladora autónoma, Facial Attendance Access Control Face+Card, reference RA08 (HF Security), mínimo 10.000 usuarios, puerto TCP/IP, puerto RS-485, alimentación PoE.</v>
          </cell>
          <cell r="C624" t="str">
            <v>un</v>
          </cell>
          <cell r="D624">
            <v>4803208</v>
          </cell>
        </row>
        <row r="625">
          <cell r="A625">
            <v>0</v>
          </cell>
        </row>
        <row r="626">
          <cell r="A626" t="str">
            <v>2000</v>
          </cell>
          <cell r="B626" t="str">
            <v>PAVIMENTOS</v>
          </cell>
          <cell r="C626">
            <v>0</v>
          </cell>
          <cell r="D626">
            <v>0</v>
          </cell>
        </row>
        <row r="627">
          <cell r="A627" t="str">
            <v>2000.1</v>
          </cell>
          <cell r="B627" t="str">
            <v>ESTRUCTURA DE PAVIMENTO</v>
          </cell>
          <cell r="C627">
            <v>0</v>
          </cell>
          <cell r="D627">
            <v>0</v>
          </cell>
        </row>
        <row r="628">
          <cell r="A628" t="str">
            <v>2000.1.1</v>
          </cell>
          <cell r="B628" t="str">
            <v>SUMINISTRO, TRANSPORTE E INSTALACION PAVIMENTO EN CONCRETO MR 45 HECHO EN OBRA</v>
          </cell>
          <cell r="C628" t="str">
            <v>M3</v>
          </cell>
          <cell r="D628">
            <v>674515</v>
          </cell>
        </row>
        <row r="629">
          <cell r="A629" t="str">
            <v>2000.1.2</v>
          </cell>
          <cell r="B629" t="str">
            <v>SUMINISTRO, TRANSPORTE E INSTALACION SUB BASE COMPACTADA CON CILINDRO AREA &gt; 100 M2</v>
          </cell>
          <cell r="C629" t="str">
            <v>M3</v>
          </cell>
          <cell r="D629">
            <v>116486</v>
          </cell>
        </row>
        <row r="630">
          <cell r="A630" t="str">
            <v>2000.1.3</v>
          </cell>
          <cell r="B630" t="str">
            <v>SUMINISTRO TRANSPORTE E INSTALACION ACERO DE 60000 PSI ( INCLUYE ALAMBRE NEGRO Y FIGURACION)</v>
          </cell>
          <cell r="C630" t="str">
            <v>KG</v>
          </cell>
          <cell r="D630">
            <v>7289</v>
          </cell>
        </row>
        <row r="631">
          <cell r="A631" t="str">
            <v>2000.1.4</v>
          </cell>
          <cell r="B631" t="str">
            <v>DOVELAS DE ACERO LISO 60000 PSI PARA PAVIMENTOS</v>
          </cell>
          <cell r="C631" t="str">
            <v>KG</v>
          </cell>
          <cell r="D631">
            <v>16453</v>
          </cell>
        </row>
        <row r="632">
          <cell r="A632">
            <v>0</v>
          </cell>
        </row>
        <row r="633">
          <cell r="A633" t="str">
            <v>2100</v>
          </cell>
          <cell r="B633" t="str">
            <v>SEÑALIZACION Y DEMARCACION VIAL</v>
          </cell>
          <cell r="C633">
            <v>0</v>
          </cell>
          <cell r="D633">
            <v>0</v>
          </cell>
        </row>
        <row r="634">
          <cell r="A634" t="str">
            <v>2100.1</v>
          </cell>
          <cell r="B634" t="str">
            <v>SENALIZACION Y DEMARCACION VIAL</v>
          </cell>
          <cell r="C634">
            <v>0</v>
          </cell>
          <cell r="D634">
            <v>0</v>
          </cell>
        </row>
        <row r="635">
          <cell r="A635" t="str">
            <v>2100.1.1</v>
          </cell>
          <cell r="B635" t="str">
            <v>SUMINISTRO, TRANSPORTE E INSTALACION DEMARCACION HORIZONTAL DE VIAS PINTURA TIPO TRAFICO</v>
          </cell>
          <cell r="C635" t="str">
            <v>M2</v>
          </cell>
          <cell r="D635">
            <v>26005</v>
          </cell>
        </row>
        <row r="636">
          <cell r="A636" t="str">
            <v>2100.1.2</v>
          </cell>
          <cell r="B636" t="str">
            <v>SUMINISTRO, TRANSPORTE E INSTALACION  DEMARCACION LINEAS CENTRALES, DE BORDE, DE CARRIL Y OTRAS (Ancho 12cms), CON PINTURA PLASTICO EN FRIO.</v>
          </cell>
          <cell r="C636" t="str">
            <v>ML</v>
          </cell>
          <cell r="D636">
            <v>10855</v>
          </cell>
        </row>
        <row r="637">
          <cell r="A637" t="str">
            <v>2100.1.3</v>
          </cell>
          <cell r="B637" t="str">
            <v>SUMINISTRO, TRANSPORTE E INSTALACION SEÑAL VERTICAL GRADO DIAMANTE SR o SP (60cms x 60cms),CON POSTE</v>
          </cell>
          <cell r="C637" t="str">
            <v>UN</v>
          </cell>
          <cell r="D637">
            <v>334736</v>
          </cell>
        </row>
        <row r="638">
          <cell r="A638">
            <v>0</v>
          </cell>
        </row>
        <row r="639">
          <cell r="A639">
            <v>0</v>
          </cell>
        </row>
        <row r="640">
          <cell r="A640" t="str">
            <v>2200</v>
          </cell>
          <cell r="B640" t="str">
            <v>RED DE GAS</v>
          </cell>
          <cell r="C640">
            <v>0</v>
          </cell>
          <cell r="D640">
            <v>0</v>
          </cell>
        </row>
        <row r="641">
          <cell r="A641" t="str">
            <v>2200.1</v>
          </cell>
          <cell r="B641" t="str">
            <v>RED DE GAS AULAS</v>
          </cell>
          <cell r="C641">
            <v>0</v>
          </cell>
          <cell r="D641">
            <v>0</v>
          </cell>
        </row>
        <row r="642">
          <cell r="A642" t="str">
            <v>2200.1.1</v>
          </cell>
          <cell r="B642" t="str">
            <v>Suministro e instalación tuberia y accesorios acero al carbon Galvanizado sch 40 1-1/2" roscar, pintura epóxica amarillo ocre</v>
          </cell>
          <cell r="C642" t="str">
            <v>m</v>
          </cell>
          <cell r="D642">
            <v>183094</v>
          </cell>
        </row>
        <row r="643">
          <cell r="A643" t="str">
            <v>2200.1.2</v>
          </cell>
          <cell r="B643" t="str">
            <v xml:space="preserve">Suministro e instalación tuberia y accesorios PE-AL-PE 1" </v>
          </cell>
          <cell r="C643" t="str">
            <v>m</v>
          </cell>
          <cell r="D643">
            <v>132877</v>
          </cell>
        </row>
        <row r="644">
          <cell r="A644" t="str">
            <v>2200.1.3</v>
          </cell>
          <cell r="B644" t="str">
            <v xml:space="preserve">Suministro e instalación tuberia y accesorios PE-AL-PE 3/4" </v>
          </cell>
          <cell r="C644" t="str">
            <v>m</v>
          </cell>
          <cell r="D644">
            <v>126316</v>
          </cell>
        </row>
        <row r="645">
          <cell r="A645" t="str">
            <v>2200.1.4</v>
          </cell>
          <cell r="B645" t="str">
            <v xml:space="preserve">Suministro e instalación tuberia y accesorios PE-AL-PE 1/2" </v>
          </cell>
          <cell r="C645" t="str">
            <v>m</v>
          </cell>
          <cell r="D645">
            <v>121559</v>
          </cell>
        </row>
        <row r="646">
          <cell r="A646" t="str">
            <v>2200.1.5</v>
          </cell>
          <cell r="B646" t="str">
            <v xml:space="preserve">Suministro e Instalación Válvula de Corte Ø 1-1/2"  </v>
          </cell>
          <cell r="C646" t="str">
            <v>un</v>
          </cell>
          <cell r="D646">
            <v>112790</v>
          </cell>
        </row>
        <row r="647">
          <cell r="A647" t="str">
            <v>2200.1.6</v>
          </cell>
          <cell r="B647" t="str">
            <v xml:space="preserve">Abrazaderas plástica, chazo y tornillo  Ø 1-1/2"  </v>
          </cell>
          <cell r="C647" t="str">
            <v>m</v>
          </cell>
          <cell r="D647">
            <v>18071</v>
          </cell>
        </row>
        <row r="648">
          <cell r="A648" t="str">
            <v>2200.1.7</v>
          </cell>
          <cell r="B648" t="str">
            <v xml:space="preserve">Abrazaderas plástica, chazo y tornillo  Ø 1"  </v>
          </cell>
          <cell r="C648" t="str">
            <v>m</v>
          </cell>
          <cell r="D648">
            <v>16371</v>
          </cell>
        </row>
        <row r="649">
          <cell r="A649" t="str">
            <v>2200.1.8</v>
          </cell>
          <cell r="B649" t="str">
            <v xml:space="preserve">Suministro e Instalación Válvula de Corte Ø 3/4"  </v>
          </cell>
          <cell r="C649" t="str">
            <v>un</v>
          </cell>
          <cell r="D649">
            <v>56890</v>
          </cell>
        </row>
        <row r="650">
          <cell r="A650" t="str">
            <v>2200.1.9</v>
          </cell>
          <cell r="B650" t="str">
            <v xml:space="preserve">Abrazaderas plástica, chazo y tornillo  Ø 3/4"  </v>
          </cell>
          <cell r="C650" t="str">
            <v>un</v>
          </cell>
          <cell r="D650">
            <v>14568</v>
          </cell>
        </row>
        <row r="651">
          <cell r="A651" t="str">
            <v>2200.1.10</v>
          </cell>
          <cell r="B651" t="str">
            <v xml:space="preserve">Suministro e Instalación Válvula de Corte Ø 1/2"  </v>
          </cell>
          <cell r="C651" t="str">
            <v>un</v>
          </cell>
          <cell r="D651">
            <v>56890</v>
          </cell>
        </row>
        <row r="652">
          <cell r="A652" t="str">
            <v>2200.1.11</v>
          </cell>
          <cell r="B652" t="str">
            <v xml:space="preserve">Abrazaderas plástica, chazo y tornillo  Ø 1/2"  </v>
          </cell>
          <cell r="C652" t="str">
            <v>un</v>
          </cell>
          <cell r="D652">
            <v>12405</v>
          </cell>
        </row>
        <row r="653">
          <cell r="A653" t="str">
            <v>2200.1.12</v>
          </cell>
          <cell r="B653" t="str">
            <v>Suministro e Instalación Regulador 2ª Etapa Pe 2,00 Psi, Ps 23 mbar 3/4" 200,000 Btu (incluye Uniones Universales)</v>
          </cell>
          <cell r="C653" t="str">
            <v>un</v>
          </cell>
          <cell r="D653">
            <v>421911</v>
          </cell>
        </row>
        <row r="654">
          <cell r="A654" t="str">
            <v>2200.1.13</v>
          </cell>
          <cell r="B654" t="str">
            <v>Suministro e Instalación Regulador 2ª Etapa Pe 2,00 Psi, Ps 23 mbar 1/2" 100,000 Btu (incluye Uniones Universales)</v>
          </cell>
          <cell r="C654" t="str">
            <v>un</v>
          </cell>
          <cell r="D654">
            <v>333811</v>
          </cell>
        </row>
        <row r="655">
          <cell r="A655" t="str">
            <v>2200.1.14</v>
          </cell>
          <cell r="B655" t="str">
            <v>Cargo por Conexión EFIGAS S.A. E.S.P.</v>
          </cell>
          <cell r="C655" t="str">
            <v>und</v>
          </cell>
          <cell r="D655">
            <v>2500000</v>
          </cell>
        </row>
        <row r="656">
          <cell r="A656" t="str">
            <v>2200.2</v>
          </cell>
          <cell r="B656" t="str">
            <v>RED DE GAS COCINA COMERCIAL</v>
          </cell>
          <cell r="C656">
            <v>0</v>
          </cell>
          <cell r="D656">
            <v>0</v>
          </cell>
        </row>
        <row r="657">
          <cell r="A657" t="str">
            <v>2200.2.1</v>
          </cell>
          <cell r="B657" t="str">
            <v xml:space="preserve">Suministro e instalación tuberia y accesorios PE-AL-PE 1" </v>
          </cell>
          <cell r="C657" t="str">
            <v>m</v>
          </cell>
          <cell r="D657">
            <v>132877</v>
          </cell>
        </row>
        <row r="658">
          <cell r="A658" t="str">
            <v>2200.2.2</v>
          </cell>
          <cell r="B658" t="str">
            <v xml:space="preserve">Suministro e instalación tuberia y accesorios PE-AL-PE 3/4" </v>
          </cell>
          <cell r="C658" t="str">
            <v>m</v>
          </cell>
          <cell r="D658">
            <v>126316</v>
          </cell>
        </row>
        <row r="659">
          <cell r="A659" t="str">
            <v>2200.2.3</v>
          </cell>
          <cell r="B659" t="str">
            <v xml:space="preserve">Suministro e Instalación Válvula de Corte Ø 1"  </v>
          </cell>
          <cell r="C659" t="str">
            <v>un</v>
          </cell>
          <cell r="D659">
            <v>99290</v>
          </cell>
        </row>
        <row r="660">
          <cell r="A660" t="str">
            <v>2200.2.4</v>
          </cell>
          <cell r="B660" t="str">
            <v xml:space="preserve">Abrazaderas plástica, chazo y tornillo  Ø 1"  </v>
          </cell>
          <cell r="C660" t="str">
            <v>m</v>
          </cell>
          <cell r="D660">
            <v>16371</v>
          </cell>
        </row>
        <row r="661">
          <cell r="A661" t="str">
            <v>2200.2.5</v>
          </cell>
          <cell r="B661" t="str">
            <v xml:space="preserve">Suministro e Instalación Válvula de Corte Ø 3/4"  </v>
          </cell>
          <cell r="C661" t="str">
            <v>un</v>
          </cell>
          <cell r="D661">
            <v>56890</v>
          </cell>
        </row>
        <row r="662">
          <cell r="A662" t="str">
            <v>2200.2.6</v>
          </cell>
          <cell r="B662" t="str">
            <v xml:space="preserve">Abrazaderas plástica, chazo y tornillo  Ø 3/4"  </v>
          </cell>
          <cell r="C662" t="str">
            <v>un</v>
          </cell>
          <cell r="D662">
            <v>14568</v>
          </cell>
        </row>
        <row r="663">
          <cell r="A663" t="str">
            <v>2200.2.7</v>
          </cell>
          <cell r="B663" t="str">
            <v>Suministro e Instalación Regulador 2ª Etapa Pe 2,00 Psi, Ps 23 mbar 3/4" 200,000 Btu (incluye Uniones Universales)</v>
          </cell>
          <cell r="C663" t="str">
            <v>un</v>
          </cell>
          <cell r="D663">
            <v>421911</v>
          </cell>
        </row>
        <row r="664">
          <cell r="A664" t="str">
            <v>2200.2.8</v>
          </cell>
          <cell r="B664" t="str">
            <v>Suministro e Instalación Regulador 2ª Etapa Pe 2,00 Psi, Ps 23 mbar 1/2" 100,000 Btu (incluye Uniones Universales)</v>
          </cell>
          <cell r="C664" t="str">
            <v>un</v>
          </cell>
          <cell r="D664">
            <v>333811</v>
          </cell>
        </row>
        <row r="665">
          <cell r="A665" t="str">
            <v>2200.2.9</v>
          </cell>
          <cell r="B665" t="str">
            <v>Cargo por Conexión EFIGAS S.A. E.S.P.</v>
          </cell>
          <cell r="C665" t="str">
            <v>und</v>
          </cell>
          <cell r="D665">
            <v>2500000</v>
          </cell>
        </row>
        <row r="666">
          <cell r="A666">
            <v>0</v>
          </cell>
        </row>
        <row r="667">
          <cell r="A667">
            <v>0</v>
          </cell>
        </row>
        <row r="668">
          <cell r="A668">
            <v>0</v>
          </cell>
        </row>
        <row r="669">
          <cell r="A669">
            <v>0</v>
          </cell>
          <cell r="B669">
            <v>0</v>
          </cell>
          <cell r="C669">
            <v>0</v>
          </cell>
        </row>
        <row r="670">
          <cell r="A670">
            <v>0</v>
          </cell>
          <cell r="B670">
            <v>0</v>
          </cell>
          <cell r="C670">
            <v>0</v>
          </cell>
        </row>
        <row r="671">
          <cell r="A671">
            <v>0</v>
          </cell>
          <cell r="B671">
            <v>0</v>
          </cell>
          <cell r="C671">
            <v>0</v>
          </cell>
        </row>
        <row r="672">
          <cell r="A672" t="str">
            <v>Elaboró</v>
          </cell>
          <cell r="B672" t="str">
            <v>Violeta I. Bernal Jimenez</v>
          </cell>
          <cell r="C672">
            <v>0</v>
          </cell>
        </row>
        <row r="673">
          <cell r="A673">
            <v>0</v>
          </cell>
          <cell r="B673" t="str">
            <v>Ingeniera Civil</v>
          </cell>
          <cell r="C673">
            <v>0</v>
          </cell>
        </row>
        <row r="674">
          <cell r="A674">
            <v>0</v>
          </cell>
          <cell r="B674" t="str">
            <v>MP 17202226251 CLD</v>
          </cell>
          <cell r="C674">
            <v>0</v>
          </cell>
        </row>
        <row r="675">
          <cell r="A675">
            <v>0</v>
          </cell>
        </row>
        <row r="676">
          <cell r="A676">
            <v>0</v>
          </cell>
        </row>
        <row r="677">
          <cell r="A677">
            <v>0</v>
          </cell>
        </row>
        <row r="678">
          <cell r="A678">
            <v>0</v>
          </cell>
        </row>
        <row r="679">
          <cell r="A679">
            <v>0</v>
          </cell>
        </row>
        <row r="680">
          <cell r="A680">
            <v>0</v>
          </cell>
        </row>
        <row r="681">
          <cell r="A681">
            <v>0</v>
          </cell>
        </row>
        <row r="682">
          <cell r="A682">
            <v>0</v>
          </cell>
        </row>
        <row r="683">
          <cell r="A683">
            <v>0</v>
          </cell>
        </row>
        <row r="684">
          <cell r="A684">
            <v>0</v>
          </cell>
        </row>
        <row r="685">
          <cell r="A685">
            <v>0</v>
          </cell>
        </row>
        <row r="686">
          <cell r="A686">
            <v>0</v>
          </cell>
        </row>
        <row r="687">
          <cell r="A687">
            <v>0</v>
          </cell>
        </row>
        <row r="688">
          <cell r="A688">
            <v>0</v>
          </cell>
        </row>
        <row r="689">
          <cell r="A689">
            <v>0</v>
          </cell>
        </row>
        <row r="690">
          <cell r="A690">
            <v>0</v>
          </cell>
        </row>
        <row r="691">
          <cell r="A691">
            <v>0</v>
          </cell>
        </row>
        <row r="692">
          <cell r="A692">
            <v>0</v>
          </cell>
        </row>
        <row r="693">
          <cell r="A693">
            <v>0</v>
          </cell>
        </row>
        <row r="694">
          <cell r="A694">
            <v>0</v>
          </cell>
        </row>
        <row r="695">
          <cell r="A695">
            <v>0</v>
          </cell>
        </row>
        <row r="696">
          <cell r="A696">
            <v>0</v>
          </cell>
        </row>
        <row r="697">
          <cell r="A697">
            <v>0</v>
          </cell>
        </row>
        <row r="698">
          <cell r="A698">
            <v>0</v>
          </cell>
        </row>
        <row r="699">
          <cell r="A699">
            <v>0</v>
          </cell>
        </row>
        <row r="700">
          <cell r="A700">
            <v>0</v>
          </cell>
        </row>
        <row r="701">
          <cell r="A701">
            <v>0</v>
          </cell>
        </row>
        <row r="702">
          <cell r="A702">
            <v>0</v>
          </cell>
        </row>
        <row r="703">
          <cell r="A703">
            <v>0</v>
          </cell>
        </row>
        <row r="704">
          <cell r="A704">
            <v>0</v>
          </cell>
        </row>
        <row r="705">
          <cell r="A705">
            <v>0</v>
          </cell>
        </row>
        <row r="706">
          <cell r="A706">
            <v>0</v>
          </cell>
        </row>
        <row r="707">
          <cell r="A707">
            <v>0</v>
          </cell>
        </row>
        <row r="708">
          <cell r="A708">
            <v>0</v>
          </cell>
        </row>
        <row r="709">
          <cell r="A709">
            <v>0</v>
          </cell>
        </row>
        <row r="710">
          <cell r="A710">
            <v>0</v>
          </cell>
        </row>
        <row r="711">
          <cell r="A711">
            <v>0</v>
          </cell>
        </row>
        <row r="712">
          <cell r="A712">
            <v>0</v>
          </cell>
        </row>
        <row r="713">
          <cell r="A713">
            <v>0</v>
          </cell>
        </row>
        <row r="714">
          <cell r="A714">
            <v>0</v>
          </cell>
        </row>
        <row r="715">
          <cell r="A715">
            <v>0</v>
          </cell>
        </row>
        <row r="716">
          <cell r="A716">
            <v>0</v>
          </cell>
        </row>
        <row r="717">
          <cell r="A717">
            <v>0</v>
          </cell>
        </row>
        <row r="718">
          <cell r="A718">
            <v>0</v>
          </cell>
        </row>
        <row r="719">
          <cell r="A719">
            <v>0</v>
          </cell>
        </row>
        <row r="720">
          <cell r="A720">
            <v>0</v>
          </cell>
        </row>
        <row r="721">
          <cell r="A721">
            <v>0</v>
          </cell>
        </row>
        <row r="722">
          <cell r="A722">
            <v>0</v>
          </cell>
        </row>
        <row r="723">
          <cell r="A723">
            <v>0</v>
          </cell>
        </row>
        <row r="724">
          <cell r="A724">
            <v>0</v>
          </cell>
        </row>
        <row r="725">
          <cell r="A725">
            <v>0</v>
          </cell>
        </row>
        <row r="726">
          <cell r="A726">
            <v>0</v>
          </cell>
        </row>
        <row r="727">
          <cell r="A727">
            <v>0</v>
          </cell>
        </row>
        <row r="728">
          <cell r="A728">
            <v>0</v>
          </cell>
        </row>
        <row r="729">
          <cell r="A729">
            <v>0</v>
          </cell>
        </row>
        <row r="730">
          <cell r="A730">
            <v>0</v>
          </cell>
        </row>
        <row r="731">
          <cell r="A731">
            <v>0</v>
          </cell>
        </row>
        <row r="732">
          <cell r="A732">
            <v>0</v>
          </cell>
        </row>
        <row r="733">
          <cell r="A733">
            <v>0</v>
          </cell>
        </row>
        <row r="734">
          <cell r="A734">
            <v>0</v>
          </cell>
        </row>
        <row r="735">
          <cell r="A735">
            <v>0</v>
          </cell>
        </row>
        <row r="736">
          <cell r="A736">
            <v>0</v>
          </cell>
        </row>
        <row r="737">
          <cell r="A737">
            <v>0</v>
          </cell>
        </row>
        <row r="738">
          <cell r="A738">
            <v>0</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br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RONOGRAMA"/>
      <sheetName val="MEMORIA DE CANTIDADES"/>
      <sheetName val="MEM DE CANTIDADES CAP 9-10- 11"/>
      <sheetName val="MEMORIA DE CANTIDADES CAP 12-22"/>
      <sheetName val="APU 2023"/>
      <sheetName val="INSUMOS"/>
      <sheetName val="SUPERVISION TECNICA"/>
      <sheetName val="ANALISIS INTERVENTORIA"/>
      <sheetName val="ANALISIS AIU"/>
      <sheetName val="FACTOR MULTIPLICADOR INTER"/>
      <sheetName val="MANO DE OBRA"/>
      <sheetName val="PGIO"/>
      <sheetName val="Factor Prestacional"/>
      <sheetName val="Analisis de herramienta menor"/>
      <sheetName val="CANTIDADES FACHADAS"/>
    </sheetNames>
    <sheetDataSet>
      <sheetData sheetId="0">
        <row r="549">
          <cell r="A549" t="str">
            <v>EXPEDICION DE LICENCIAS DE CONSTRUCCION E IMPUESTO DE DELINEACION</v>
          </cell>
        </row>
        <row r="550">
          <cell r="A550" t="str">
            <v>SUPERVISION TECNICA INDEPENDIENTE</v>
          </cell>
        </row>
      </sheetData>
      <sheetData sheetId="1"/>
      <sheetData sheetId="2"/>
      <sheetData sheetId="3"/>
      <sheetData sheetId="4"/>
      <sheetData sheetId="5">
        <row r="69">
          <cell r="J69">
            <v>178266</v>
          </cell>
        </row>
      </sheetData>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2"/>
  <sheetViews>
    <sheetView tabSelected="1" view="pageBreakPreview" topLeftCell="A9" zoomScale="61" zoomScaleNormal="61" zoomScaleSheetLayoutView="61" workbookViewId="0">
      <selection activeCell="A4" sqref="A4:B32"/>
    </sheetView>
  </sheetViews>
  <sheetFormatPr baseColWidth="10" defaultColWidth="14.42578125" defaultRowHeight="15" customHeight="1" x14ac:dyDescent="0.25"/>
  <cols>
    <col min="1" max="1" width="57.42578125" customWidth="1"/>
    <col min="2" max="2" width="11.42578125" customWidth="1"/>
    <col min="3" max="3" width="15.7109375" customWidth="1"/>
    <col min="4" max="4" width="18.7109375" customWidth="1"/>
    <col min="5" max="5" width="27" customWidth="1"/>
  </cols>
  <sheetData>
    <row r="1" spans="1:5" ht="20.25" customHeight="1" x14ac:dyDescent="0.25">
      <c r="A1" s="1"/>
      <c r="B1" s="129" t="s">
        <v>74</v>
      </c>
      <c r="C1" s="130"/>
      <c r="D1" s="130"/>
      <c r="E1" s="131"/>
    </row>
    <row r="2" spans="1:5" ht="20.25" customHeight="1" x14ac:dyDescent="0.25">
      <c r="A2" s="2"/>
      <c r="B2" s="132"/>
      <c r="C2" s="133"/>
      <c r="D2" s="133"/>
      <c r="E2" s="134"/>
    </row>
    <row r="3" spans="1:5" ht="20.25" customHeight="1" thickBot="1" x14ac:dyDescent="0.3">
      <c r="A3" s="2"/>
      <c r="B3" s="132"/>
      <c r="C3" s="135"/>
      <c r="D3" s="135"/>
      <c r="E3" s="134"/>
    </row>
    <row r="4" spans="1:5" ht="45.75" customHeight="1" x14ac:dyDescent="0.25">
      <c r="A4" s="105" t="s">
        <v>0</v>
      </c>
      <c r="B4" s="106" t="s">
        <v>1</v>
      </c>
      <c r="C4" s="106" t="s">
        <v>2</v>
      </c>
      <c r="D4" s="107" t="s">
        <v>3</v>
      </c>
      <c r="E4" s="108" t="s">
        <v>4</v>
      </c>
    </row>
    <row r="5" spans="1:5" ht="21" x14ac:dyDescent="0.25">
      <c r="A5" s="126" t="s">
        <v>33</v>
      </c>
      <c r="B5" s="127" t="s">
        <v>34</v>
      </c>
      <c r="C5" s="125">
        <v>1</v>
      </c>
      <c r="D5" s="118">
        <v>1636.7039</v>
      </c>
      <c r="E5" s="122">
        <f t="shared" ref="E5:E22" si="0">D5*C5</f>
        <v>1636.7039</v>
      </c>
    </row>
    <row r="6" spans="1:5" ht="21" x14ac:dyDescent="0.25">
      <c r="A6" s="126" t="s">
        <v>35</v>
      </c>
      <c r="B6" s="127" t="s">
        <v>36</v>
      </c>
      <c r="C6" s="125">
        <v>1</v>
      </c>
      <c r="D6" s="118">
        <v>1888.5044999999998</v>
      </c>
      <c r="E6" s="122">
        <f t="shared" si="0"/>
        <v>1888.5044999999998</v>
      </c>
    </row>
    <row r="7" spans="1:5" ht="21" x14ac:dyDescent="0.25">
      <c r="A7" s="126" t="s">
        <v>37</v>
      </c>
      <c r="B7" s="127" t="s">
        <v>34</v>
      </c>
      <c r="C7" s="125">
        <v>1</v>
      </c>
      <c r="D7" s="118">
        <v>2518.0059999999999</v>
      </c>
      <c r="E7" s="122">
        <f t="shared" si="0"/>
        <v>2518.0059999999999</v>
      </c>
    </row>
    <row r="8" spans="1:5" ht="21" x14ac:dyDescent="0.25">
      <c r="A8" s="126" t="s">
        <v>38</v>
      </c>
      <c r="B8" s="127" t="s">
        <v>34</v>
      </c>
      <c r="C8" s="125">
        <v>1</v>
      </c>
      <c r="D8" s="118">
        <v>20773.549499999997</v>
      </c>
      <c r="E8" s="122">
        <f t="shared" si="0"/>
        <v>20773.549499999997</v>
      </c>
    </row>
    <row r="9" spans="1:5" ht="21" x14ac:dyDescent="0.25">
      <c r="A9" s="126" t="s">
        <v>39</v>
      </c>
      <c r="B9" s="127" t="s">
        <v>34</v>
      </c>
      <c r="C9" s="125">
        <v>1</v>
      </c>
      <c r="D9" s="118">
        <v>33363.5795</v>
      </c>
      <c r="E9" s="122">
        <f t="shared" si="0"/>
        <v>33363.5795</v>
      </c>
    </row>
    <row r="10" spans="1:5" ht="21" x14ac:dyDescent="0.25">
      <c r="A10" s="126" t="s">
        <v>40</v>
      </c>
      <c r="B10" s="127" t="s">
        <v>41</v>
      </c>
      <c r="C10" s="125">
        <v>1</v>
      </c>
      <c r="D10" s="118">
        <v>39029.092999999993</v>
      </c>
      <c r="E10" s="122">
        <f t="shared" si="0"/>
        <v>39029.092999999993</v>
      </c>
    </row>
    <row r="11" spans="1:5" ht="21" x14ac:dyDescent="0.25">
      <c r="A11" s="126" t="s">
        <v>42</v>
      </c>
      <c r="B11" s="127" t="s">
        <v>34</v>
      </c>
      <c r="C11" s="125">
        <v>1</v>
      </c>
      <c r="D11" s="118">
        <v>32734.077999999998</v>
      </c>
      <c r="E11" s="122">
        <f t="shared" si="0"/>
        <v>32734.077999999998</v>
      </c>
    </row>
    <row r="12" spans="1:5" ht="21" x14ac:dyDescent="0.25">
      <c r="A12" s="126" t="s">
        <v>43</v>
      </c>
      <c r="B12" s="127" t="s">
        <v>34</v>
      </c>
      <c r="C12" s="125">
        <v>1</v>
      </c>
      <c r="D12" s="118">
        <v>40288.095999999998</v>
      </c>
      <c r="E12" s="122">
        <f t="shared" si="0"/>
        <v>40288.095999999998</v>
      </c>
    </row>
    <row r="13" spans="1:5" ht="21" x14ac:dyDescent="0.25">
      <c r="A13" s="126" t="s">
        <v>44</v>
      </c>
      <c r="B13" s="127" t="s">
        <v>34</v>
      </c>
      <c r="C13" s="125">
        <v>1</v>
      </c>
      <c r="D13" s="118">
        <v>46583.110999999997</v>
      </c>
      <c r="E13" s="122">
        <f t="shared" si="0"/>
        <v>46583.110999999997</v>
      </c>
    </row>
    <row r="14" spans="1:5" ht="21" x14ac:dyDescent="0.25">
      <c r="A14" s="126" t="s">
        <v>45</v>
      </c>
      <c r="B14" s="127" t="s">
        <v>34</v>
      </c>
      <c r="C14" s="125">
        <v>1</v>
      </c>
      <c r="D14" s="118">
        <v>62950.149999999994</v>
      </c>
      <c r="E14" s="122">
        <f t="shared" si="0"/>
        <v>62950.149999999994</v>
      </c>
    </row>
    <row r="15" spans="1:5" ht="21" x14ac:dyDescent="0.25">
      <c r="A15" s="126" t="s">
        <v>46</v>
      </c>
      <c r="B15" s="127" t="s">
        <v>34</v>
      </c>
      <c r="C15" s="125">
        <v>1</v>
      </c>
      <c r="D15" s="118">
        <v>78058.185999999987</v>
      </c>
      <c r="E15" s="122">
        <f t="shared" si="0"/>
        <v>78058.185999999987</v>
      </c>
    </row>
    <row r="16" spans="1:5" ht="21" x14ac:dyDescent="0.25">
      <c r="A16" s="126" t="s">
        <v>47</v>
      </c>
      <c r="B16" s="127" t="s">
        <v>48</v>
      </c>
      <c r="C16" s="125">
        <v>1</v>
      </c>
      <c r="D16" s="118">
        <v>10701.5255</v>
      </c>
      <c r="E16" s="122">
        <f t="shared" si="0"/>
        <v>10701.5255</v>
      </c>
    </row>
    <row r="17" spans="1:5" ht="21" x14ac:dyDescent="0.25">
      <c r="A17" s="126" t="s">
        <v>49</v>
      </c>
      <c r="B17" s="127" t="s">
        <v>50</v>
      </c>
      <c r="C17" s="125">
        <v>1</v>
      </c>
      <c r="D17" s="118">
        <v>163670.38999999998</v>
      </c>
      <c r="E17" s="122">
        <f t="shared" si="0"/>
        <v>163670.38999999998</v>
      </c>
    </row>
    <row r="18" spans="1:5" ht="21" x14ac:dyDescent="0.25">
      <c r="A18" s="126" t="s">
        <v>51</v>
      </c>
      <c r="B18" s="127" t="s">
        <v>50</v>
      </c>
      <c r="C18" s="125">
        <v>1</v>
      </c>
      <c r="D18" s="118">
        <v>163670.38999999998</v>
      </c>
      <c r="E18" s="122">
        <f t="shared" si="0"/>
        <v>163670.38999999998</v>
      </c>
    </row>
    <row r="19" spans="1:5" ht="21" x14ac:dyDescent="0.25">
      <c r="A19" s="126" t="s">
        <v>52</v>
      </c>
      <c r="B19" s="127" t="s">
        <v>53</v>
      </c>
      <c r="C19" s="125">
        <v>1</v>
      </c>
      <c r="D19" s="118">
        <v>8435.320099999999</v>
      </c>
      <c r="E19" s="122">
        <f t="shared" si="0"/>
        <v>8435.320099999999</v>
      </c>
    </row>
    <row r="20" spans="1:5" ht="21" x14ac:dyDescent="0.25">
      <c r="A20" s="126" t="s">
        <v>54</v>
      </c>
      <c r="B20" s="127" t="s">
        <v>34</v>
      </c>
      <c r="C20" s="125">
        <v>1</v>
      </c>
      <c r="D20" s="118">
        <v>1259.0029999999999</v>
      </c>
      <c r="E20" s="122">
        <f t="shared" si="0"/>
        <v>1259.0029999999999</v>
      </c>
    </row>
    <row r="21" spans="1:5" ht="21" x14ac:dyDescent="0.25">
      <c r="A21" s="126" t="s">
        <v>55</v>
      </c>
      <c r="B21" s="127" t="s">
        <v>34</v>
      </c>
      <c r="C21" s="125">
        <v>1</v>
      </c>
      <c r="D21" s="118">
        <v>503.60120000000001</v>
      </c>
      <c r="E21" s="122">
        <f t="shared" si="0"/>
        <v>503.60120000000001</v>
      </c>
    </row>
    <row r="22" spans="1:5" ht="21" x14ac:dyDescent="0.25">
      <c r="A22" s="126" t="s">
        <v>56</v>
      </c>
      <c r="B22" s="127" t="s">
        <v>34</v>
      </c>
      <c r="C22" s="125">
        <v>1</v>
      </c>
      <c r="D22" s="118">
        <v>36511.087</v>
      </c>
      <c r="E22" s="122">
        <f t="shared" si="0"/>
        <v>36511.087</v>
      </c>
    </row>
    <row r="23" spans="1:5" ht="21" x14ac:dyDescent="0.25">
      <c r="A23" s="126" t="s">
        <v>57</v>
      </c>
      <c r="B23" s="127" t="s">
        <v>34</v>
      </c>
      <c r="C23" s="125">
        <v>1</v>
      </c>
      <c r="D23" s="118">
        <v>30216.071999999996</v>
      </c>
      <c r="E23" s="122">
        <f t="shared" ref="E23:E32" si="1">D23*C23</f>
        <v>30216.071999999996</v>
      </c>
    </row>
    <row r="24" spans="1:5" ht="21" x14ac:dyDescent="0.25">
      <c r="A24" s="126" t="s">
        <v>58</v>
      </c>
      <c r="B24" s="127" t="s">
        <v>34</v>
      </c>
      <c r="C24" s="125">
        <v>1</v>
      </c>
      <c r="D24" s="118">
        <v>26439.062999999998</v>
      </c>
      <c r="E24" s="122">
        <f t="shared" si="1"/>
        <v>26439.062999999998</v>
      </c>
    </row>
    <row r="25" spans="1:5" ht="21" x14ac:dyDescent="0.25">
      <c r="A25" s="126" t="s">
        <v>59</v>
      </c>
      <c r="B25" s="127" t="s">
        <v>60</v>
      </c>
      <c r="C25" s="125">
        <v>1</v>
      </c>
      <c r="D25" s="118">
        <v>13849.032999999999</v>
      </c>
      <c r="E25" s="122">
        <f t="shared" si="1"/>
        <v>13849.032999999999</v>
      </c>
    </row>
    <row r="26" spans="1:5" ht="21" x14ac:dyDescent="0.25">
      <c r="A26" s="126" t="s">
        <v>61</v>
      </c>
      <c r="B26" s="127" t="s">
        <v>60</v>
      </c>
      <c r="C26" s="125">
        <v>1</v>
      </c>
      <c r="D26" s="118">
        <v>13849.032999999999</v>
      </c>
      <c r="E26" s="122">
        <f t="shared" si="1"/>
        <v>13849.032999999999</v>
      </c>
    </row>
    <row r="27" spans="1:5" ht="21" x14ac:dyDescent="0.25">
      <c r="A27" s="126" t="s">
        <v>62</v>
      </c>
      <c r="B27" s="127" t="s">
        <v>60</v>
      </c>
      <c r="C27" s="125">
        <v>1</v>
      </c>
      <c r="D27" s="118">
        <v>13849.032999999999</v>
      </c>
      <c r="E27" s="122">
        <f t="shared" si="1"/>
        <v>13849.032999999999</v>
      </c>
    </row>
    <row r="28" spans="1:5" ht="21" x14ac:dyDescent="0.25">
      <c r="A28" s="126" t="s">
        <v>63</v>
      </c>
      <c r="B28" s="127" t="s">
        <v>60</v>
      </c>
      <c r="C28" s="125">
        <v>1</v>
      </c>
      <c r="D28" s="118">
        <v>13849.032999999999</v>
      </c>
      <c r="E28" s="122">
        <f t="shared" si="1"/>
        <v>13849.032999999999</v>
      </c>
    </row>
    <row r="29" spans="1:5" ht="21" x14ac:dyDescent="0.25">
      <c r="A29" s="126" t="s">
        <v>64</v>
      </c>
      <c r="B29" s="127" t="s">
        <v>34</v>
      </c>
      <c r="C29" s="125">
        <v>1</v>
      </c>
      <c r="D29" s="118">
        <v>176260.41999999998</v>
      </c>
      <c r="E29" s="122">
        <f t="shared" si="1"/>
        <v>176260.41999999998</v>
      </c>
    </row>
    <row r="30" spans="1:5" ht="21" x14ac:dyDescent="0.25">
      <c r="A30" s="126" t="s">
        <v>65</v>
      </c>
      <c r="B30" s="127" t="s">
        <v>34</v>
      </c>
      <c r="C30" s="125">
        <v>1</v>
      </c>
      <c r="D30" s="118">
        <v>249282.59399999998</v>
      </c>
      <c r="E30" s="122">
        <f t="shared" si="1"/>
        <v>249282.59399999998</v>
      </c>
    </row>
    <row r="31" spans="1:5" ht="21" x14ac:dyDescent="0.25">
      <c r="A31" s="126" t="s">
        <v>67</v>
      </c>
      <c r="B31" s="127" t="s">
        <v>34</v>
      </c>
      <c r="C31" s="125">
        <v>1</v>
      </c>
      <c r="D31" s="118">
        <v>195145.465</v>
      </c>
      <c r="E31" s="122">
        <f t="shared" si="1"/>
        <v>195145.465</v>
      </c>
    </row>
    <row r="32" spans="1:5" ht="21" x14ac:dyDescent="0.25">
      <c r="A32" s="126" t="s">
        <v>66</v>
      </c>
      <c r="B32" s="127" t="s">
        <v>34</v>
      </c>
      <c r="C32" s="125">
        <v>1</v>
      </c>
      <c r="D32" s="118">
        <v>133454.318</v>
      </c>
      <c r="E32" s="122">
        <f t="shared" si="1"/>
        <v>133454.318</v>
      </c>
    </row>
    <row r="33" spans="1:5" ht="21.75" thickBot="1" x14ac:dyDescent="0.3">
      <c r="A33" s="109"/>
      <c r="B33" s="102"/>
      <c r="C33" s="103"/>
      <c r="D33" s="104"/>
      <c r="E33" s="110"/>
    </row>
    <row r="34" spans="1:5" ht="30" customHeight="1" x14ac:dyDescent="0.25">
      <c r="A34" s="111" t="s">
        <v>5</v>
      </c>
      <c r="B34" s="3"/>
      <c r="C34" s="6"/>
      <c r="D34" s="4"/>
      <c r="E34" s="123">
        <f>SUM(E5:E33)</f>
        <v>1610768.4382000002</v>
      </c>
    </row>
    <row r="35" spans="1:5" ht="30" customHeight="1" x14ac:dyDescent="0.25">
      <c r="A35" s="112"/>
      <c r="B35" s="7"/>
      <c r="C35" s="8"/>
      <c r="D35" s="5"/>
      <c r="E35" s="124">
        <f>E34*C35</f>
        <v>0</v>
      </c>
    </row>
    <row r="36" spans="1:5" ht="30" customHeight="1" thickBot="1" x14ac:dyDescent="0.3">
      <c r="A36" s="113" t="s">
        <v>6</v>
      </c>
      <c r="B36" s="114"/>
      <c r="C36" s="115"/>
      <c r="D36" s="116"/>
      <c r="E36" s="117">
        <f>E34</f>
        <v>1610768.4382000002</v>
      </c>
    </row>
    <row r="37" spans="1:5" ht="15.75" customHeight="1" x14ac:dyDescent="0.25">
      <c r="B37" s="9"/>
    </row>
    <row r="38" spans="1:5" ht="15.75" customHeight="1" x14ac:dyDescent="0.25">
      <c r="B38" s="9"/>
    </row>
    <row r="39" spans="1:5" ht="15.75" customHeight="1" x14ac:dyDescent="0.25">
      <c r="B39" s="9"/>
    </row>
    <row r="40" spans="1:5" ht="15.75" customHeight="1" x14ac:dyDescent="0.25">
      <c r="B40" s="9"/>
    </row>
    <row r="41" spans="1:5" ht="15.75" customHeight="1" x14ac:dyDescent="0.25">
      <c r="B41" s="9"/>
    </row>
    <row r="42" spans="1:5" ht="15.75" customHeight="1" x14ac:dyDescent="0.25">
      <c r="B42" s="9"/>
    </row>
    <row r="43" spans="1:5" ht="15.75" customHeight="1" x14ac:dyDescent="0.25">
      <c r="B43" s="9"/>
    </row>
    <row r="44" spans="1:5" ht="15.75" customHeight="1" x14ac:dyDescent="0.25">
      <c r="B44" s="9"/>
    </row>
    <row r="45" spans="1:5" ht="15.75" customHeight="1" x14ac:dyDescent="0.25">
      <c r="B45" s="9"/>
    </row>
    <row r="46" spans="1:5" ht="15.75" customHeight="1" x14ac:dyDescent="0.25">
      <c r="B46" s="9"/>
    </row>
    <row r="47" spans="1:5" ht="15.75" customHeight="1" x14ac:dyDescent="0.25">
      <c r="B47" s="9"/>
    </row>
    <row r="48" spans="1:5" ht="15.75" customHeight="1" x14ac:dyDescent="0.25">
      <c r="B48" s="9"/>
    </row>
    <row r="49" spans="2:2" ht="15.75" customHeight="1" x14ac:dyDescent="0.25">
      <c r="B49" s="9"/>
    </row>
    <row r="50" spans="2:2" ht="15.75" customHeight="1" x14ac:dyDescent="0.25">
      <c r="B50" s="9"/>
    </row>
    <row r="51" spans="2:2" ht="15.75" customHeight="1" x14ac:dyDescent="0.25">
      <c r="B51" s="9"/>
    </row>
    <row r="52" spans="2:2" ht="15.75" customHeight="1" x14ac:dyDescent="0.25">
      <c r="B52" s="9"/>
    </row>
    <row r="53" spans="2:2" ht="15.75" customHeight="1" x14ac:dyDescent="0.25">
      <c r="B53" s="9"/>
    </row>
    <row r="54" spans="2:2" ht="15.75" customHeight="1" x14ac:dyDescent="0.25">
      <c r="B54" s="9"/>
    </row>
    <row r="55" spans="2:2" ht="15.75" customHeight="1" x14ac:dyDescent="0.25">
      <c r="B55" s="9"/>
    </row>
    <row r="56" spans="2:2" ht="15.75" customHeight="1" x14ac:dyDescent="0.25">
      <c r="B56" s="9"/>
    </row>
    <row r="57" spans="2:2" ht="15.75" customHeight="1" x14ac:dyDescent="0.25">
      <c r="B57" s="9"/>
    </row>
    <row r="58" spans="2:2" ht="15.75" customHeight="1" x14ac:dyDescent="0.25">
      <c r="B58" s="9"/>
    </row>
    <row r="59" spans="2:2" ht="15.75" customHeight="1" x14ac:dyDescent="0.25">
      <c r="B59" s="9"/>
    </row>
    <row r="60" spans="2:2" ht="15.75" customHeight="1" x14ac:dyDescent="0.25">
      <c r="B60" s="9"/>
    </row>
    <row r="61" spans="2:2" ht="15.75" customHeight="1" x14ac:dyDescent="0.25">
      <c r="B61" s="9"/>
    </row>
    <row r="62" spans="2:2" ht="15.75" customHeight="1" x14ac:dyDescent="0.25">
      <c r="B62" s="9"/>
    </row>
    <row r="63" spans="2:2" ht="15.75" customHeight="1" x14ac:dyDescent="0.25">
      <c r="B63" s="9"/>
    </row>
    <row r="64" spans="2:2" ht="15.75" customHeight="1" x14ac:dyDescent="0.25">
      <c r="B64" s="9"/>
    </row>
    <row r="65" spans="2:2" ht="15.75" customHeight="1" x14ac:dyDescent="0.25">
      <c r="B65" s="9"/>
    </row>
    <row r="66" spans="2:2" ht="15.75" customHeight="1" x14ac:dyDescent="0.25">
      <c r="B66" s="9"/>
    </row>
    <row r="67" spans="2:2" ht="15.75" customHeight="1" x14ac:dyDescent="0.25">
      <c r="B67" s="9"/>
    </row>
    <row r="68" spans="2:2" ht="15.75" customHeight="1" x14ac:dyDescent="0.25">
      <c r="B68" s="9"/>
    </row>
    <row r="69" spans="2:2" ht="15.75" customHeight="1" x14ac:dyDescent="0.25">
      <c r="B69" s="9"/>
    </row>
    <row r="70" spans="2:2" ht="15.75" customHeight="1" x14ac:dyDescent="0.25">
      <c r="B70" s="9"/>
    </row>
    <row r="71" spans="2:2" ht="15.75" customHeight="1" x14ac:dyDescent="0.25">
      <c r="B71" s="9"/>
    </row>
    <row r="72" spans="2:2" ht="15.75" customHeight="1" x14ac:dyDescent="0.25">
      <c r="B72" s="9"/>
    </row>
  </sheetData>
  <mergeCells count="1">
    <mergeCell ref="B1:E3"/>
  </mergeCells>
  <phoneticPr fontId="24" type="noConversion"/>
  <pageMargins left="0.7" right="0.7" top="0.75" bottom="0.75" header="0" footer="0"/>
  <pageSetup scale="5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08888"/>
  </sheetPr>
  <dimension ref="A1:O591"/>
  <sheetViews>
    <sheetView showGridLines="0" view="pageBreakPreview" zoomScaleNormal="110" zoomScaleSheetLayoutView="100" workbookViewId="0">
      <selection activeCell="J24" sqref="J24"/>
    </sheetView>
  </sheetViews>
  <sheetFormatPr baseColWidth="10" defaultColWidth="11.42578125" defaultRowHeight="12.75" x14ac:dyDescent="0.25"/>
  <cols>
    <col min="1" max="1" width="2.28515625" style="12" bestFit="1" customWidth="1"/>
    <col min="2" max="2" width="68.7109375" style="42" bestFit="1" customWidth="1"/>
    <col min="3" max="3" width="9.7109375" style="12" customWidth="1"/>
    <col min="4" max="4" width="16.140625" style="14" bestFit="1" customWidth="1"/>
    <col min="5" max="5" width="13.28515625" style="12" customWidth="1"/>
    <col min="6" max="6" width="12.5703125" style="12" bestFit="1" customWidth="1"/>
    <col min="7" max="7" width="12.5703125" style="12" customWidth="1"/>
    <col min="8" max="8" width="11.5703125" style="12" customWidth="1"/>
    <col min="9" max="9" width="24.5703125" style="15" customWidth="1"/>
    <col min="10" max="10" width="13" style="12" customWidth="1"/>
    <col min="11" max="11" width="6.5703125" style="11" bestFit="1" customWidth="1"/>
    <col min="12" max="12" width="18" style="10" bestFit="1" customWidth="1"/>
    <col min="13" max="13" width="18.42578125" style="10" customWidth="1"/>
    <col min="14" max="16384" width="11.42578125" style="10"/>
  </cols>
  <sheetData>
    <row r="1" spans="1:15" ht="17.25" x14ac:dyDescent="0.25">
      <c r="A1" s="136" t="s">
        <v>7</v>
      </c>
      <c r="B1" s="136"/>
      <c r="C1" s="136"/>
      <c r="D1" s="136"/>
      <c r="E1" s="136"/>
      <c r="F1" s="136"/>
      <c r="G1" s="136"/>
      <c r="H1" s="136"/>
      <c r="I1" s="136"/>
      <c r="J1" s="136"/>
    </row>
    <row r="2" spans="1:15" ht="13.5" thickBot="1" x14ac:dyDescent="0.3">
      <c r="B2" s="13"/>
    </row>
    <row r="3" spans="1:15" s="21" customFormat="1" ht="76.5" customHeight="1" thickBot="1" x14ac:dyDescent="0.3">
      <c r="A3" s="137" t="s">
        <v>8</v>
      </c>
      <c r="B3" s="138"/>
      <c r="C3" s="16" t="s">
        <v>9</v>
      </c>
      <c r="D3" s="17" t="s">
        <v>10</v>
      </c>
      <c r="E3" s="17" t="s">
        <v>11</v>
      </c>
      <c r="F3" s="17" t="s">
        <v>12</v>
      </c>
      <c r="G3" s="17" t="s">
        <v>13</v>
      </c>
      <c r="H3" s="17" t="s">
        <v>14</v>
      </c>
      <c r="I3" s="18" t="s">
        <v>15</v>
      </c>
      <c r="J3" s="19" t="s">
        <v>16</v>
      </c>
      <c r="K3" s="20"/>
    </row>
    <row r="4" spans="1:15" ht="13.5" thickBot="1" x14ac:dyDescent="0.3">
      <c r="A4" s="22"/>
      <c r="B4" s="23" t="s">
        <v>17</v>
      </c>
      <c r="C4" s="24"/>
      <c r="D4" s="25"/>
      <c r="E4" s="26"/>
      <c r="F4" s="27"/>
      <c r="G4" s="27"/>
      <c r="H4" s="27">
        <v>1</v>
      </c>
      <c r="I4" s="28">
        <f>Presupuesto!E34</f>
        <v>1610768.4382000002</v>
      </c>
      <c r="J4" s="29"/>
    </row>
    <row r="5" spans="1:15" ht="13.5" thickBot="1" x14ac:dyDescent="0.3">
      <c r="A5" s="30" t="s">
        <v>18</v>
      </c>
      <c r="B5" s="31" t="s">
        <v>19</v>
      </c>
      <c r="C5" s="32"/>
      <c r="D5" s="33"/>
      <c r="E5" s="34"/>
      <c r="F5" s="35"/>
      <c r="G5" s="35"/>
      <c r="H5" s="35"/>
      <c r="I5" s="36">
        <f>I7+I11+I19</f>
        <v>299345.20655508805</v>
      </c>
      <c r="J5" s="101">
        <f>J11+J7+J19</f>
        <v>0.19452</v>
      </c>
      <c r="K5" s="37">
        <f>J5*100</f>
        <v>19.451999999999998</v>
      </c>
    </row>
    <row r="6" spans="1:15" x14ac:dyDescent="0.25">
      <c r="A6" s="38"/>
      <c r="B6" s="23"/>
      <c r="C6" s="24"/>
      <c r="D6" s="25"/>
      <c r="E6" s="26"/>
      <c r="F6" s="27"/>
      <c r="G6" s="27"/>
      <c r="H6" s="27"/>
      <c r="I6" s="39"/>
      <c r="J6" s="29"/>
      <c r="L6" s="98">
        <f>I4*0.26</f>
        <v>418799.79393200006</v>
      </c>
    </row>
    <row r="7" spans="1:15" x14ac:dyDescent="0.25">
      <c r="A7" s="38">
        <v>1</v>
      </c>
      <c r="B7" s="23" t="s">
        <v>20</v>
      </c>
      <c r="C7" s="24"/>
      <c r="D7" s="25"/>
      <c r="E7" s="24"/>
      <c r="F7" s="40"/>
      <c r="G7" s="40"/>
      <c r="H7" s="40"/>
      <c r="I7" s="28">
        <f>SUM(I8:I9)</f>
        <v>0</v>
      </c>
      <c r="J7" s="41">
        <f>SUM(J8:J9)</f>
        <v>0</v>
      </c>
    </row>
    <row r="8" spans="1:15" x14ac:dyDescent="0.25">
      <c r="A8" s="38"/>
      <c r="B8" s="42" t="s">
        <v>22</v>
      </c>
      <c r="C8" s="24" t="s">
        <v>21</v>
      </c>
      <c r="D8" s="43">
        <v>0</v>
      </c>
      <c r="E8" s="44">
        <f>('[12]Factor prestacional'!$E$35)+1</f>
        <v>1.69</v>
      </c>
      <c r="F8" s="25">
        <v>1</v>
      </c>
      <c r="G8" s="25">
        <v>1</v>
      </c>
      <c r="H8" s="27">
        <f t="shared" ref="H8" si="0">+$H$4</f>
        <v>1</v>
      </c>
      <c r="I8" s="45">
        <f t="shared" ref="I8:I9" si="1">(+D8*E8*F8*G8)*H8</f>
        <v>0</v>
      </c>
      <c r="J8" s="46">
        <f t="shared" ref="J8:J9" si="2">I8/$I$4</f>
        <v>0</v>
      </c>
    </row>
    <row r="9" spans="1:15" s="11" customFormat="1" x14ac:dyDescent="0.25">
      <c r="A9" s="38"/>
      <c r="B9" s="42" t="s">
        <v>23</v>
      </c>
      <c r="C9" s="24" t="s">
        <v>21</v>
      </c>
      <c r="D9" s="47">
        <v>0</v>
      </c>
      <c r="E9" s="44">
        <f>('[12]Factor prestacional'!$E$35)+1</f>
        <v>1.69</v>
      </c>
      <c r="F9" s="25">
        <v>0.5</v>
      </c>
      <c r="G9" s="25">
        <v>1</v>
      </c>
      <c r="H9" s="27">
        <v>1</v>
      </c>
      <c r="I9" s="45">
        <f t="shared" si="1"/>
        <v>0</v>
      </c>
      <c r="J9" s="46">
        <f t="shared" si="2"/>
        <v>0</v>
      </c>
      <c r="L9" s="10"/>
      <c r="M9" s="10"/>
      <c r="N9" s="10"/>
      <c r="O9" s="10"/>
    </row>
    <row r="10" spans="1:15" s="11" customFormat="1" x14ac:dyDescent="0.25">
      <c r="A10" s="38"/>
      <c r="B10" s="42"/>
      <c r="C10" s="48"/>
      <c r="D10" s="49"/>
      <c r="E10" s="25"/>
      <c r="F10" s="25"/>
      <c r="G10" s="25"/>
      <c r="H10" s="50"/>
      <c r="I10" s="51"/>
      <c r="J10" s="52"/>
      <c r="L10" s="10"/>
      <c r="M10" s="10"/>
      <c r="N10" s="10"/>
      <c r="O10" s="10"/>
    </row>
    <row r="11" spans="1:15" s="11" customFormat="1" x14ac:dyDescent="0.25">
      <c r="A11" s="38">
        <v>2</v>
      </c>
      <c r="B11" s="23" t="s">
        <v>24</v>
      </c>
      <c r="C11" s="48"/>
      <c r="D11" s="49"/>
      <c r="E11" s="25"/>
      <c r="F11" s="25"/>
      <c r="G11" s="25"/>
      <c r="H11" s="50"/>
      <c r="I11" s="96">
        <f>SUM(I12:I17)</f>
        <v>297992.16106700007</v>
      </c>
      <c r="J11" s="53">
        <f>SUM(J12:J20)</f>
        <v>0.19367999999999999</v>
      </c>
      <c r="L11" s="10"/>
      <c r="M11" s="10"/>
      <c r="N11" s="10"/>
      <c r="O11" s="10"/>
    </row>
    <row r="12" spans="1:15" s="11" customFormat="1" x14ac:dyDescent="0.25">
      <c r="A12" s="38"/>
      <c r="B12" s="128" t="s">
        <v>69</v>
      </c>
      <c r="C12" s="48" t="s">
        <v>16</v>
      </c>
      <c r="D12" s="54">
        <v>0.04</v>
      </c>
      <c r="E12" s="25">
        <v>1</v>
      </c>
      <c r="F12" s="25"/>
      <c r="G12" s="25"/>
      <c r="H12" s="50"/>
      <c r="I12" s="97">
        <f>(E12*$I$4)*D12</f>
        <v>64430.737528000012</v>
      </c>
      <c r="J12" s="52">
        <f>I12/$I$4</f>
        <v>0.04</v>
      </c>
      <c r="L12" s="10"/>
      <c r="M12" s="10"/>
      <c r="N12" s="10"/>
      <c r="O12" s="10"/>
    </row>
    <row r="13" spans="1:15" s="11" customFormat="1" x14ac:dyDescent="0.25">
      <c r="A13" s="38"/>
      <c r="B13" s="128" t="s">
        <v>70</v>
      </c>
      <c r="C13" s="48" t="s">
        <v>16</v>
      </c>
      <c r="D13" s="54">
        <v>1.4999999999999999E-2</v>
      </c>
      <c r="E13" s="25">
        <v>1</v>
      </c>
      <c r="F13" s="25"/>
      <c r="G13" s="25"/>
      <c r="H13" s="50"/>
      <c r="I13" s="97">
        <f>(E13*$I$4)*D13</f>
        <v>24161.526573000003</v>
      </c>
      <c r="J13" s="52">
        <f t="shared" ref="J13:J18" si="3">I13/$I$4</f>
        <v>1.4999999999999999E-2</v>
      </c>
      <c r="L13" s="10"/>
      <c r="M13" s="10"/>
      <c r="N13" s="10"/>
      <c r="O13" s="10"/>
    </row>
    <row r="14" spans="1:15" s="11" customFormat="1" x14ac:dyDescent="0.25">
      <c r="A14" s="38"/>
      <c r="B14" s="128" t="s">
        <v>71</v>
      </c>
      <c r="C14" s="48" t="s">
        <v>16</v>
      </c>
      <c r="D14" s="54">
        <v>0.02</v>
      </c>
      <c r="E14" s="25">
        <v>1</v>
      </c>
      <c r="F14" s="25"/>
      <c r="G14" s="25"/>
      <c r="H14" s="50"/>
      <c r="I14" s="97">
        <f>(E14*$I$4)*D14</f>
        <v>32215.368764000006</v>
      </c>
      <c r="J14" s="52">
        <f t="shared" si="3"/>
        <v>0.02</v>
      </c>
      <c r="L14" s="99">
        <f>J7+J11+J19</f>
        <v>0.19452</v>
      </c>
      <c r="M14" s="10"/>
      <c r="N14" s="10"/>
      <c r="O14" s="10"/>
    </row>
    <row r="15" spans="1:15" s="11" customFormat="1" x14ac:dyDescent="0.25">
      <c r="A15" s="38"/>
      <c r="B15" s="128" t="s">
        <v>72</v>
      </c>
      <c r="C15" s="48" t="s">
        <v>16</v>
      </c>
      <c r="D15" s="54">
        <v>0.04</v>
      </c>
      <c r="E15" s="25">
        <v>1</v>
      </c>
      <c r="F15" s="25"/>
      <c r="G15" s="25"/>
      <c r="H15" s="50"/>
      <c r="I15" s="97">
        <f t="shared" ref="I15:I18" si="4">(E15*$I$4)*D15</f>
        <v>64430.737528000012</v>
      </c>
      <c r="J15" s="52">
        <f t="shared" si="3"/>
        <v>0.04</v>
      </c>
      <c r="L15" s="10"/>
      <c r="M15" s="10"/>
      <c r="N15" s="10"/>
      <c r="O15" s="10"/>
    </row>
    <row r="16" spans="1:15" s="11" customFormat="1" x14ac:dyDescent="0.25">
      <c r="A16" s="38"/>
      <c r="B16" s="128" t="s">
        <v>73</v>
      </c>
      <c r="C16" s="48" t="s">
        <v>16</v>
      </c>
      <c r="D16" s="54">
        <v>0.05</v>
      </c>
      <c r="E16" s="25">
        <v>1</v>
      </c>
      <c r="F16" s="25"/>
      <c r="G16" s="25"/>
      <c r="H16" s="50"/>
      <c r="I16" s="97">
        <f t="shared" si="4"/>
        <v>80538.421910000019</v>
      </c>
      <c r="J16" s="52">
        <f>I16/$I$4</f>
        <v>0.05</v>
      </c>
      <c r="L16" s="10"/>
      <c r="M16" s="10"/>
      <c r="N16" s="10"/>
      <c r="O16" s="10"/>
    </row>
    <row r="17" spans="1:15" s="11" customFormat="1" x14ac:dyDescent="0.25">
      <c r="A17" s="38"/>
      <c r="B17" s="42" t="s">
        <v>32</v>
      </c>
      <c r="C17" s="48" t="s">
        <v>16</v>
      </c>
      <c r="D17" s="54">
        <v>0.02</v>
      </c>
      <c r="E17" s="25">
        <v>1</v>
      </c>
      <c r="F17" s="25"/>
      <c r="G17" s="25"/>
      <c r="H17" s="50"/>
      <c r="I17" s="97">
        <f t="shared" si="4"/>
        <v>32215.368764000006</v>
      </c>
      <c r="J17" s="52">
        <f t="shared" si="3"/>
        <v>0.02</v>
      </c>
      <c r="L17" s="10"/>
      <c r="M17" s="10"/>
      <c r="N17" s="10"/>
      <c r="O17" s="10"/>
    </row>
    <row r="18" spans="1:15" s="11" customFormat="1" x14ac:dyDescent="0.25">
      <c r="A18" s="38"/>
      <c r="B18" s="42"/>
      <c r="C18" s="48" t="s">
        <v>16</v>
      </c>
      <c r="D18" s="54">
        <v>7.0000000000000001E-3</v>
      </c>
      <c r="E18" s="25">
        <v>1</v>
      </c>
      <c r="F18" s="25"/>
      <c r="G18" s="25"/>
      <c r="H18" s="50"/>
      <c r="I18" s="97">
        <f t="shared" si="4"/>
        <v>11275.379067400001</v>
      </c>
      <c r="J18" s="52">
        <f t="shared" si="3"/>
        <v>7.0000000000000001E-3</v>
      </c>
      <c r="L18" s="100">
        <f>L14*I4</f>
        <v>313326.67659866402</v>
      </c>
      <c r="M18" s="10"/>
      <c r="N18" s="10"/>
      <c r="O18" s="10"/>
    </row>
    <row r="19" spans="1:15" x14ac:dyDescent="0.25">
      <c r="A19" s="38">
        <v>4</v>
      </c>
      <c r="B19" s="23" t="s">
        <v>25</v>
      </c>
      <c r="C19" s="48"/>
      <c r="D19" s="56"/>
      <c r="E19" s="25"/>
      <c r="F19" s="25"/>
      <c r="G19" s="25"/>
      <c r="H19" s="57"/>
      <c r="I19" s="28">
        <f>SUM(I20:I21)</f>
        <v>1353.045488088</v>
      </c>
      <c r="J19" s="53">
        <f>SUM(J20:J21)</f>
        <v>8.3999999999999982E-4</v>
      </c>
    </row>
    <row r="20" spans="1:15" x14ac:dyDescent="0.25">
      <c r="A20" s="38"/>
      <c r="B20" s="42" t="s">
        <v>26</v>
      </c>
      <c r="C20" s="48" t="s">
        <v>16</v>
      </c>
      <c r="D20" s="58">
        <v>6.9999999999999999E-4</v>
      </c>
      <c r="E20" s="55">
        <v>1.2</v>
      </c>
      <c r="F20" s="25"/>
      <c r="G20" s="25"/>
      <c r="H20" s="57"/>
      <c r="I20" s="45">
        <f>E20*$I$4*D20</f>
        <v>1353.045488088</v>
      </c>
      <c r="J20" s="52">
        <f>I20/$I$4</f>
        <v>8.3999999999999982E-4</v>
      </c>
    </row>
    <row r="21" spans="1:15" x14ac:dyDescent="0.25">
      <c r="A21" s="38"/>
      <c r="B21" s="119" t="s">
        <v>27</v>
      </c>
      <c r="C21" s="120" t="s">
        <v>16</v>
      </c>
      <c r="D21" s="121">
        <v>0</v>
      </c>
      <c r="E21" s="55">
        <v>1.2</v>
      </c>
      <c r="F21" s="25"/>
      <c r="G21" s="25"/>
      <c r="H21" s="57"/>
      <c r="I21" s="45">
        <f t="shared" ref="I21" si="5">E21*$I$4*D21</f>
        <v>0</v>
      </c>
      <c r="J21" s="52">
        <f t="shared" ref="J21" si="6">I21/$I$4</f>
        <v>0</v>
      </c>
    </row>
    <row r="22" spans="1:15" ht="13.5" thickBot="1" x14ac:dyDescent="0.3">
      <c r="A22" s="38"/>
      <c r="C22" s="24"/>
      <c r="D22" s="49"/>
      <c r="E22" s="25"/>
      <c r="F22" s="25"/>
      <c r="G22" s="25"/>
      <c r="H22" s="61"/>
      <c r="I22" s="51"/>
      <c r="J22" s="62"/>
      <c r="K22" s="63"/>
      <c r="L22" s="60"/>
      <c r="M22" s="60"/>
      <c r="N22" s="60"/>
      <c r="O22" s="60"/>
    </row>
    <row r="23" spans="1:15" ht="13.5" thickBot="1" x14ac:dyDescent="0.3">
      <c r="A23" s="64" t="s">
        <v>28</v>
      </c>
      <c r="B23" s="65" t="s">
        <v>29</v>
      </c>
      <c r="C23" s="66"/>
      <c r="D23" s="67"/>
      <c r="E23" s="68"/>
      <c r="F23" s="69"/>
      <c r="G23" s="69"/>
      <c r="H23" s="70"/>
      <c r="I23" s="71">
        <f>ROUND(I4*J23,0)</f>
        <v>0</v>
      </c>
      <c r="J23" s="72">
        <v>0</v>
      </c>
      <c r="K23" s="37">
        <f>J23*100</f>
        <v>0</v>
      </c>
      <c r="L23" s="60"/>
    </row>
    <row r="24" spans="1:15" ht="13.5" thickBot="1" x14ac:dyDescent="0.3">
      <c r="A24" s="73" t="s">
        <v>30</v>
      </c>
      <c r="B24" s="74" t="s">
        <v>31</v>
      </c>
      <c r="C24" s="75"/>
      <c r="D24" s="76"/>
      <c r="E24" s="77"/>
      <c r="F24" s="78"/>
      <c r="G24" s="78"/>
      <c r="H24" s="76"/>
      <c r="I24" s="79">
        <f>ROUND(I4*J24,0)</f>
        <v>0</v>
      </c>
      <c r="J24" s="80">
        <v>0</v>
      </c>
      <c r="K24" s="37">
        <f>J24*100</f>
        <v>0</v>
      </c>
      <c r="L24" s="59"/>
      <c r="M24" s="81"/>
    </row>
    <row r="25" spans="1:15" ht="13.5" thickBot="1" x14ac:dyDescent="0.3">
      <c r="A25" s="22"/>
      <c r="C25" s="48"/>
      <c r="D25" s="49"/>
      <c r="E25" s="49"/>
      <c r="F25" s="49"/>
      <c r="G25" s="49"/>
      <c r="H25" s="49"/>
      <c r="I25" s="51"/>
      <c r="J25" s="62"/>
      <c r="K25" s="63"/>
      <c r="L25" s="59"/>
    </row>
    <row r="26" spans="1:15" ht="13.5" thickBot="1" x14ac:dyDescent="0.3">
      <c r="A26" s="139" t="s">
        <v>68</v>
      </c>
      <c r="B26" s="140"/>
      <c r="C26" s="82"/>
      <c r="D26" s="17"/>
      <c r="E26" s="17"/>
      <c r="F26" s="17"/>
      <c r="G26" s="17"/>
      <c r="H26" s="17"/>
      <c r="I26" s="83">
        <f>+I5+I23+I24</f>
        <v>299345.20655508805</v>
      </c>
      <c r="J26" s="84">
        <f>J5+J23+J24</f>
        <v>0.19452</v>
      </c>
      <c r="K26" s="85"/>
      <c r="L26" s="60"/>
      <c r="M26" s="81"/>
    </row>
    <row r="27" spans="1:15" s="21" customFormat="1" ht="11.25" x14ac:dyDescent="0.25">
      <c r="A27" s="86"/>
      <c r="B27" s="87"/>
      <c r="C27" s="86"/>
      <c r="D27" s="88"/>
      <c r="E27" s="86"/>
      <c r="F27" s="86"/>
      <c r="G27" s="86"/>
      <c r="H27" s="86"/>
      <c r="I27" s="89"/>
      <c r="J27" s="90"/>
      <c r="K27" s="91"/>
      <c r="L27" s="92"/>
    </row>
    <row r="28" spans="1:15" x14ac:dyDescent="0.25">
      <c r="B28" s="10"/>
      <c r="C28" s="10"/>
      <c r="D28" s="10"/>
      <c r="E28" s="10"/>
      <c r="F28" s="95"/>
      <c r="G28" s="95"/>
      <c r="I28" s="93"/>
      <c r="J28" s="94"/>
    </row>
    <row r="577" spans="2:15" s="12" customFormat="1" x14ac:dyDescent="0.25">
      <c r="B577" s="42" t="str">
        <f>+[16]PRESUPUESTO!A550</f>
        <v>SUPERVISION TECNICA INDEPENDIENTE</v>
      </c>
      <c r="D577" s="14"/>
      <c r="I577" s="15"/>
      <c r="K577" s="11"/>
      <c r="L577" s="10"/>
      <c r="M577" s="10"/>
      <c r="N577" s="10"/>
      <c r="O577" s="10"/>
    </row>
    <row r="589" spans="2:15" s="12" customFormat="1" x14ac:dyDescent="0.25">
      <c r="B589" s="42"/>
      <c r="D589" s="14"/>
      <c r="E589" s="12">
        <f>160286526+26822748</f>
        <v>187109274</v>
      </c>
      <c r="I589" s="15"/>
      <c r="K589" s="11"/>
      <c r="L589" s="10"/>
      <c r="M589" s="10"/>
      <c r="N589" s="10"/>
      <c r="O589" s="10"/>
    </row>
    <row r="591" spans="2:15" s="12" customFormat="1" x14ac:dyDescent="0.25">
      <c r="B591" s="42"/>
      <c r="D591" s="14"/>
      <c r="G591" s="12">
        <f>+ROUND(E586+E587+E588+E590+E585+E582+E583+E584+E589,0)</f>
        <v>187109274</v>
      </c>
      <c r="I591" s="15"/>
      <c r="K591" s="11"/>
      <c r="L591" s="10"/>
      <c r="M591" s="10"/>
      <c r="N591" s="10"/>
      <c r="O591" s="10"/>
    </row>
  </sheetData>
  <mergeCells count="3">
    <mergeCell ref="A1:J1"/>
    <mergeCell ref="A3:B3"/>
    <mergeCell ref="A26:B26"/>
  </mergeCells>
  <pageMargins left="0.7" right="0.7" top="0.75" bottom="0.75" header="0.3" footer="0.3"/>
  <pageSetup scale="49" orientation="portrait" r:id="rId1"/>
  <ignoredErrors>
    <ignoredError sqref="J19"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9" sqref="D9"/>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Presupuesto</vt:lpstr>
      <vt:lpstr>ANALISIS AIU </vt:lpstr>
      <vt:lpstr>Hoja1</vt:lpstr>
      <vt:lpstr>'ANALISIS AIU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EQUIPO</dc:creator>
  <cp:lastModifiedBy>Contratacion</cp:lastModifiedBy>
  <cp:lastPrinted>2024-08-13T21:27:26Z</cp:lastPrinted>
  <dcterms:created xsi:type="dcterms:W3CDTF">2023-04-26T14:42:50Z</dcterms:created>
  <dcterms:modified xsi:type="dcterms:W3CDTF">2026-02-11T17:06:52Z</dcterms:modified>
</cp:coreProperties>
</file>