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https://inficaldas365-my.sharepoint.com/personal/jhons_cortes_infi_gov_co/Documents/Escritorio/INFICALDAS/2026/1. CONTRATACION/3. SA/2. PODA AEROPUERTO/"/>
    </mc:Choice>
  </mc:AlternateContent>
  <xr:revisionPtr revIDLastSave="386" documentId="13_ncr:1_{87717E2C-76C1-47F1-92A1-900B30F44D43}" xr6:coauthVersionLast="47" xr6:coauthVersionMax="47" xr10:uidLastSave="{074AFA8F-B915-48BF-9776-DE1AE20A756A}"/>
  <bookViews>
    <workbookView xWindow="20370" yWindow="-120" windowWidth="21840" windowHeight="13020" tabRatio="906" xr2:uid="{00000000-000D-0000-FFFF-FFFF00000000}"/>
  </bookViews>
  <sheets>
    <sheet name="PRESUPUESTO OFICIAL (Entidad)" sheetId="265" r:id="rId1"/>
    <sheet name="PROPUESTA ECONOMICA(Proponente)" sheetId="269" r:id="rId2"/>
    <sheet name="AIU" sheetId="278" r:id="rId3"/>
    <sheet name="APU 1" sheetId="268" r:id="rId4"/>
    <sheet name="APU 2" sheetId="274" r:id="rId5"/>
    <sheet name="APU 3" sheetId="275" r:id="rId6"/>
    <sheet name="APU 4" sheetId="276" r:id="rId7"/>
    <sheet name="APU 5" sheetId="277"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s>
  <definedNames>
    <definedName name="\0">#REF!</definedName>
    <definedName name="\00">#REF!</definedName>
    <definedName name="\a" localSheetId="3">#REF!</definedName>
    <definedName name="\a" localSheetId="4">#REF!</definedName>
    <definedName name="\a" localSheetId="5">#REF!</definedName>
    <definedName name="\a" localSheetId="6">#REF!</definedName>
    <definedName name="\a" localSheetId="7">#REF!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 localSheetId="4">#REF!</definedName>
    <definedName name="\s" localSheetId="5">#REF!</definedName>
    <definedName name="\s" localSheetId="6">#REF!</definedName>
    <definedName name="\s" localSheetId="7">#REF!</definedName>
    <definedName name="\s">#REF!</definedName>
    <definedName name="\V">#REF!</definedName>
    <definedName name="\X" localSheetId="2">AIU!ERR</definedName>
    <definedName name="\X" localSheetId="3">'APU 1'!ERR</definedName>
    <definedName name="\X" localSheetId="4">'APU 2'!ERR</definedName>
    <definedName name="\X" localSheetId="5">'APU 3'!ERR</definedName>
    <definedName name="\X" localSheetId="6">'APU 4'!ERR</definedName>
    <definedName name="\X" localSheetId="7">'APU 5'!ERR</definedName>
    <definedName name="\X">[0]!ERR</definedName>
    <definedName name="\Z" localSheetId="2">AIU!ERR</definedName>
    <definedName name="\Z" localSheetId="3">'APU 1'!ERR</definedName>
    <definedName name="\Z" localSheetId="4">'APU 2'!ERR</definedName>
    <definedName name="\Z" localSheetId="5">'APU 3'!ERR</definedName>
    <definedName name="\Z" localSheetId="6">'APU 4'!ERR</definedName>
    <definedName name="\Z" localSheetId="7">'APU 5'!ERR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7">#REF!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#REF!</definedName>
    <definedName name="________MA2" localSheetId="4">#REF!</definedName>
    <definedName name="________MA2" localSheetId="5">#REF!</definedName>
    <definedName name="________MA2" localSheetId="6">#REF!</definedName>
    <definedName name="________MA2" localSheetId="7">#REF!</definedName>
    <definedName name="________MA2">#REF!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7">#REF!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 localSheetId="4">#REF!</definedName>
    <definedName name="_______MA2" localSheetId="5">#REF!</definedName>
    <definedName name="_______MA2" localSheetId="6">#REF!</definedName>
    <definedName name="_______MA2" localSheetId="7">#REF!</definedName>
    <definedName name="_______MA2">#REF!</definedName>
    <definedName name="_______PJ50" localSheetId="3">#REF!</definedName>
    <definedName name="_______PJ50" localSheetId="4">#REF!</definedName>
    <definedName name="_______PJ50" localSheetId="5">#REF!</definedName>
    <definedName name="_______PJ50" localSheetId="6">#REF!</definedName>
    <definedName name="_______PJ50" localSheetId="7">#REF!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 localSheetId="4">#REF!</definedName>
    <definedName name="______MA2" localSheetId="5">#REF!</definedName>
    <definedName name="______MA2" localSheetId="6">#REF!</definedName>
    <definedName name="______MA2" localSheetId="7">#REF!</definedName>
    <definedName name="______MA2">#REF!</definedName>
    <definedName name="______PJ50" localSheetId="3">#REF!</definedName>
    <definedName name="______PJ50" localSheetId="4">#REF!</definedName>
    <definedName name="______PJ50" localSheetId="5">#REF!</definedName>
    <definedName name="______PJ50" localSheetId="6">#REF!</definedName>
    <definedName name="______PJ50" localSheetId="7">#REF!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4">[9]!_xlbgnm.ane7</definedName>
    <definedName name="_____ane7" localSheetId="5">[9]!_xlbgnm.ane7</definedName>
    <definedName name="_____ane7" localSheetId="6">[9]!_xlbgnm.ane7</definedName>
    <definedName name="_____ane7" localSheetId="7">[9]!_xlbgnm.ane7</definedName>
    <definedName name="_____ane7" localSheetId="1">[9]!_xlbgnm.ane7</definedName>
    <definedName name="_____ane7">[9]!_xlbgnm.ane7</definedName>
    <definedName name="_____ane8" localSheetId="4">[9]!_xlbgnm.ane8</definedName>
    <definedName name="_____ane8" localSheetId="5">[9]!_xlbgnm.ane8</definedName>
    <definedName name="_____ane8" localSheetId="6">[9]!_xlbgnm.ane8</definedName>
    <definedName name="_____ane8" localSheetId="7">[9]!_xlbgnm.ane8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 localSheetId="4">#REF!</definedName>
    <definedName name="_____MA2" localSheetId="5">#REF!</definedName>
    <definedName name="_____MA2" localSheetId="6">#REF!</definedName>
    <definedName name="_____MA2" localSheetId="7">#REF!</definedName>
    <definedName name="_____MA2">#REF!</definedName>
    <definedName name="_____OCD1">[11]Tablas!#REF!</definedName>
    <definedName name="_____OCI1">[11]Tablas!#REF!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4">[13]!_xlbgnm.ane7</definedName>
    <definedName name="____ane7" localSheetId="5">[13]!_xlbgnm.ane7</definedName>
    <definedName name="____ane7" localSheetId="6">[13]!_xlbgnm.ane7</definedName>
    <definedName name="____ane7" localSheetId="7">[13]!_xlbgnm.ane7</definedName>
    <definedName name="____ane7" localSheetId="1">[13]!_xlbgnm.ane7</definedName>
    <definedName name="____ane7">[13]!_xlbgnm.ane7</definedName>
    <definedName name="____ane8" localSheetId="4">[13]!_xlbgnm.ane8</definedName>
    <definedName name="____ane8" localSheetId="5">[13]!_xlbgnm.ane8</definedName>
    <definedName name="____ane8" localSheetId="6">[13]!_xlbgnm.ane8</definedName>
    <definedName name="____ane8" localSheetId="7">[13]!_xlbgnm.ane8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 localSheetId="4">#REF!</definedName>
    <definedName name="____MA2" localSheetId="5">#REF!</definedName>
    <definedName name="____MA2" localSheetId="6">#REF!</definedName>
    <definedName name="____MA2" localSheetId="7">#REF!</definedName>
    <definedName name="____MA2">#REF!</definedName>
    <definedName name="____OCD1">[11]Tablas!#REF!</definedName>
    <definedName name="____OCI1">[11]Tablas!#REF!</definedName>
    <definedName name="____PJ50" localSheetId="3">#REF!</definedName>
    <definedName name="____PJ50" localSheetId="4">#REF!</definedName>
    <definedName name="____PJ50" localSheetId="5">#REF!</definedName>
    <definedName name="____PJ50" localSheetId="6">#REF!</definedName>
    <definedName name="____PJ50" localSheetId="7">#REF!</definedName>
    <definedName name="____PJ50">#REF!</definedName>
    <definedName name="____pj51" localSheetId="3">#REF!</definedName>
    <definedName name="____pj51" localSheetId="4">#REF!</definedName>
    <definedName name="____pj51" localSheetId="5">#REF!</definedName>
    <definedName name="____pj51" localSheetId="6">#REF!</definedName>
    <definedName name="____pj51" localSheetId="7">#REF!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4">[15]!_xlbgnm.ane7</definedName>
    <definedName name="___ane7" localSheetId="5">[15]!_xlbgnm.ane7</definedName>
    <definedName name="___ane7" localSheetId="6">[15]!_xlbgnm.ane7</definedName>
    <definedName name="___ane7" localSheetId="7">[15]!_xlbgnm.ane7</definedName>
    <definedName name="___ane7" localSheetId="1">[15]!_xlbgnm.ane7</definedName>
    <definedName name="___ane7">[15]!_xlbgnm.ane7</definedName>
    <definedName name="___ane8" localSheetId="4">[15]!_xlbgnm.ane8</definedName>
    <definedName name="___ane8" localSheetId="5">[15]!_xlbgnm.ane8</definedName>
    <definedName name="___ane8" localSheetId="6">[15]!_xlbgnm.ane8</definedName>
    <definedName name="___ane8" localSheetId="7">[15]!_xlbgnm.ane8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#REF!</definedName>
    <definedName name="___MA2" localSheetId="4">#REF!</definedName>
    <definedName name="___MA2" localSheetId="5">#REF!</definedName>
    <definedName name="___MA2" localSheetId="6">#REF!</definedName>
    <definedName name="___MA2" localSheetId="7">#REF!</definedName>
    <definedName name="___MA2">#REF!</definedName>
    <definedName name="___OCD1">[11]Tablas!#REF!</definedName>
    <definedName name="___OCI1">[11]Tablas!#REF!</definedName>
    <definedName name="___PJ50" localSheetId="3">#REF!</definedName>
    <definedName name="___PJ50" localSheetId="4">#REF!</definedName>
    <definedName name="___PJ50" localSheetId="5">#REF!</definedName>
    <definedName name="___PJ50" localSheetId="6">#REF!</definedName>
    <definedName name="___PJ50" localSheetId="7">#REF!</definedName>
    <definedName name="___PJ50">#REF!</definedName>
    <definedName name="___pj51" localSheetId="3">#REF!</definedName>
    <definedName name="___pj51" localSheetId="4">#REF!</definedName>
    <definedName name="___pj51" localSheetId="5">#REF!</definedName>
    <definedName name="___pj51" localSheetId="6">#REF!</definedName>
    <definedName name="___pj51" localSheetId="7">#REF!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4">[13]!_xlbgnm.ane7</definedName>
    <definedName name="__ane7" localSheetId="5">[13]!_xlbgnm.ane7</definedName>
    <definedName name="__ane7" localSheetId="6">[13]!_xlbgnm.ane7</definedName>
    <definedName name="__ane7" localSheetId="7">[13]!_xlbgnm.ane7</definedName>
    <definedName name="__ane7" localSheetId="1">[13]!_xlbgnm.ane7</definedName>
    <definedName name="__ane7">[13]!_xlbgnm.ane7</definedName>
    <definedName name="__ane8" localSheetId="4">[13]!_xlbgnm.ane8</definedName>
    <definedName name="__ane8" localSheetId="5">[13]!_xlbgnm.ane8</definedName>
    <definedName name="__ane8" localSheetId="6">[13]!_xlbgnm.ane8</definedName>
    <definedName name="__ane8" localSheetId="7">[13]!_xlbgnm.ane8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AIU!ERR</definedName>
    <definedName name="__F" localSheetId="3">'APU 1'!ERR</definedName>
    <definedName name="__F" localSheetId="4">'APU 2'!ERR</definedName>
    <definedName name="__F" localSheetId="5">'APU 3'!ERR</definedName>
    <definedName name="__F" localSheetId="6">'APU 4'!ERR</definedName>
    <definedName name="__F" localSheetId="7">'APU 5'!ERR</definedName>
    <definedName name="__F">[0]!ERR</definedName>
    <definedName name="__FS01" localSheetId="2">AIU!ERR</definedName>
    <definedName name="__FS01" localSheetId="3">'APU 1'!ERR</definedName>
    <definedName name="__FS01" localSheetId="4">'APU 2'!ERR</definedName>
    <definedName name="__FS01" localSheetId="5">'APU 3'!ERR</definedName>
    <definedName name="__FS01" localSheetId="6">'APU 4'!ERR</definedName>
    <definedName name="__FS01" localSheetId="7">'APU 5'!ERR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3">#REF!</definedName>
    <definedName name="__MA2" localSheetId="4">#REF!</definedName>
    <definedName name="__MA2" localSheetId="5">#REF!</definedName>
    <definedName name="__MA2" localSheetId="6">#REF!</definedName>
    <definedName name="__MA2" localSheetId="7">#REF!</definedName>
    <definedName name="__MA2">#REF!</definedName>
    <definedName name="__mun2" localSheetId="3">[19]PESOS!#REF!</definedName>
    <definedName name="__mun2" localSheetId="4">[19]PESOS!#REF!</definedName>
    <definedName name="__mun2" localSheetId="5">[19]PESOS!#REF!</definedName>
    <definedName name="__mun2" localSheetId="6">[19]PESOS!#REF!</definedName>
    <definedName name="__mun2" localSheetId="7">[19]PESOS!#REF!</definedName>
    <definedName name="__mun2">[19]PESOS!#REF!</definedName>
    <definedName name="__num10" localSheetId="3">#REF!</definedName>
    <definedName name="__num10" localSheetId="4">#REF!</definedName>
    <definedName name="__num10" localSheetId="5">#REF!</definedName>
    <definedName name="__num10" localSheetId="6">#REF!</definedName>
    <definedName name="__num10" localSheetId="7">#REF!</definedName>
    <definedName name="__num10">#REF!</definedName>
    <definedName name="__num2" localSheetId="3">#REF!</definedName>
    <definedName name="__num2" localSheetId="4">#REF!</definedName>
    <definedName name="__num2" localSheetId="5">#REF!</definedName>
    <definedName name="__num2" localSheetId="6">#REF!</definedName>
    <definedName name="__num2" localSheetId="7">#REF!</definedName>
    <definedName name="__num2">#REF!</definedName>
    <definedName name="__num3" localSheetId="3">#REF!</definedName>
    <definedName name="__num3" localSheetId="4">#REF!</definedName>
    <definedName name="__num3" localSheetId="5">#REF!</definedName>
    <definedName name="__num3" localSheetId="6">#REF!</definedName>
    <definedName name="__num3" localSheetId="7">#REF!</definedName>
    <definedName name="__num3">#REF!</definedName>
    <definedName name="__num4" localSheetId="3">#REF!</definedName>
    <definedName name="__num4" localSheetId="4">#REF!</definedName>
    <definedName name="__num4" localSheetId="5">#REF!</definedName>
    <definedName name="__num4" localSheetId="6">#REF!</definedName>
    <definedName name="__num4" localSheetId="7">#REF!</definedName>
    <definedName name="__num4">#REF!</definedName>
    <definedName name="__num5" localSheetId="3">#REF!</definedName>
    <definedName name="__num5" localSheetId="4">#REF!</definedName>
    <definedName name="__num5" localSheetId="5">#REF!</definedName>
    <definedName name="__num5" localSheetId="6">#REF!</definedName>
    <definedName name="__num5" localSheetId="7">#REF!</definedName>
    <definedName name="__num5">#REF!</definedName>
    <definedName name="__num6" localSheetId="3">#REF!</definedName>
    <definedName name="__num6" localSheetId="4">#REF!</definedName>
    <definedName name="__num6" localSheetId="5">#REF!</definedName>
    <definedName name="__num6" localSheetId="6">#REF!</definedName>
    <definedName name="__num6" localSheetId="7">#REF!</definedName>
    <definedName name="__num6">#REF!</definedName>
    <definedName name="__num7" localSheetId="3">#REF!</definedName>
    <definedName name="__num7" localSheetId="4">#REF!</definedName>
    <definedName name="__num7" localSheetId="5">#REF!</definedName>
    <definedName name="__num7" localSheetId="6">#REF!</definedName>
    <definedName name="__num7" localSheetId="7">#REF!</definedName>
    <definedName name="__num7">#REF!</definedName>
    <definedName name="__num8" localSheetId="3">#REF!</definedName>
    <definedName name="__num8" localSheetId="4">#REF!</definedName>
    <definedName name="__num8" localSheetId="5">#REF!</definedName>
    <definedName name="__num8" localSheetId="6">#REF!</definedName>
    <definedName name="__num8" localSheetId="7">#REF!</definedName>
    <definedName name="__num8">#REF!</definedName>
    <definedName name="__num9" localSheetId="3">#REF!</definedName>
    <definedName name="__num9" localSheetId="4">#REF!</definedName>
    <definedName name="__num9" localSheetId="5">#REF!</definedName>
    <definedName name="__num9" localSheetId="6">#REF!</definedName>
    <definedName name="__num9" localSheetId="7">#REF!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 localSheetId="4">#REF!</definedName>
    <definedName name="__PJ50" localSheetId="5">#REF!</definedName>
    <definedName name="__PJ50" localSheetId="6">#REF!</definedName>
    <definedName name="__PJ50" localSheetId="7">#REF!</definedName>
    <definedName name="__PJ50">#REF!</definedName>
    <definedName name="__pj51" localSheetId="3">#REF!</definedName>
    <definedName name="__pj51" localSheetId="4">#REF!</definedName>
    <definedName name="__pj51" localSheetId="5">#REF!</definedName>
    <definedName name="__pj51" localSheetId="6">#REF!</definedName>
    <definedName name="__pj51" localSheetId="7">#REF!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 localSheetId="4">#REF!</definedName>
    <definedName name="__ref4" localSheetId="5">#REF!</definedName>
    <definedName name="__ref4" localSheetId="6">#REF!</definedName>
    <definedName name="__ref4" localSheetId="7">#REF!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hidden="1">{#N/A,#N/A,TRUE,"1842CWN0"}</definedName>
    <definedName name="_abc2" localSheetId="2"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4">[13]!_xlbgnm.ane7</definedName>
    <definedName name="_ane7" localSheetId="5">[13]!_xlbgnm.ane7</definedName>
    <definedName name="_ane7" localSheetId="6">[13]!_xlbgnm.ane7</definedName>
    <definedName name="_ane7" localSheetId="7">[13]!_xlbgnm.ane7</definedName>
    <definedName name="_ane7" localSheetId="1">[13]!_xlbgnm.ane7</definedName>
    <definedName name="_ane7">[13]!_xlbgnm.ane7</definedName>
    <definedName name="_ane8" localSheetId="4">[13]!_xlbgnm.ane8</definedName>
    <definedName name="_ane8" localSheetId="5">[13]!_xlbgnm.ane8</definedName>
    <definedName name="_ane8" localSheetId="6">[13]!_xlbgnm.ane8</definedName>
    <definedName name="_ane8" localSheetId="7">[13]!_xlbgnm.ane8</definedName>
    <definedName name="_ane8" localSheetId="1">[13]!_xlbgnm.ane8</definedName>
    <definedName name="_ane8">[13]!_xlbgnm.ane8</definedName>
    <definedName name="_APU221" localSheetId="3">#REF!</definedName>
    <definedName name="_APU221" localSheetId="4">#REF!</definedName>
    <definedName name="_APU221" localSheetId="5">#REF!</definedName>
    <definedName name="_APU221" localSheetId="6">#REF!</definedName>
    <definedName name="_APU221" localSheetId="7">#REF!</definedName>
    <definedName name="_APU221">#REF!</definedName>
    <definedName name="_APU465" localSheetId="4">[21]!absc</definedName>
    <definedName name="_APU465" localSheetId="5">[21]!absc</definedName>
    <definedName name="_APU465" localSheetId="6">[21]!absc</definedName>
    <definedName name="_APU465" localSheetId="7">[21]!absc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#REF!</definedName>
    <definedName name="_EST19" localSheetId="3">#REF!</definedName>
    <definedName name="_EST19" localSheetId="4">#REF!</definedName>
    <definedName name="_EST19" localSheetId="5">#REF!</definedName>
    <definedName name="_EST19" localSheetId="6">#REF!</definedName>
    <definedName name="_EST19" localSheetId="7">#REF!</definedName>
    <definedName name="_EST19">#REF!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#REF!</definedName>
    <definedName name="_F" localSheetId="2">AIU!ERR</definedName>
    <definedName name="_F" localSheetId="3">'APU 1'!ERR</definedName>
    <definedName name="_F" localSheetId="4">'APU 2'!ERR</definedName>
    <definedName name="_F" localSheetId="5">'APU 3'!ERR</definedName>
    <definedName name="_F" localSheetId="6">'APU 4'!ERR</definedName>
    <definedName name="_F" localSheetId="7">'APU 5'!ERR</definedName>
    <definedName name="_F">[0]!ERR</definedName>
    <definedName name="_F10">#REF!</definedName>
    <definedName name="_FC">#REF!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hidden="1">#REF!</definedName>
    <definedName name="_xlnm._FilterDatabase" localSheetId="0" hidden="1">'PRESUPUESTO OFICIAL (Entidad)'!$I$12:$I$21</definedName>
    <definedName name="_xlnm._FilterDatabase" localSheetId="1" hidden="1">'PROPUESTA ECONOMICA(Proponente)'!$I$12:$I$22</definedName>
    <definedName name="_FS01" localSheetId="2">AIU!ERR</definedName>
    <definedName name="_FS01" localSheetId="3">'APU 1'!ERR</definedName>
    <definedName name="_FS01" localSheetId="4">'APU 2'!ERR</definedName>
    <definedName name="_FS01" localSheetId="5">'APU 3'!ERR</definedName>
    <definedName name="_FS01" localSheetId="6">'APU 4'!ERR</definedName>
    <definedName name="_FS01" localSheetId="7">'APU 5'!ERR</definedName>
    <definedName name="_FS01">[0]!ERR</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hidden="1">{"via1",#N/A,TRUE,"general";"via2",#N/A,TRUE,"general";"via3",#N/A,TRUE,"general"}</definedName>
    <definedName name="_hhg1" localSheetId="2" hidden="1">{#N/A,#N/A,TRUE,"1842CWN0"}</definedName>
    <definedName name="_hhg1" hidden="1">{#N/A,#N/A,TRUE,"1842CWN0"}</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#REF!</definedName>
    <definedName name="_IPC2002" localSheetId="4">#REF!</definedName>
    <definedName name="_IPC2002" localSheetId="5">#REF!</definedName>
    <definedName name="_IPC2002" localSheetId="6">#REF!</definedName>
    <definedName name="_IPC2002" localSheetId="7">#REF!</definedName>
    <definedName name="_IPC2002">#REF!</definedName>
    <definedName name="_IVA1">#REF!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 localSheetId="4">#REF!</definedName>
    <definedName name="_lar03" localSheetId="5">#REF!</definedName>
    <definedName name="_lar03" localSheetId="6">#REF!</definedName>
    <definedName name="_lar03" localSheetId="7">#REF!</definedName>
    <definedName name="_lar03">#REF!</definedName>
    <definedName name="_LEY80">#REF!</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hidden="1">{"via1",#N/A,TRUE,"general";"via2",#N/A,TRUE,"general";"via3",#N/A,TRUE,"general"}</definedName>
    <definedName name="_MA2" localSheetId="3">#REF!</definedName>
    <definedName name="_MA2" localSheetId="4">#REF!</definedName>
    <definedName name="_MA2" localSheetId="5">#REF!</definedName>
    <definedName name="_MA2" localSheetId="6">#REF!</definedName>
    <definedName name="_MA2" localSheetId="7">#REF!</definedName>
    <definedName name="_MA2">#REF!</definedName>
    <definedName name="_MAT1">#REF!</definedName>
    <definedName name="_MOD1">#REF!</definedName>
    <definedName name="_mun2" localSheetId="3">[19]PESOS!#REF!</definedName>
    <definedName name="_mun2" localSheetId="4">[19]PESOS!#REF!</definedName>
    <definedName name="_mun2" localSheetId="5">[19]PESOS!#REF!</definedName>
    <definedName name="_mun2" localSheetId="6">[19]PESOS!#REF!</definedName>
    <definedName name="_mun2" localSheetId="7">[19]PESOS!#REF!</definedName>
    <definedName name="_mun2">[19]PESOS!#REF!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 localSheetId="4">#REF!</definedName>
    <definedName name="_num10" localSheetId="5">#REF!</definedName>
    <definedName name="_num10" localSheetId="6">#REF!</definedName>
    <definedName name="_num10" localSheetId="7">#REF!</definedName>
    <definedName name="_num10">#REF!</definedName>
    <definedName name="_num2" localSheetId="3">#REF!</definedName>
    <definedName name="_num2" localSheetId="4">#REF!</definedName>
    <definedName name="_num2" localSheetId="5">#REF!</definedName>
    <definedName name="_num2" localSheetId="6">#REF!</definedName>
    <definedName name="_num2" localSheetId="7">#REF!</definedName>
    <definedName name="_num2">#REF!</definedName>
    <definedName name="_num3" localSheetId="3">#REF!</definedName>
    <definedName name="_num3" localSheetId="4">#REF!</definedName>
    <definedName name="_num3" localSheetId="5">#REF!</definedName>
    <definedName name="_num3" localSheetId="6">#REF!</definedName>
    <definedName name="_num3" localSheetId="7">#REF!</definedName>
    <definedName name="_num3">#REF!</definedName>
    <definedName name="_num4" localSheetId="3">#REF!</definedName>
    <definedName name="_num4" localSheetId="4">#REF!</definedName>
    <definedName name="_num4" localSheetId="5">#REF!</definedName>
    <definedName name="_num4" localSheetId="6">#REF!</definedName>
    <definedName name="_num4" localSheetId="7">#REF!</definedName>
    <definedName name="_num4">#REF!</definedName>
    <definedName name="_num5" localSheetId="3">#REF!</definedName>
    <definedName name="_num5" localSheetId="4">#REF!</definedName>
    <definedName name="_num5" localSheetId="5">#REF!</definedName>
    <definedName name="_num5" localSheetId="6">#REF!</definedName>
    <definedName name="_num5" localSheetId="7">#REF!</definedName>
    <definedName name="_num5">#REF!</definedName>
    <definedName name="_num6" localSheetId="3">#REF!</definedName>
    <definedName name="_num6" localSheetId="4">#REF!</definedName>
    <definedName name="_num6" localSheetId="5">#REF!</definedName>
    <definedName name="_num6" localSheetId="6">#REF!</definedName>
    <definedName name="_num6" localSheetId="7">#REF!</definedName>
    <definedName name="_num6">#REF!</definedName>
    <definedName name="_num7" localSheetId="3">#REF!</definedName>
    <definedName name="_num7" localSheetId="4">#REF!</definedName>
    <definedName name="_num7" localSheetId="5">#REF!</definedName>
    <definedName name="_num7" localSheetId="6">#REF!</definedName>
    <definedName name="_num7" localSheetId="7">#REF!</definedName>
    <definedName name="_num7">#REF!</definedName>
    <definedName name="_num8" localSheetId="3">#REF!</definedName>
    <definedName name="_num8" localSheetId="4">#REF!</definedName>
    <definedName name="_num8" localSheetId="5">#REF!</definedName>
    <definedName name="_num8" localSheetId="6">#REF!</definedName>
    <definedName name="_num8" localSheetId="7">#REF!</definedName>
    <definedName name="_num8">#REF!</definedName>
    <definedName name="_num9" localSheetId="3">#REF!</definedName>
    <definedName name="_num9" localSheetId="4">#REF!</definedName>
    <definedName name="_num9" localSheetId="5">#REF!</definedName>
    <definedName name="_num9" localSheetId="6">#REF!</definedName>
    <definedName name="_num9" localSheetId="7">#REF!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#REF!</definedName>
    <definedName name="_pj51" localSheetId="3">#REF!</definedName>
    <definedName name="_pj51" localSheetId="4">#REF!</definedName>
    <definedName name="_pj51" localSheetId="5">#REF!</definedName>
    <definedName name="_pj51" localSheetId="6">#REF!</definedName>
    <definedName name="_pj51" localSheetId="7">#REF!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 localSheetId="4">#REF!</definedName>
    <definedName name="_PRE1" localSheetId="5">#REF!</definedName>
    <definedName name="_PRE1" localSheetId="6">#REF!</definedName>
    <definedName name="_PRE1" localSheetId="7">#REF!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 localSheetId="4">#REF!</definedName>
    <definedName name="_ref4" localSheetId="5">#REF!</definedName>
    <definedName name="_ref4" localSheetId="6">#REF!</definedName>
    <definedName name="_ref4" localSheetId="7">#REF!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hidden="1">#REF!</definedName>
    <definedName name="_srn001" localSheetId="3">#REF!</definedName>
    <definedName name="_srn001" localSheetId="4">#REF!</definedName>
    <definedName name="_srn001" localSheetId="5">#REF!</definedName>
    <definedName name="_srn001" localSheetId="6">#REF!</definedName>
    <definedName name="_srn001" localSheetId="7">#REF!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 localSheetId="4">'[23]DUB-823'!#REF!</definedName>
    <definedName name="a" localSheetId="5">'[23]DUB-823'!#REF!</definedName>
    <definedName name="a" localSheetId="6">'[23]DUB-823'!#REF!</definedName>
    <definedName name="a" localSheetId="7">'[23]DUB-823'!#REF!</definedName>
    <definedName name="a">'[23]DUB-823'!#REF!</definedName>
    <definedName name="A_1">#REF!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#REF!</definedName>
    <definedName name="A18A200">[24]ESPEC!#REF!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hidden="1">{"TAB1",#N/A,TRUE,"GENERAL";"TAB2",#N/A,TRUE,"GENERAL";"TAB3",#N/A,TRUE,"GENERAL";"TAB4",#N/A,TRUE,"GENERAL";"TAB5",#N/A,TRUE,"GENERAL"}</definedName>
    <definedName name="aa" localSheetId="2">AIU!ERR</definedName>
    <definedName name="aa" localSheetId="3">'APU 1'!ERR</definedName>
    <definedName name="aa" localSheetId="4">'APU 2'!ERR</definedName>
    <definedName name="aa" localSheetId="5">'APU 3'!ERR</definedName>
    <definedName name="aa" localSheetId="6">'APU 4'!ERR</definedName>
    <definedName name="aa" localSheetId="7">'APU 5'!ERR</definedName>
    <definedName name="aa">[0]!ERR</definedName>
    <definedName name="AAA" localSheetId="2">AIU!ERR</definedName>
    <definedName name="AAA" localSheetId="3">'APU 1'!ERR</definedName>
    <definedName name="AAA" localSheetId="4">'APU 2'!ERR</definedName>
    <definedName name="AAA" localSheetId="5">'APU 3'!ERR</definedName>
    <definedName name="AAA" localSheetId="6">'APU 4'!ERR</definedName>
    <definedName name="AAA" localSheetId="7">'APU 5'!ERR</definedName>
    <definedName name="AAA">[0]!ERR</definedName>
    <definedName name="aaaaaa">[25]otros!$C$5</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 localSheetId="4">#REF!</definedName>
    <definedName name="abc" localSheetId="5">#REF!</definedName>
    <definedName name="abc" localSheetId="6">#REF!</definedName>
    <definedName name="abc" localSheetId="7">#REF!</definedName>
    <definedName name="abc">#REF!</definedName>
    <definedName name="ABCD" hidden="1">#REF!</definedName>
    <definedName name="ABCDE" hidden="1">#REF!</definedName>
    <definedName name="ABG">[6]AASHTO!$A$2:$F$5</definedName>
    <definedName name="absc1" localSheetId="4">[26]!absc</definedName>
    <definedName name="absc1" localSheetId="5">[26]!absc</definedName>
    <definedName name="absc1" localSheetId="6">[26]!absc</definedName>
    <definedName name="absc1" localSheetId="7">[26]!absc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#REF!</definedName>
    <definedName name="ad" localSheetId="4">#REF!</definedName>
    <definedName name="ad" localSheetId="5">#REF!</definedName>
    <definedName name="ad" localSheetId="6">#REF!</definedName>
    <definedName name="ad" localSheetId="7">#REF!</definedName>
    <definedName name="ad">#REF!</definedName>
    <definedName name="adasd">#REF!</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4">[26]!absc</definedName>
    <definedName name="adoc1" localSheetId="5">[26]!absc</definedName>
    <definedName name="adoc1" localSheetId="6">[26]!absc</definedName>
    <definedName name="adoc1" localSheetId="7">[26]!absc</definedName>
    <definedName name="adoc1" localSheetId="1">[26]!absc</definedName>
    <definedName name="adoc1">[26]!absc</definedName>
    <definedName name="ADOC125" localSheetId="4">[29]!absc</definedName>
    <definedName name="ADOC125" localSheetId="5">[29]!absc</definedName>
    <definedName name="ADOC125" localSheetId="6">[29]!absc</definedName>
    <definedName name="ADOC125" localSheetId="7">[29]!absc</definedName>
    <definedName name="ADOC125" localSheetId="1">[29]!absc</definedName>
    <definedName name="ADOC125">[29]!absc</definedName>
    <definedName name="adoq" localSheetId="4">[30]!absc</definedName>
    <definedName name="adoq" localSheetId="5">[30]!absc</definedName>
    <definedName name="adoq" localSheetId="6">[30]!absc</definedName>
    <definedName name="adoq" localSheetId="7">[30]!absc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 localSheetId="4">#REF!</definedName>
    <definedName name="AIU" localSheetId="5">#REF!</definedName>
    <definedName name="AIU" localSheetId="6">#REF!</definedName>
    <definedName name="AIU" localSheetId="7">#REF!</definedName>
    <definedName name="AIU">#REF!</definedName>
    <definedName name="AIU_01">#REF!</definedName>
    <definedName name="AIU_1">#REF!</definedName>
    <definedName name="AIU_2">#REF!</definedName>
    <definedName name="AjustDelAIU" localSheetId="3">#REF!</definedName>
    <definedName name="AjustDelAIU" localSheetId="4">#REF!</definedName>
    <definedName name="AjustDelAIU" localSheetId="5">#REF!</definedName>
    <definedName name="AjustDelAIU" localSheetId="6">#REF!</definedName>
    <definedName name="AjustDelAIU" localSheetId="7">#REF!</definedName>
    <definedName name="AjustDelAIU">#REF!</definedName>
    <definedName name="alam">#REF!</definedName>
    <definedName name="alc" localSheetId="4">[31]!absc</definedName>
    <definedName name="alc" localSheetId="5">[31]!absc</definedName>
    <definedName name="alc" localSheetId="6">[31]!absc</definedName>
    <definedName name="alc" localSheetId="7">[31]!absc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3">'[33]MC SF GAVIONES'!#REF!</definedName>
    <definedName name="ANCLAJE" localSheetId="4">'[33]MC SF GAVIONES'!#REF!</definedName>
    <definedName name="ANCLAJE" localSheetId="5">'[33]MC SF GAVIONES'!#REF!</definedName>
    <definedName name="ANCLAJE" localSheetId="6">'[33]MC SF GAVIONES'!#REF!</definedName>
    <definedName name="ANCLAJE" localSheetId="7">'[33]MC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4">[38]!absc</definedName>
    <definedName name="APU" localSheetId="5">[38]!absc</definedName>
    <definedName name="APU" localSheetId="6">[38]!absc</definedName>
    <definedName name="APU" localSheetId="7">[38]!absc</definedName>
    <definedName name="APU" localSheetId="1">[38]!absc</definedName>
    <definedName name="APU">[38]!absc</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7">#REF!</definedName>
    <definedName name="APU_directos">#REF!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#REF!</definedName>
    <definedName name="APU221.2" localSheetId="3">#REF!</definedName>
    <definedName name="APU221.2" localSheetId="4">#REF!</definedName>
    <definedName name="APU221.2" localSheetId="5">#REF!</definedName>
    <definedName name="APU221.2" localSheetId="6">#REF!</definedName>
    <definedName name="APU221.2" localSheetId="7">#REF!</definedName>
    <definedName name="APU221.2">#REF!</definedName>
    <definedName name="aq" localSheetId="2">AIU!ERR</definedName>
    <definedName name="aq" localSheetId="3">'APU 1'!ERR</definedName>
    <definedName name="aq" localSheetId="4">'APU 2'!ERR</definedName>
    <definedName name="aq" localSheetId="5">'APU 3'!ERR</definedName>
    <definedName name="aq" localSheetId="6">'APU 4'!ERR</definedName>
    <definedName name="aq" localSheetId="7">'APU 5'!ERR</definedName>
    <definedName name="aq">[0]!ERR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AIU!$B$1:$M$48</definedName>
    <definedName name="_xlnm.Print_Area" localSheetId="3">'APU 1'!$A$1:$Q$97</definedName>
    <definedName name="_xlnm.Print_Area" localSheetId="4">'APU 2'!$A$1:$Q$100</definedName>
    <definedName name="_xlnm.Print_Area" localSheetId="5">'APU 3'!$A$1:$Q$100</definedName>
    <definedName name="_xlnm.Print_Area" localSheetId="6">'APU 4'!$A$1:$Q$97</definedName>
    <definedName name="_xlnm.Print_Area" localSheetId="7">'APU 5'!$A$1:$Q$100</definedName>
    <definedName name="_xlnm.Print_Area" localSheetId="0">'PRESUPUESTO OFICIAL (Entidad)'!$A$1:$M$40</definedName>
    <definedName name="_xlnm.Print_Area" localSheetId="1">'PROPUESTA ECONOMICA(Proponente)'!$A$1:$M$43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AIU!ERR</definedName>
    <definedName name="armuve" localSheetId="3">'APU 1'!ERR</definedName>
    <definedName name="armuve" localSheetId="4">'APU 2'!ERR</definedName>
    <definedName name="armuve" localSheetId="5">'APU 3'!ERR</definedName>
    <definedName name="armuve" localSheetId="6">'APU 4'!ERR</definedName>
    <definedName name="armuve" localSheetId="7">'APU 5'!ERR</definedName>
    <definedName name="armuve">[0]!ERR</definedName>
    <definedName name="ARP">#REF!</definedName>
    <definedName name="ARS">#REF!</definedName>
    <definedName name="as" localSheetId="2">AIU!ERR</definedName>
    <definedName name="as" localSheetId="3">'APU 1'!ERR</definedName>
    <definedName name="as" localSheetId="4">'APU 2'!ERR</definedName>
    <definedName name="as" localSheetId="5">'APU 3'!ERR</definedName>
    <definedName name="as" localSheetId="6">'APU 4'!ERR</definedName>
    <definedName name="as" localSheetId="7">'APU 5'!ERR</definedName>
    <definedName name="as">[0]!ERR</definedName>
    <definedName name="ASB">[6]AASHTO!$A$8:$F$11</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hidden="1">{"via1",#N/A,TRUE,"general";"via2",#N/A,TRUE,"general";"via3",#N/A,TRUE,"general"}</definedName>
    <definedName name="ASDFGHJKLÑ" localSheetId="2">AIU!ERR</definedName>
    <definedName name="ASDFGHJKLÑ" localSheetId="3">'APU 1'!ERR</definedName>
    <definedName name="ASDFGHJKLÑ" localSheetId="4">'APU 2'!ERR</definedName>
    <definedName name="ASDFGHJKLÑ" localSheetId="5">'APU 3'!ERR</definedName>
    <definedName name="ASDFGHJKLÑ" localSheetId="6">'APU 4'!ERR</definedName>
    <definedName name="ASDFGHJKLÑ" localSheetId="7">'APU 5'!ERR</definedName>
    <definedName name="ASDFGHJKLÑ">[0]!ERR</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 localSheetId="1">MODULO10.auto_abrir</definedName>
    <definedName name="_xlnm.Auto_Open">MODULO10.auto_abrir</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#REF!</definedName>
    <definedName name="auto123" localSheetId="3">#REF!</definedName>
    <definedName name="auto123" localSheetId="4">#REF!</definedName>
    <definedName name="auto123" localSheetId="5">#REF!</definedName>
    <definedName name="auto123" localSheetId="6">#REF!</definedName>
    <definedName name="auto123" localSheetId="7">#REF!</definedName>
    <definedName name="auto123">#REF!</definedName>
    <definedName name="auto2" localSheetId="3">#REF!</definedName>
    <definedName name="auto2" localSheetId="4">#REF!</definedName>
    <definedName name="auto2" localSheetId="5">#REF!</definedName>
    <definedName name="auto2" localSheetId="6">#REF!</definedName>
    <definedName name="auto2" localSheetId="7">#REF!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 localSheetId="4">#REF!</definedName>
    <definedName name="AW" localSheetId="5">#REF!</definedName>
    <definedName name="AW" localSheetId="6">#REF!</definedName>
    <definedName name="AW" localSheetId="7">#REF!</definedName>
    <definedName name="AW">#REF!</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hidden="1">{"via1",#N/A,TRUE,"general";"via2",#N/A,TRUE,"general";"via3",#N/A,TRUE,"general"}</definedName>
    <definedName name="Bajo_L">[32]Tabla!$A$1:$A$5</definedName>
    <definedName name="bASE" localSheetId="3">#REF!</definedName>
    <definedName name="bASE" localSheetId="4">#REF!</definedName>
    <definedName name="bASE" localSheetId="5">#REF!</definedName>
    <definedName name="bASE" localSheetId="6">#REF!</definedName>
    <definedName name="bASE" localSheetId="7">#REF!</definedName>
    <definedName name="Base">#REF!</definedName>
    <definedName name="Base_datos_IM">#REF!</definedName>
    <definedName name="base1">#REF!</definedName>
    <definedName name="base2">#REF!</definedName>
    <definedName name="basedatos">[42]Hoja1!$A$4:$BZ$55</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AIU!ERR</definedName>
    <definedName name="BB" localSheetId="3">'APU 1'!ERR</definedName>
    <definedName name="BB" localSheetId="4">'APU 2'!ERR</definedName>
    <definedName name="BB" localSheetId="5">'APU 3'!ERR</definedName>
    <definedName name="BB" localSheetId="6">'APU 4'!ERR</definedName>
    <definedName name="BB" localSheetId="7">'APU 5'!ERR</definedName>
    <definedName name="BB">[0]!ERR</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3">#REF!</definedName>
    <definedName name="bn" localSheetId="4">#REF!</definedName>
    <definedName name="bn" localSheetId="5">#REF!</definedName>
    <definedName name="bn" localSheetId="6">#REF!</definedName>
    <definedName name="bn" localSheetId="7">#REF!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hidden="1">{"via1",#N/A,TRUE,"general";"via2",#N/A,TRUE,"general";"via3",#N/A,TRUE,"general"}</definedName>
    <definedName name="C._C.">#REF!</definedName>
    <definedName name="C_" localSheetId="3">#REF!</definedName>
    <definedName name="C_" localSheetId="4">#REF!</definedName>
    <definedName name="C_" localSheetId="5">#REF!</definedName>
    <definedName name="C_" localSheetId="6">#REF!</definedName>
    <definedName name="C_" localSheetId="7">#REF!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 localSheetId="4">#REF!</definedName>
    <definedName name="CANT" localSheetId="5">#REF!</definedName>
    <definedName name="CANT" localSheetId="6">#REF!</definedName>
    <definedName name="CANT" localSheetId="7">#REF!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#REF!</definedName>
    <definedName name="cap" localSheetId="4">#REF!</definedName>
    <definedName name="cap" localSheetId="5">#REF!</definedName>
    <definedName name="cap" localSheetId="6">#REF!</definedName>
    <definedName name="cap" localSheetId="7">#REF!</definedName>
    <definedName name="CAP">#REF!</definedName>
    <definedName name="CAPAC._HSE">#REF!</definedName>
    <definedName name="CARGA">#REF!</definedName>
    <definedName name="CARGOS">#REF!</definedName>
    <definedName name="carlos" localSheetId="2">MODULO10.auto_abrir</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 localSheetId="4">'[51]A. P. U.'!#REF!</definedName>
    <definedName name="CCCCCC" localSheetId="5">'[51]A. P. U.'!#REF!</definedName>
    <definedName name="CCCCCC" localSheetId="6">'[51]A. P. U.'!#REF!</definedName>
    <definedName name="CCCCCC" localSheetId="7">'[51]A. P. U.'!#REF!</definedName>
    <definedName name="CCCCCC">'[51]A. P. U.'!#REF!</definedName>
    <definedName name="CCT">#REF!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#REF!</definedName>
    <definedName name="cd">[52]Hoja1!$C$81</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hidden="1">{"TAB1",#N/A,TRUE,"GENERAL";"TAB2",#N/A,TRUE,"GENERAL";"TAB3",#N/A,TRUE,"GENERAL";"TAB4",#N/A,TRUE,"GENERAL";"TAB5",#N/A,TRUE,"GENERAL"}</definedName>
    <definedName name="CEMENTO" localSheetId="3">[53]Insum!$A$3:$H$63</definedName>
    <definedName name="CEMENTO" localSheetId="4">[53]Insum!$A$3:$H$63</definedName>
    <definedName name="CEMENTO" localSheetId="5">[53]Insum!$A$3:$H$63</definedName>
    <definedName name="CEMENTO" localSheetId="6">[53]Insum!$A$3:$H$63</definedName>
    <definedName name="CEMENTO" localSheetId="7">[53]Insum!$A$3:$H$63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AIU!ERR</definedName>
    <definedName name="COPIA" localSheetId="3">'APU 1'!ERR</definedName>
    <definedName name="COPIA" localSheetId="4">'APU 2'!ERR</definedName>
    <definedName name="COPIA" localSheetId="5">'APU 3'!ERR</definedName>
    <definedName name="COPIA" localSheetId="6">'APU 4'!ERR</definedName>
    <definedName name="COPIA" localSheetId="7">'APU 5'!ERR</definedName>
    <definedName name="COPIA">[0]!ERR</definedName>
    <definedName name="COPIA1">#REF!</definedName>
    <definedName name="COPIA2">#REF!</definedName>
    <definedName name="copiao4" localSheetId="2">AIU!ERR</definedName>
    <definedName name="copiao4" localSheetId="3">'APU 1'!ERR</definedName>
    <definedName name="copiao4" localSheetId="4">'APU 2'!ERR</definedName>
    <definedName name="copiao4" localSheetId="5">'APU 3'!ERR</definedName>
    <definedName name="copiao4" localSheetId="6">'APU 4'!ERR</definedName>
    <definedName name="copiao4" localSheetId="7">'APU 5'!ERR</definedName>
    <definedName name="copiao4">[0]!ERR</definedName>
    <definedName name="corri" localSheetId="2">AIU!ERR</definedName>
    <definedName name="corri" localSheetId="3">'APU 1'!ERR</definedName>
    <definedName name="corri" localSheetId="4">'APU 2'!ERR</definedName>
    <definedName name="corri" localSheetId="5">'APU 3'!ERR</definedName>
    <definedName name="corri" localSheetId="6">'APU 4'!ERR</definedName>
    <definedName name="corri" localSheetId="7">'APU 5'!ERR</definedName>
    <definedName name="corri">[0]!ERR</definedName>
    <definedName name="COSTO_FRENTE">[57]BITACORA!$E$1:$E$65536</definedName>
    <definedName name="costo2" hidden="1">#REF!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3">#REF!</definedName>
    <definedName name="CTA" localSheetId="4">#REF!</definedName>
    <definedName name="CTA" localSheetId="5">#REF!</definedName>
    <definedName name="CTA" localSheetId="6">#REF!</definedName>
    <definedName name="CTA" localSheetId="7">#REF!</definedName>
    <definedName name="CTA">#REF!</definedName>
    <definedName name="CTE">#REF!</definedName>
    <definedName name="CTR">'[3]7422CW00'!#REF!</definedName>
    <definedName name="CTRPAG">'[3]7422CW00'!#REF!</definedName>
    <definedName name="CUAL" localSheetId="2">AIU!ERR</definedName>
    <definedName name="CUAL" localSheetId="3">'APU 1'!ERR</definedName>
    <definedName name="CUAL" localSheetId="4">'APU 2'!ERR</definedName>
    <definedName name="CUAL" localSheetId="5">'APU 3'!ERR</definedName>
    <definedName name="CUAL" localSheetId="6">'APU 4'!ERR</definedName>
    <definedName name="CUAL" localSheetId="7">'APU 5'!ERR</definedName>
    <definedName name="CUAL">[0]!ERR</definedName>
    <definedName name="CUBS" localSheetId="3">#REF!</definedName>
    <definedName name="CUBS" localSheetId="4">#REF!</definedName>
    <definedName name="CUBS" localSheetId="5">#REF!</definedName>
    <definedName name="CUBS" localSheetId="6">#REF!</definedName>
    <definedName name="CUBS" localSheetId="7">#REF!</definedName>
    <definedName name="CUBS">#REF!</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hidden="1">{"via1",#N/A,TRUE,"general";"via2",#N/A,TRUE,"general";"via3",#N/A,TRUE,"general"}</definedName>
    <definedName name="Customize" localSheetId="4">[50]!Customize</definedName>
    <definedName name="Customize" localSheetId="5">[50]!Customize</definedName>
    <definedName name="Customize" localSheetId="6">[50]!Customize</definedName>
    <definedName name="Customize" localSheetId="7">[50]!Customize</definedName>
    <definedName name="Customize" localSheetId="1">[50]!Customize</definedName>
    <definedName name="Customize">[50]!Customize</definedName>
    <definedName name="cv" localSheetId="3">#REF!</definedName>
    <definedName name="cv" localSheetId="4">#REF!</definedName>
    <definedName name="cv" localSheetId="5">#REF!</definedName>
    <definedName name="cv" localSheetId="6">#REF!</definedName>
    <definedName name="cv" localSheetId="7">#REF!</definedName>
    <definedName name="cv">#REF!</definedName>
    <definedName name="CVa">'[20]Cambio de Valv.'!$E$1:$E$65536</definedName>
    <definedName name="cvbcvbf" localSheetId="2"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 localSheetId="4">'[23]GPI 526'!#REF!</definedName>
    <definedName name="dario" localSheetId="5">'[23]GPI 526'!#REF!</definedName>
    <definedName name="dario" localSheetId="6">'[23]GPI 526'!#REF!</definedName>
    <definedName name="dario" localSheetId="7">'[23]GPI 526'!#REF!</definedName>
    <definedName name="dario">'[23]GPI 526'!#REF!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 localSheetId="4">#REF!</definedName>
    <definedName name="Dbgcm" localSheetId="5">#REF!</definedName>
    <definedName name="Dbgcm" localSheetId="6">#REF!</definedName>
    <definedName name="Dbgcm" localSheetId="7">#REF!</definedName>
    <definedName name="Dbgcm">#REF!</definedName>
    <definedName name="dc">#REF!</definedName>
    <definedName name="Dcacm" localSheetId="3">#REF!</definedName>
    <definedName name="Dcacm" localSheetId="4">#REF!</definedName>
    <definedName name="Dcacm" localSheetId="5">#REF!</definedName>
    <definedName name="Dcacm" localSheetId="6">#REF!</definedName>
    <definedName name="Dcacm" localSheetId="7">#REF!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hidden="1">{"via1",#N/A,TRUE,"general";"via2",#N/A,TRUE,"general";"via3",#N/A,TRUE,"general"}</definedName>
    <definedName name="dd" localSheetId="3">#REF!</definedName>
    <definedName name="dd" localSheetId="4">#REF!</definedName>
    <definedName name="dd" localSheetId="5">#REF!</definedName>
    <definedName name="dd" localSheetId="6">#REF!</definedName>
    <definedName name="dd" localSheetId="7">#REF!</definedName>
    <definedName name="dd">#REF!</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hidden="1">{"via1",#N/A,TRUE,"general";"via2",#N/A,TRUE,"general";"via3",#N/A,TRUE,"general"}</definedName>
    <definedName name="demanto" localSheetId="3">#REF!</definedName>
    <definedName name="demanto" localSheetId="4">#REF!</definedName>
    <definedName name="demanto" localSheetId="5">#REF!</definedName>
    <definedName name="demanto" localSheetId="6">#REF!</definedName>
    <definedName name="demanto" localSheetId="7">#REF!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 localSheetId="4">#REF!</definedName>
    <definedName name="DEX" localSheetId="5">#REF!</definedName>
    <definedName name="DEX" localSheetId="6">#REF!</definedName>
    <definedName name="DEX" localSheetId="7">#REF!</definedName>
    <definedName name="DEX">#REF!</definedName>
    <definedName name="DF">[64]Cronograma!#REF!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 localSheetId="4">#REF!</definedName>
    <definedName name="Dsbcm" localSheetId="5">#REF!</definedName>
    <definedName name="Dsbcm" localSheetId="6">#REF!</definedName>
    <definedName name="Dsbcm" localSheetId="7">#REF!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hidden="1">{"via1",#N/A,TRUE,"general";"via2",#N/A,TRUE,"general";"via3",#N/A,TRUE,"general"}</definedName>
    <definedName name="EE" localSheetId="2">AIU!ERR</definedName>
    <definedName name="EE" localSheetId="3">'APU 1'!ERR</definedName>
    <definedName name="EE" localSheetId="4">'APU 2'!ERR</definedName>
    <definedName name="EE" localSheetId="5">'APU 3'!ERR</definedName>
    <definedName name="EE" localSheetId="6">'APU 4'!ERR</definedName>
    <definedName name="EE" localSheetId="7">'APU 5'!ERR</definedName>
    <definedName name="EE">[0]!ERR</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3">#REF!</definedName>
    <definedName name="emanto" localSheetId="4">#REF!</definedName>
    <definedName name="emanto" localSheetId="5">#REF!</definedName>
    <definedName name="emanto" localSheetId="6">#REF!</definedName>
    <definedName name="emanto" localSheetId="7">#REF!</definedName>
    <definedName name="emanto">#REF!</definedName>
    <definedName name="eme" localSheetId="2">AIU!ERR</definedName>
    <definedName name="eme" localSheetId="3">'APU 1'!ERR</definedName>
    <definedName name="eme" localSheetId="4">'APU 2'!ERR</definedName>
    <definedName name="eme" localSheetId="5">'APU 3'!ERR</definedName>
    <definedName name="eme" localSheetId="6">'APU 4'!ERR</definedName>
    <definedName name="eme" localSheetId="7">'APU 5'!ERR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3">#REF!</definedName>
    <definedName name="ENTRADASP" localSheetId="4">#REF!</definedName>
    <definedName name="ENTRADASP" localSheetId="5">#REF!</definedName>
    <definedName name="ENTRADASP" localSheetId="6">#REF!</definedName>
    <definedName name="ENTRADASP" localSheetId="7">#REF!</definedName>
    <definedName name="ENTRADASP">#REF!</definedName>
    <definedName name="EPECIALIDAD_SIDOE">[12]Tablas!#REF!</definedName>
    <definedName name="equipo">[69]Equipo!$A$7:$A$65536</definedName>
    <definedName name="EQUIPO1">#REF!</definedName>
    <definedName name="EQUIPOS" localSheetId="3">'[70]TABLA EQUIPOS'!$A$3:$D$70</definedName>
    <definedName name="EQUIPOS" localSheetId="4">'[70]TABLA EQUIPOS'!$A$3:$D$70</definedName>
    <definedName name="EQUIPOS" localSheetId="5">'[70]TABLA EQUIPOS'!$A$3:$D$70</definedName>
    <definedName name="EQUIPOS" localSheetId="6">'[70]TABLA EQUIPOS'!$A$3:$D$70</definedName>
    <definedName name="EQUIPOS" localSheetId="7">'[70]TABLA EQUIPOS'!$A$3:$D$70</definedName>
    <definedName name="Equipos">#REF!</definedName>
    <definedName name="EQUIPOS1">#REF!</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hidden="1">{"via1",#N/A,TRUE,"general";"via2",#N/A,TRUE,"general";"via3",#N/A,TRUE,"general"}</definedName>
    <definedName name="ERE_ART">[45]steel!$B$8:$B$47</definedName>
    <definedName name="erfg" localSheetId="2"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hidden="1">{"via1",#N/A,TRUE,"general";"via2",#N/A,TRUE,"general";"via3",#N/A,TRUE,"general"}</definedName>
    <definedName name="ES" localSheetId="2">AIU!ERR</definedName>
    <definedName name="ES" localSheetId="3">'APU 1'!ERR</definedName>
    <definedName name="ES" localSheetId="4">'APU 2'!ERR</definedName>
    <definedName name="ES" localSheetId="5">'APU 3'!ERR</definedName>
    <definedName name="ES" localSheetId="6">'APU 4'!ERR</definedName>
    <definedName name="ES" localSheetId="7">'APU 5'!ERR</definedName>
    <definedName name="ES">[0]!ERR</definedName>
    <definedName name="ESA">#REF!</definedName>
    <definedName name="ESE">#REF!</definedName>
    <definedName name="ESPE">#REF!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2"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hidden="1">{"via1",#N/A,TRUE,"general";"via2",#N/A,TRUE,"general";"via3",#N/A,TRUE,"general"}</definedName>
    <definedName name="etertt" localSheetId="2" hidden="1">{#N/A,#N/A,TRUE,"1842CWN0"}</definedName>
    <definedName name="etertt" hidden="1">{#N/A,#N/A,TRUE,"1842CWN0"}</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 localSheetId="4">#REF!</definedName>
    <definedName name="EXC" localSheetId="5">#REF!</definedName>
    <definedName name="EXC" localSheetId="6">#REF!</definedName>
    <definedName name="EXC" localSheetId="7">#REF!</definedName>
    <definedName name="EXC">#REF!</definedName>
    <definedName name="EXCAV_1">#REF!</definedName>
    <definedName name="EXCAV_2">#REF!</definedName>
    <definedName name="exCEL" localSheetId="3">#REF!</definedName>
    <definedName name="exCEL" localSheetId="4">#REF!</definedName>
    <definedName name="exCEL" localSheetId="5">#REF!</definedName>
    <definedName name="exCEL" localSheetId="6">#REF!</definedName>
    <definedName name="exCEL" localSheetId="7">#REF!</definedName>
    <definedName name="exCEL">#REF!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#REF!</definedName>
    <definedName name="Excel_BuiltIn_Print_Titles_10" localSheetId="3">[23]SKJ452!#REF!</definedName>
    <definedName name="Excel_BuiltIn_Print_Titles_10" localSheetId="4">[23]SKJ452!#REF!</definedName>
    <definedName name="Excel_BuiltIn_Print_Titles_10" localSheetId="5">[23]SKJ452!#REF!</definedName>
    <definedName name="Excel_BuiltIn_Print_Titles_10" localSheetId="6">[23]SKJ452!#REF!</definedName>
    <definedName name="Excel_BuiltIn_Print_Titles_10" localSheetId="7">[23]SKJ452!#REF!</definedName>
    <definedName name="Excel_BuiltIn_Print_Titles_10">[23]SKJ452!#REF!</definedName>
    <definedName name="Excel_BuiltIn_Print_Titles_11" localSheetId="3">[23]ITA878!#REF!</definedName>
    <definedName name="Excel_BuiltIn_Print_Titles_11" localSheetId="4">[23]ITA878!#REF!</definedName>
    <definedName name="Excel_BuiltIn_Print_Titles_11" localSheetId="5">[23]ITA878!#REF!</definedName>
    <definedName name="Excel_BuiltIn_Print_Titles_11" localSheetId="6">[23]ITA878!#REF!</definedName>
    <definedName name="Excel_BuiltIn_Print_Titles_11" localSheetId="7">[23]ITA878!#REF!</definedName>
    <definedName name="Excel_BuiltIn_Print_Titles_11">[23]ITA878!#REF!</definedName>
    <definedName name="Excel_BuiltIn_Print_Titles_12" localSheetId="3">'[23]AEA-944'!#REF!</definedName>
    <definedName name="Excel_BuiltIn_Print_Titles_12" localSheetId="4">'[23]AEA-944'!#REF!</definedName>
    <definedName name="Excel_BuiltIn_Print_Titles_12" localSheetId="5">'[23]AEA-944'!#REF!</definedName>
    <definedName name="Excel_BuiltIn_Print_Titles_12" localSheetId="6">'[23]AEA-944'!#REF!</definedName>
    <definedName name="Excel_BuiltIn_Print_Titles_12" localSheetId="7">'[23]AEA-944'!#REF!</definedName>
    <definedName name="Excel_BuiltIn_Print_Titles_12">'[23]AEA-944'!#REF!</definedName>
    <definedName name="Excel_BuiltIn_Print_Titles_13" localSheetId="3">'[23]DUB-823'!#REF!</definedName>
    <definedName name="Excel_BuiltIn_Print_Titles_13" localSheetId="4">'[23]DUB-823'!#REF!</definedName>
    <definedName name="Excel_BuiltIn_Print_Titles_13" localSheetId="5">'[23]DUB-823'!#REF!</definedName>
    <definedName name="Excel_BuiltIn_Print_Titles_13" localSheetId="6">'[23]DUB-823'!#REF!</definedName>
    <definedName name="Excel_BuiltIn_Print_Titles_13" localSheetId="7">'[23]DUB-823'!#REF!</definedName>
    <definedName name="Excel_BuiltIn_Print_Titles_13">'[23]DUB-823'!#REF!</definedName>
    <definedName name="Excel_BuiltIn_Print_Titles_14" localSheetId="3">'[23]GPI 526'!#REF!</definedName>
    <definedName name="Excel_BuiltIn_Print_Titles_14" localSheetId="4">'[23]GPI 526'!#REF!</definedName>
    <definedName name="Excel_BuiltIn_Print_Titles_14" localSheetId="5">'[23]GPI 526'!#REF!</definedName>
    <definedName name="Excel_BuiltIn_Print_Titles_14" localSheetId="6">'[23]GPI 526'!#REF!</definedName>
    <definedName name="Excel_BuiltIn_Print_Titles_14" localSheetId="7">'[23]GPI 526'!#REF!</definedName>
    <definedName name="Excel_BuiltIn_Print_Titles_14">'[23]GPI 526'!#REF!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#REF!</definedName>
    <definedName name="Excel_BuiltIn_Print_Titles_19" localSheetId="3">[23]XXJ617!#REF!</definedName>
    <definedName name="Excel_BuiltIn_Print_Titles_19" localSheetId="4">[23]XXJ617!#REF!</definedName>
    <definedName name="Excel_BuiltIn_Print_Titles_19" localSheetId="5">[23]XXJ617!#REF!</definedName>
    <definedName name="Excel_BuiltIn_Print_Titles_19" localSheetId="6">[23]XXJ617!#REF!</definedName>
    <definedName name="Excel_BuiltIn_Print_Titles_19" localSheetId="7">[23]XXJ617!#REF!</definedName>
    <definedName name="Excel_BuiltIn_Print_Titles_19">[23]XXJ617!#REF!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#REF!</definedName>
    <definedName name="Excel_BuiltIn_Print_Titles_21" localSheetId="3">[23]SNG_855!#REF!</definedName>
    <definedName name="Excel_BuiltIn_Print_Titles_21" localSheetId="4">[23]SNG_855!#REF!</definedName>
    <definedName name="Excel_BuiltIn_Print_Titles_21" localSheetId="5">[23]SNG_855!#REF!</definedName>
    <definedName name="Excel_BuiltIn_Print_Titles_21" localSheetId="6">[23]SNG_855!#REF!</definedName>
    <definedName name="Excel_BuiltIn_Print_Titles_21" localSheetId="7">[23]SNG_855!#REF!</definedName>
    <definedName name="Excel_BuiltIn_Print_Titles_21">[23]SNG_855!#REF!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#REF!</definedName>
    <definedName name="Excel_BuiltIn_Print_Titles_5" localSheetId="3">'[23]VEA 374'!#REF!</definedName>
    <definedName name="Excel_BuiltIn_Print_Titles_5" localSheetId="4">'[23]VEA 374'!#REF!</definedName>
    <definedName name="Excel_BuiltIn_Print_Titles_5" localSheetId="5">'[23]VEA 374'!#REF!</definedName>
    <definedName name="Excel_BuiltIn_Print_Titles_5" localSheetId="6">'[23]VEA 374'!#REF!</definedName>
    <definedName name="Excel_BuiltIn_Print_Titles_5" localSheetId="7">'[23]VEA 374'!#REF!</definedName>
    <definedName name="Excel_BuiltIn_Print_Titles_5">'[23]VEA 374'!#REF!</definedName>
    <definedName name="Excel_BuiltIn_Print_Titles_5_XX" localSheetId="3">'[23]VEA 374'!#REF!</definedName>
    <definedName name="Excel_BuiltIn_Print_Titles_5_XX" localSheetId="4">'[23]VEA 374'!#REF!</definedName>
    <definedName name="Excel_BuiltIn_Print_Titles_5_XX" localSheetId="5">'[23]VEA 374'!#REF!</definedName>
    <definedName name="Excel_BuiltIn_Print_Titles_5_XX" localSheetId="6">'[23]VEA 374'!#REF!</definedName>
    <definedName name="Excel_BuiltIn_Print_Titles_5_XX" localSheetId="7">'[23]VEA 374'!#REF!</definedName>
    <definedName name="Excel_BuiltIn_Print_Titles_5_XX">'[23]VEA 374'!#REF!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#REF!</definedName>
    <definedName name="Excel_BuiltIn_Print_Titles_7" localSheetId="3">[23]HFB024!#REF!</definedName>
    <definedName name="Excel_BuiltIn_Print_Titles_7" localSheetId="4">[23]HFB024!#REF!</definedName>
    <definedName name="Excel_BuiltIn_Print_Titles_7" localSheetId="5">[23]HFB024!#REF!</definedName>
    <definedName name="Excel_BuiltIn_Print_Titles_7" localSheetId="6">[23]HFB024!#REF!</definedName>
    <definedName name="Excel_BuiltIn_Print_Titles_7" localSheetId="7">[23]HFB024!#REF!</definedName>
    <definedName name="Excel_BuiltIn_Print_Titles_7">[23]HFB024!#REF!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#REF!</definedName>
    <definedName name="Excel_BuiltIn_Print_Titles_9" localSheetId="3">[23]PAJ825!#REF!</definedName>
    <definedName name="Excel_BuiltIn_Print_Titles_9" localSheetId="4">[23]PAJ825!#REF!</definedName>
    <definedName name="Excel_BuiltIn_Print_Titles_9" localSheetId="5">[23]PAJ825!#REF!</definedName>
    <definedName name="Excel_BuiltIn_Print_Titles_9" localSheetId="6">[23]PAJ825!#REF!</definedName>
    <definedName name="Excel_BuiltIn_Print_Titles_9" localSheetId="7">[23]PAJ825!#REF!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4">[50]!FareWellStmnt</definedName>
    <definedName name="FareWellStmnt" localSheetId="5">[50]!FareWellStmnt</definedName>
    <definedName name="FareWellStmnt" localSheetId="6">[50]!FareWellStmnt</definedName>
    <definedName name="FareWellStmnt" localSheetId="7">[50]!FareWellStmnt</definedName>
    <definedName name="FareWellStmnt" localSheetId="1">[50]!FareWellStmnt</definedName>
    <definedName name="FareWellStmnt">[50]!FareWellStmnt</definedName>
    <definedName name="FaseProyecto">#REF!</definedName>
    <definedName name="FD" localSheetId="2">AIU!ERR</definedName>
    <definedName name="FD" localSheetId="3">'APU 1'!ERR</definedName>
    <definedName name="FD" localSheetId="4">'APU 2'!ERR</definedName>
    <definedName name="FD" localSheetId="5">'APU 3'!ERR</definedName>
    <definedName name="FD" localSheetId="6">'APU 4'!ERR</definedName>
    <definedName name="FD" localSheetId="7">'APU 5'!ERR</definedName>
    <definedName name="FD">[0]!ERR</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3">'[37]Res-Accide-10'!#REF!</definedName>
    <definedName name="fer" localSheetId="4">'[37]Res-Accide-10'!#REF!</definedName>
    <definedName name="fer" localSheetId="5">'[37]Res-Accide-10'!#REF!</definedName>
    <definedName name="fer" localSheetId="6">'[37]Res-Accide-10'!#REF!</definedName>
    <definedName name="fer" localSheetId="7">'[37]Res-Accide-10'!#REF!</definedName>
    <definedName name="fer">'[37]Res-Accide-10'!#REF!</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hidden="1">{"via1",#N/A,TRUE,"general";"via2",#N/A,TRUE,"general";"via3",#N/A,TRUE,"general"}</definedName>
    <definedName name="ff" localSheetId="2">AIU!ERR</definedName>
    <definedName name="ff" localSheetId="3">'APU 1'!ERR</definedName>
    <definedName name="ff" localSheetId="4">'APU 2'!ERR</definedName>
    <definedName name="ff" localSheetId="5">'APU 3'!ERR</definedName>
    <definedName name="ff" localSheetId="6">'APU 4'!ERR</definedName>
    <definedName name="ff" localSheetId="7">'APU 5'!ERR</definedName>
    <definedName name="ff">[0]!ERR</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hidden="1">{"TAB1",#N/A,TRUE,"GENERAL";"TAB2",#N/A,TRUE,"GENERAL";"TAB3",#N/A,TRUE,"GENERAL";"TAB4",#N/A,TRUE,"GENERAL";"TAB5",#N/A,TRUE,"GENERAL"}</definedName>
    <definedName name="fg" localSheetId="2">AIU!ERR</definedName>
    <definedName name="fg" localSheetId="3">'APU 1'!ERR</definedName>
    <definedName name="fg" localSheetId="4">'APU 2'!ERR</definedName>
    <definedName name="fg" localSheetId="5">'APU 3'!ERR</definedName>
    <definedName name="fg" localSheetId="6">'APU 4'!ERR</definedName>
    <definedName name="fg" localSheetId="7">'APU 5'!ERR</definedName>
    <definedName name="fg">[0]!ERR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hidden="1">{"via1",#N/A,TRUE,"general";"via2",#N/A,TRUE,"general";"via3",#N/A,TRUE,"general"}</definedName>
    <definedName name="fhg" localSheetId="2" hidden="1">{#N/A,#N/A,TRUE,"1842CWN0"}</definedName>
    <definedName name="fhg" hidden="1">{#N/A,#N/A,TRUE,"1842CWN0"}</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AIU!ERR</definedName>
    <definedName name="FINANCIACION" localSheetId="3">'APU 1'!ERR</definedName>
    <definedName name="FINANCIACION" localSheetId="4">'APU 2'!ERR</definedName>
    <definedName name="FINANCIACION" localSheetId="5">'APU 3'!ERR</definedName>
    <definedName name="FINANCIACION" localSheetId="6">'APU 4'!ERR</definedName>
    <definedName name="FINANCIACION" localSheetId="7">'APU 5'!ERR</definedName>
    <definedName name="FINANCIACION">[0]!ERR</definedName>
    <definedName name="FinePrint" localSheetId="4">[50]!FinePrint</definedName>
    <definedName name="FinePrint" localSheetId="5">[50]!FinePrint</definedName>
    <definedName name="FinePrint" localSheetId="6">[50]!FinePrint</definedName>
    <definedName name="FinePrint" localSheetId="7">[50]!FinePrint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AIU!ERR</definedName>
    <definedName name="fu" localSheetId="3">'APU 1'!ERR</definedName>
    <definedName name="fu" localSheetId="4">'APU 2'!ERR</definedName>
    <definedName name="fu" localSheetId="5">'APU 3'!ERR</definedName>
    <definedName name="fu" localSheetId="6">'APU 4'!ERR</definedName>
    <definedName name="fu" localSheetId="7">'APU 5'!ERR</definedName>
    <definedName name="fu">[0]!ERR</definedName>
    <definedName name="Full_Print">#REF!</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#REF!</definedName>
    <definedName name="GAJ" localSheetId="4">#REF!</definedName>
    <definedName name="GAJ" localSheetId="5">#REF!</definedName>
    <definedName name="GAJ" localSheetId="6">#REF!</definedName>
    <definedName name="GAJ" localSheetId="7">#REF!</definedName>
    <definedName name="GAJ">#REF!</definedName>
    <definedName name="GAS">[12]Tablas!#REF!</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 localSheetId="4">#REF!</definedName>
    <definedName name="Geotex" localSheetId="5">#REF!</definedName>
    <definedName name="Geotex" localSheetId="6">#REF!</definedName>
    <definedName name="Geotex" localSheetId="7">#REF!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hidden="1">{"TAB1",#N/A,TRUE,"GENERAL";"TAB2",#N/A,TRUE,"GENERAL";"TAB3",#N/A,TRUE,"GENERAL";"TAB4",#N/A,TRUE,"GENERAL";"TAB5",#N/A,TRUE,"GENERAL"}</definedName>
    <definedName name="GGG" localSheetId="2">AIU!ERR</definedName>
    <definedName name="GGG" localSheetId="3">'APU 1'!ERR</definedName>
    <definedName name="GGG" localSheetId="4">'APU 2'!ERR</definedName>
    <definedName name="GGG" localSheetId="5">'APU 3'!ERR</definedName>
    <definedName name="GGG" localSheetId="6">'APU 4'!ERR</definedName>
    <definedName name="GGG" localSheetId="7">'APU 5'!ERR</definedName>
    <definedName name="GGG">[0]!ERR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hidden="1">{"via1",#N/A,TRUE,"general";"via2",#N/A,TRUE,"general";"via3",#N/A,TRUE,"general"}</definedName>
    <definedName name="ggjgjkg" localSheetId="2" hidden="1">{#N/A,#N/A,TRUE,"1842CWN0"}</definedName>
    <definedName name="ggjgjkg" hidden="1">{#N/A,#N/A,TRUE,"1842CWN0"}</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hidden="1">{#N/A,#N/A,TRUE,"1842CWN0"}</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 localSheetId="4">#REF!</definedName>
    <definedName name="GRAF2" localSheetId="5">#REF!</definedName>
    <definedName name="GRAF2" localSheetId="6">#REF!</definedName>
    <definedName name="GRAF2" localSheetId="7">#REF!</definedName>
    <definedName name="GRAF2">#REF!</definedName>
    <definedName name="GRAF3" localSheetId="3">#REF!</definedName>
    <definedName name="GRAF3" localSheetId="4">#REF!</definedName>
    <definedName name="GRAF3" localSheetId="5">#REF!</definedName>
    <definedName name="GRAF3" localSheetId="6">#REF!</definedName>
    <definedName name="GRAF3" localSheetId="7">#REF!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#REF!</definedName>
    <definedName name="GRUPO123" localSheetId="3">#REF!</definedName>
    <definedName name="GRUPO123" localSheetId="4">#REF!</definedName>
    <definedName name="GRUPO123" localSheetId="5">#REF!</definedName>
    <definedName name="GRUPO123" localSheetId="6">#REF!</definedName>
    <definedName name="GRUPO123" localSheetId="7">#REF!</definedName>
    <definedName name="GRUPO123">#REF!</definedName>
    <definedName name="GRUPO13" localSheetId="3">#REF!</definedName>
    <definedName name="GRUPO13" localSheetId="4">#REF!</definedName>
    <definedName name="GRUPO13" localSheetId="5">#REF!</definedName>
    <definedName name="GRUPO13" localSheetId="6">#REF!</definedName>
    <definedName name="GRUPO13" localSheetId="7">#REF!</definedName>
    <definedName name="GRUPO13">#REF!</definedName>
    <definedName name="GRUPO2" localSheetId="3">#REF!</definedName>
    <definedName name="GRUPO2" localSheetId="4">#REF!</definedName>
    <definedName name="GRUPO2" localSheetId="5">#REF!</definedName>
    <definedName name="GRUPO2" localSheetId="6">#REF!</definedName>
    <definedName name="GRUPO2" localSheetId="7">#REF!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#REF!</definedName>
    <definedName name="GTRE" localSheetId="4">#REF!</definedName>
    <definedName name="GTRE" localSheetId="5">#REF!</definedName>
    <definedName name="GTRE" localSheetId="6">#REF!</definedName>
    <definedName name="GTRE" localSheetId="7">#REF!</definedName>
    <definedName name="GTRE">#REF!</definedName>
    <definedName name="h">#REF!</definedName>
    <definedName name="H_pump">#REF!</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hidden="1">{"TAB1",#N/A,TRUE,"GENERAL";"TAB2",#N/A,TRUE,"GENERAL";"TAB3",#N/A,TRUE,"GENERAL";"TAB4",#N/A,TRUE,"GENERAL";"TAB5",#N/A,TRUE,"GENERAL"}</definedName>
    <definedName name="hh" localSheetId="2">AIU!ERR</definedName>
    <definedName name="hh" localSheetId="3">'APU 1'!ERR</definedName>
    <definedName name="hh" localSheetId="4">'APU 2'!ERR</definedName>
    <definedName name="hh" localSheetId="5">'APU 3'!ERR</definedName>
    <definedName name="hh" localSheetId="6">'APU 4'!ERR</definedName>
    <definedName name="hh" localSheetId="7">'APU 5'!ERR</definedName>
    <definedName name="hh">[0]!ERR</definedName>
    <definedName name="hhg" localSheetId="2" hidden="1">{#N/A,#N/A,TRUE,"1842CWN0"}</definedName>
    <definedName name="hhg" hidden="1">{#N/A,#N/A,TRUE,"1842CWN0"}</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hidden="1">{"via1",#N/A,TRUE,"general";"via2",#N/A,TRUE,"general";"via3",#N/A,TRUE,"general"}</definedName>
    <definedName name="HK" localSheetId="2">AIU!ERR</definedName>
    <definedName name="HK" localSheetId="3">'APU 1'!ERR</definedName>
    <definedName name="HK" localSheetId="4">'APU 2'!ERR</definedName>
    <definedName name="HK" localSheetId="5">'APU 3'!ERR</definedName>
    <definedName name="HK" localSheetId="6">'APU 4'!ERR</definedName>
    <definedName name="HK" localSheetId="7">'APU 5'!ERR</definedName>
    <definedName name="HK">[0]!ERR</definedName>
    <definedName name="HM">#REF!</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 localSheetId="4">#REF!</definedName>
    <definedName name="HOJA1" localSheetId="5">#REF!</definedName>
    <definedName name="HOJA1" localSheetId="6">#REF!</definedName>
    <definedName name="HOJA1" localSheetId="7">#REF!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hidden="1">{"via1",#N/A,TRUE,"general";"via2",#N/A,TRUE,"general";"via3",#N/A,TRUE,"general"}</definedName>
    <definedName name="I" localSheetId="3">#REF!</definedName>
    <definedName name="I" localSheetId="4">#REF!</definedName>
    <definedName name="I" localSheetId="5">#REF!</definedName>
    <definedName name="I" localSheetId="6">#REF!</definedName>
    <definedName name="I" localSheetId="7">#REF!</definedName>
    <definedName name="I">#REF!</definedName>
    <definedName name="i0">#REF!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AIU!ERR</definedName>
    <definedName name="ID" localSheetId="3">'APU 1'!ERR</definedName>
    <definedName name="ID" localSheetId="4">'APU 2'!ERR</definedName>
    <definedName name="ID" localSheetId="5">'APU 3'!ERR</definedName>
    <definedName name="ID" localSheetId="6">'APU 4'!ERR</definedName>
    <definedName name="ID" localSheetId="7">'APU 5'!ERR</definedName>
    <definedName name="ID">[0]!ERR</definedName>
    <definedName name="IF" localSheetId="3">'[51]A. P. U.'!#REF!</definedName>
    <definedName name="IF" localSheetId="4">'[51]A. P. U.'!#REF!</definedName>
    <definedName name="IF" localSheetId="5">'[51]A. P. U.'!#REF!</definedName>
    <definedName name="IF" localSheetId="6">'[51]A. P. U.'!#REF!</definedName>
    <definedName name="IF" localSheetId="7">'[51]A. P. U.'!#REF!</definedName>
    <definedName name="IF">'[51]A. P. U.'!#REF!</definedName>
    <definedName name="Ig">#REF!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 localSheetId="4">#REF!</definedName>
    <definedName name="INDICE" localSheetId="5">#REF!</definedName>
    <definedName name="INDICE" localSheetId="6">#REF!</definedName>
    <definedName name="INDICE" localSheetId="7">#REF!</definedName>
    <definedName name="INDICE">#REF!</definedName>
    <definedName name="inf" localSheetId="3">#REF!</definedName>
    <definedName name="inf" localSheetId="4">#REF!</definedName>
    <definedName name="inf" localSheetId="5">#REF!</definedName>
    <definedName name="inf" localSheetId="6">#REF!</definedName>
    <definedName name="inf" localSheetId="7">#REF!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3">[82]Insumos!#REF!</definedName>
    <definedName name="Insumos_auxiliares" localSheetId="4">[82]Insumos!#REF!</definedName>
    <definedName name="Insumos_auxiliares" localSheetId="5">[82]Insumos!#REF!</definedName>
    <definedName name="Insumos_auxiliares" localSheetId="6">[82]Insumos!#REF!</definedName>
    <definedName name="Insumos_auxiliares" localSheetId="7">[82]Insumos!#REF!</definedName>
    <definedName name="Insumos_auxiliares">[82]Insumos!#REF!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4">[50]!INV_Payments</definedName>
    <definedName name="INV_Payments" localSheetId="5">[50]!INV_Payments</definedName>
    <definedName name="INV_Payments" localSheetId="6">[50]!INV_Payments</definedName>
    <definedName name="INV_Payments" localSheetId="7">[50]!INV_Payments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AIU!ERR</definedName>
    <definedName name="IOUHH" localSheetId="3">'APU 1'!ERR</definedName>
    <definedName name="IOUHH" localSheetId="4">'APU 2'!ERR</definedName>
    <definedName name="IOUHH" localSheetId="5">'APU 3'!ERR</definedName>
    <definedName name="IOUHH" localSheetId="6">'APU 4'!ERR</definedName>
    <definedName name="IOUHH" localSheetId="7">'APU 5'!ERR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#REF!</definedName>
    <definedName name="ITEM15" localSheetId="3">#REF!</definedName>
    <definedName name="ITEM15" localSheetId="4">#REF!</definedName>
    <definedName name="ITEM15" localSheetId="5">#REF!</definedName>
    <definedName name="ITEM15" localSheetId="6">#REF!</definedName>
    <definedName name="ITEM15" localSheetId="7">#REF!</definedName>
    <definedName name="ITEM15">#REF!</definedName>
    <definedName name="ITEM2" localSheetId="3">#REF!</definedName>
    <definedName name="ITEM2" localSheetId="4">#REF!</definedName>
    <definedName name="ITEM2" localSheetId="5">#REF!</definedName>
    <definedName name="ITEM2" localSheetId="6">#REF!</definedName>
    <definedName name="ITEM2" localSheetId="7">#REF!</definedName>
    <definedName name="ITEM2">#REF!</definedName>
    <definedName name="item210.3" localSheetId="3">#REF!</definedName>
    <definedName name="item210.3" localSheetId="4">#REF!</definedName>
    <definedName name="item210.3" localSheetId="5">#REF!</definedName>
    <definedName name="item210.3" localSheetId="6">#REF!</definedName>
    <definedName name="item210.3" localSheetId="7">#REF!</definedName>
    <definedName name="item210.3">#REF!</definedName>
    <definedName name="item230.1" localSheetId="3">#REF!</definedName>
    <definedName name="item230.1" localSheetId="4">#REF!</definedName>
    <definedName name="item230.1" localSheetId="5">#REF!</definedName>
    <definedName name="item230.1" localSheetId="6">#REF!</definedName>
    <definedName name="item230.1" localSheetId="7">#REF!</definedName>
    <definedName name="item230.1">#REF!</definedName>
    <definedName name="ITEM3" localSheetId="3">#REF!</definedName>
    <definedName name="ITEM3" localSheetId="4">#REF!</definedName>
    <definedName name="ITEM3" localSheetId="5">#REF!</definedName>
    <definedName name="ITEM3" localSheetId="6">#REF!</definedName>
    <definedName name="ITEM3" localSheetId="7">#REF!</definedName>
    <definedName name="ITEM3">#REF!</definedName>
    <definedName name="item310" localSheetId="3">#REF!</definedName>
    <definedName name="item310" localSheetId="4">#REF!</definedName>
    <definedName name="item310" localSheetId="5">#REF!</definedName>
    <definedName name="item310" localSheetId="6">#REF!</definedName>
    <definedName name="item310" localSheetId="7">#REF!</definedName>
    <definedName name="item310">#REF!</definedName>
    <definedName name="item320.2" localSheetId="3">#REF!</definedName>
    <definedName name="item320.2" localSheetId="4">#REF!</definedName>
    <definedName name="item320.2" localSheetId="5">#REF!</definedName>
    <definedName name="item320.2" localSheetId="6">#REF!</definedName>
    <definedName name="item320.2" localSheetId="7">#REF!</definedName>
    <definedName name="item320.2">#REF!</definedName>
    <definedName name="item330.1" localSheetId="3">#REF!</definedName>
    <definedName name="item330.1" localSheetId="4">#REF!</definedName>
    <definedName name="item330.1" localSheetId="5">#REF!</definedName>
    <definedName name="item330.1" localSheetId="6">#REF!</definedName>
    <definedName name="item330.1" localSheetId="7">#REF!</definedName>
    <definedName name="item330.1">#REF!</definedName>
    <definedName name="item420" localSheetId="3">#REF!</definedName>
    <definedName name="item420" localSheetId="4">#REF!</definedName>
    <definedName name="item420" localSheetId="5">#REF!</definedName>
    <definedName name="item420" localSheetId="6">#REF!</definedName>
    <definedName name="item420" localSheetId="7">#REF!</definedName>
    <definedName name="item420">#REF!</definedName>
    <definedName name="item450.2P" localSheetId="3">#REF!</definedName>
    <definedName name="item450.2P" localSheetId="4">#REF!</definedName>
    <definedName name="item450.2P" localSheetId="5">#REF!</definedName>
    <definedName name="item450.2P" localSheetId="6">#REF!</definedName>
    <definedName name="item450.2P" localSheetId="7">#REF!</definedName>
    <definedName name="item450.2P">#REF!</definedName>
    <definedName name="item600.1" localSheetId="3">#REF!</definedName>
    <definedName name="item600.1" localSheetId="4">#REF!</definedName>
    <definedName name="item600.1" localSheetId="5">#REF!</definedName>
    <definedName name="item600.1" localSheetId="6">#REF!</definedName>
    <definedName name="item600.1" localSheetId="7">#REF!</definedName>
    <definedName name="item600.1">#REF!</definedName>
    <definedName name="item610.1" localSheetId="3">#REF!</definedName>
    <definedName name="item610.1" localSheetId="4">#REF!</definedName>
    <definedName name="item610.1" localSheetId="5">#REF!</definedName>
    <definedName name="item610.1" localSheetId="6">#REF!</definedName>
    <definedName name="item610.1" localSheetId="7">#REF!</definedName>
    <definedName name="item610.1">#REF!</definedName>
    <definedName name="item610.2" localSheetId="3">#REF!</definedName>
    <definedName name="item610.2" localSheetId="4">#REF!</definedName>
    <definedName name="item610.2" localSheetId="5">#REF!</definedName>
    <definedName name="item610.2" localSheetId="6">#REF!</definedName>
    <definedName name="item610.2" localSheetId="7">#REF!</definedName>
    <definedName name="item610.2">#REF!</definedName>
    <definedName name="item630.4" localSheetId="3">#REF!</definedName>
    <definedName name="item630.4" localSheetId="4">#REF!</definedName>
    <definedName name="item630.4" localSheetId="5">#REF!</definedName>
    <definedName name="item630.4" localSheetId="6">#REF!</definedName>
    <definedName name="item630.4" localSheetId="7">#REF!</definedName>
    <definedName name="item630.4">#REF!</definedName>
    <definedName name="item630.6" localSheetId="3">#REF!</definedName>
    <definedName name="item630.6" localSheetId="4">#REF!</definedName>
    <definedName name="item630.6" localSheetId="5">#REF!</definedName>
    <definedName name="item630.6" localSheetId="6">#REF!</definedName>
    <definedName name="item630.6" localSheetId="7">#REF!</definedName>
    <definedName name="item630.6">#REF!</definedName>
    <definedName name="item630.7" localSheetId="3">#REF!</definedName>
    <definedName name="item630.7" localSheetId="4">#REF!</definedName>
    <definedName name="item630.7" localSheetId="5">#REF!</definedName>
    <definedName name="item630.7" localSheetId="6">#REF!</definedName>
    <definedName name="item630.7" localSheetId="7">#REF!</definedName>
    <definedName name="item630.7">#REF!</definedName>
    <definedName name="item640.3" localSheetId="3">#REF!</definedName>
    <definedName name="item640.3" localSheetId="4">#REF!</definedName>
    <definedName name="item640.3" localSheetId="5">#REF!</definedName>
    <definedName name="item640.3" localSheetId="6">#REF!</definedName>
    <definedName name="item640.3" localSheetId="7">#REF!</definedName>
    <definedName name="item640.3">#REF!</definedName>
    <definedName name="item661" localSheetId="3">#REF!</definedName>
    <definedName name="item661" localSheetId="4">#REF!</definedName>
    <definedName name="item661" localSheetId="5">#REF!</definedName>
    <definedName name="item661" localSheetId="6">#REF!</definedName>
    <definedName name="item661" localSheetId="7">#REF!</definedName>
    <definedName name="item661">#REF!</definedName>
    <definedName name="item671" localSheetId="3">#REF!</definedName>
    <definedName name="item671" localSheetId="4">#REF!</definedName>
    <definedName name="item671" localSheetId="5">#REF!</definedName>
    <definedName name="item671" localSheetId="6">#REF!</definedName>
    <definedName name="item671" localSheetId="7">#REF!</definedName>
    <definedName name="item671">#REF!</definedName>
    <definedName name="item673.1" localSheetId="3">#REF!</definedName>
    <definedName name="item673.1" localSheetId="4">#REF!</definedName>
    <definedName name="item673.1" localSheetId="5">#REF!</definedName>
    <definedName name="item673.1" localSheetId="6">#REF!</definedName>
    <definedName name="item673.1" localSheetId="7">#REF!</definedName>
    <definedName name="item673.1">#REF!</definedName>
    <definedName name="item673.3" localSheetId="3">#REF!</definedName>
    <definedName name="item673.3" localSheetId="4">#REF!</definedName>
    <definedName name="item673.3" localSheetId="5">#REF!</definedName>
    <definedName name="item673.3" localSheetId="6">#REF!</definedName>
    <definedName name="item673.3" localSheetId="7">#REF!</definedName>
    <definedName name="item673.3">#REF!</definedName>
    <definedName name="item681" localSheetId="3">#REF!</definedName>
    <definedName name="item681" localSheetId="4">#REF!</definedName>
    <definedName name="item681" localSheetId="5">#REF!</definedName>
    <definedName name="item681" localSheetId="6">#REF!</definedName>
    <definedName name="item681" localSheetId="7">#REF!</definedName>
    <definedName name="item681">#REF!</definedName>
    <definedName name="item700.1" localSheetId="3">#REF!</definedName>
    <definedName name="item700.1" localSheetId="4">#REF!</definedName>
    <definedName name="item700.1" localSheetId="5">#REF!</definedName>
    <definedName name="item700.1" localSheetId="6">#REF!</definedName>
    <definedName name="item700.1" localSheetId="7">#REF!</definedName>
    <definedName name="item700.1">#REF!</definedName>
    <definedName name="item710.1" localSheetId="3">#REF!</definedName>
    <definedName name="item710.1" localSheetId="4">#REF!</definedName>
    <definedName name="item710.1" localSheetId="5">#REF!</definedName>
    <definedName name="item710.1" localSheetId="6">#REF!</definedName>
    <definedName name="item710.1" localSheetId="7">#REF!</definedName>
    <definedName name="item710.1">#REF!</definedName>
    <definedName name="item710.2" localSheetId="3">#REF!</definedName>
    <definedName name="item710.2" localSheetId="4">#REF!</definedName>
    <definedName name="item710.2" localSheetId="5">#REF!</definedName>
    <definedName name="item710.2" localSheetId="6">#REF!</definedName>
    <definedName name="item710.2" localSheetId="7">#REF!</definedName>
    <definedName name="item710.2">#REF!</definedName>
    <definedName name="item730.1" localSheetId="3">#REF!</definedName>
    <definedName name="item730.1" localSheetId="4">#REF!</definedName>
    <definedName name="item730.1" localSheetId="5">#REF!</definedName>
    <definedName name="item730.1" localSheetId="6">#REF!</definedName>
    <definedName name="item730.1" localSheetId="7">#REF!</definedName>
    <definedName name="item730.1">#REF!</definedName>
    <definedName name="item730.2" localSheetId="3">#REF!</definedName>
    <definedName name="item730.2" localSheetId="4">#REF!</definedName>
    <definedName name="item730.2" localSheetId="5">#REF!</definedName>
    <definedName name="item730.2" localSheetId="6">#REF!</definedName>
    <definedName name="item730.2" localSheetId="7">#REF!</definedName>
    <definedName name="item730.2">#REF!</definedName>
    <definedName name="item730.2.4" localSheetId="3">#REF!</definedName>
    <definedName name="item730.2.4" localSheetId="4">#REF!</definedName>
    <definedName name="item730.2.4" localSheetId="5">#REF!</definedName>
    <definedName name="item730.2.4" localSheetId="6">#REF!</definedName>
    <definedName name="item730.2.4" localSheetId="7">#REF!</definedName>
    <definedName name="item730.2.4">#REF!</definedName>
    <definedName name="item900.2" localSheetId="3">#REF!</definedName>
    <definedName name="item900.2" localSheetId="4">#REF!</definedName>
    <definedName name="item900.2" localSheetId="5">#REF!</definedName>
    <definedName name="item900.2" localSheetId="6">#REF!</definedName>
    <definedName name="item900.2" localSheetId="7">#REF!</definedName>
    <definedName name="item900.2">#REF!</definedName>
    <definedName name="ItemCodos">#REF!</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 localSheetId="4">#REF!</definedName>
    <definedName name="IVA" localSheetId="5">#REF!</definedName>
    <definedName name="IVA" localSheetId="6">#REF!</definedName>
    <definedName name="IVA" localSheetId="7">#REF!</definedName>
    <definedName name="IVA">#REF!</definedName>
    <definedName name="iwjer">#REF!</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hidden="1">{"TAB1",#N/A,TRUE,"GENERAL";"TAB2",#N/A,TRUE,"GENERAL";"TAB3",#N/A,TRUE,"GENERAL";"TAB4",#N/A,TRUE,"GENERAL";"TAB5",#N/A,TRUE,"GENERAL"}</definedName>
    <definedName name="jj" localSheetId="2">AIU!ERR</definedName>
    <definedName name="jj" localSheetId="3">'APU 1'!ERR</definedName>
    <definedName name="jj" localSheetId="4">'APU 2'!ERR</definedName>
    <definedName name="jj" localSheetId="5">'APU 3'!ERR</definedName>
    <definedName name="jj" localSheetId="6">'APU 4'!ERR</definedName>
    <definedName name="jj" localSheetId="7">'APU 5'!ERR</definedName>
    <definedName name="jj">[0]!ERR</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hidden="1">{"via1",#N/A,TRUE,"general";"via2",#N/A,TRUE,"general";"via3",#N/A,TRUE,"general"}</definedName>
    <definedName name="JJJ" localSheetId="2" hidden="1">{#N/A,#N/A,FALSE,"Hoja1";#N/A,#N/A,FALSE,"Hoja2"}</definedName>
    <definedName name="JJJ" hidden="1">{#N/A,#N/A,FALSE,"Hoja1";#N/A,#N/A,FALSE,"Hoja2"}</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 localSheetId="4">#REF!</definedName>
    <definedName name="jkl" localSheetId="5">#REF!</definedName>
    <definedName name="jkl" localSheetId="6">#REF!</definedName>
    <definedName name="jkl" localSheetId="7">#REF!</definedName>
    <definedName name="jkl">#REF!</definedName>
    <definedName name="JOHNNY" localSheetId="2">AIU!ERR</definedName>
    <definedName name="JOHNNY" localSheetId="3">'APU 1'!ERR</definedName>
    <definedName name="JOHNNY" localSheetId="4">'APU 2'!ERR</definedName>
    <definedName name="JOHNNY" localSheetId="5">'APU 3'!ERR</definedName>
    <definedName name="JOHNNY" localSheetId="6">'APU 4'!ERR</definedName>
    <definedName name="JOHNNY" localSheetId="7">'APU 5'!ERR</definedName>
    <definedName name="JOHNNY">[0]!ERR</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 localSheetId="4">#REF!</definedName>
    <definedName name="jvv" localSheetId="5">#REF!</definedName>
    <definedName name="jvv" localSheetId="6">#REF!</definedName>
    <definedName name="jvv" localSheetId="7">#REF!</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hidden="1">{"via1",#N/A,TRUE,"general";"via2",#N/A,TRUE,"general";"via3",#N/A,TRUE,"general"}</definedName>
    <definedName name="K0F1" localSheetId="3">#REF!</definedName>
    <definedName name="K0F1" localSheetId="4">#REF!</definedName>
    <definedName name="K0F1" localSheetId="5">#REF!</definedName>
    <definedName name="K0F1" localSheetId="6">#REF!</definedName>
    <definedName name="K0F1" localSheetId="7">#REF!</definedName>
    <definedName name="K0F1">#REF!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hidden="1">{"TAB1",#N/A,TRUE,"GENERAL";"TAB2",#N/A,TRUE,"GENERAL";"TAB3",#N/A,TRUE,"GENERAL";"TAB4",#N/A,TRUE,"GENERAL";"TAB5",#N/A,TRUE,"GENERAL"}</definedName>
    <definedName name="kl" localSheetId="2">AIU!ERR</definedName>
    <definedName name="kl" localSheetId="3">'APU 1'!ERR</definedName>
    <definedName name="kl" localSheetId="4">'APU 2'!ERR</definedName>
    <definedName name="kl" localSheetId="5">'APU 3'!ERR</definedName>
    <definedName name="kl" localSheetId="6">'APU 4'!ERR</definedName>
    <definedName name="kl" localSheetId="7">'APU 5'!ERR</definedName>
    <definedName name="kl">[0]!ERR</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#REF!</definedName>
    <definedName name="km">#REF!</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3">#REF!</definedName>
    <definedName name="LICITACION" localSheetId="4">#REF!</definedName>
    <definedName name="LICITACION" localSheetId="5">#REF!</definedName>
    <definedName name="LICITACION" localSheetId="6">#REF!</definedName>
    <definedName name="LICITACION" localSheetId="7">#REF!</definedName>
    <definedName name="LICITACION">#REF!</definedName>
    <definedName name="LINEA" localSheetId="3">[85]CONT_ADI!#REF!</definedName>
    <definedName name="LINEA" localSheetId="4">[85]CONT_ADI!#REF!</definedName>
    <definedName name="LINEA" localSheetId="5">[85]CONT_ADI!#REF!</definedName>
    <definedName name="LINEA" localSheetId="6">[85]CONT_ADI!#REF!</definedName>
    <definedName name="LINEA" localSheetId="7">[85]CONT_ADI!#REF!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4">[26]!absc</definedName>
    <definedName name="LOCA" localSheetId="5">[26]!absc</definedName>
    <definedName name="LOCA" localSheetId="6">[26]!absc</definedName>
    <definedName name="LOCA" localSheetId="7">[26]!absc</definedName>
    <definedName name="LOCA" localSheetId="1">[26]!absc</definedName>
    <definedName name="LOCA">[26]!absc</definedName>
    <definedName name="LOCA1" localSheetId="4">[38]!absc</definedName>
    <definedName name="LOCA1" localSheetId="5">[38]!absc</definedName>
    <definedName name="LOCA1" localSheetId="6">[38]!absc</definedName>
    <definedName name="LOCA1" localSheetId="7">[38]!absc</definedName>
    <definedName name="LOCA1" localSheetId="1">[38]!absc</definedName>
    <definedName name="LOCA1">[38]!absc</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#REF!</definedName>
    <definedName name="LOGO" localSheetId="2">AIU!ERR</definedName>
    <definedName name="LOGO" localSheetId="3">'APU 1'!ERR</definedName>
    <definedName name="LOGO" localSheetId="4">'APU 2'!ERR</definedName>
    <definedName name="LOGO" localSheetId="5">'APU 3'!ERR</definedName>
    <definedName name="LOGO" localSheetId="6">'APU 4'!ERR</definedName>
    <definedName name="LOGO" localSheetId="7">'APU 5'!ERR</definedName>
    <definedName name="LOGO">[0]!ERR</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hidden="1">{"via1",#N/A,TRUE,"general";"via2",#N/A,TRUE,"general";"via3",#N/A,TRUE,"general"}</definedName>
    <definedName name="lt">#REF!</definedName>
    <definedName name="lun" localSheetId="3">'[37]Res-Accide-10'!#REF!</definedName>
    <definedName name="lun" localSheetId="4">'[37]Res-Accide-10'!#REF!</definedName>
    <definedName name="lun" localSheetId="5">'[37]Res-Accide-10'!#REF!</definedName>
    <definedName name="lun" localSheetId="6">'[37]Res-Accide-10'!#REF!</definedName>
    <definedName name="lun" localSheetId="7">'[37]Res-Accide-10'!#REF!</definedName>
    <definedName name="lun">'[37]Res-Accide-10'!#REF!</definedName>
    <definedName name="lv">#REF!</definedName>
    <definedName name="m">#REF!</definedName>
    <definedName name="MA" localSheetId="3">'[37]Res-Accide-10'!#REF!</definedName>
    <definedName name="MA" localSheetId="4">'[37]Res-Accide-10'!#REF!</definedName>
    <definedName name="MA" localSheetId="5">'[37]Res-Accide-10'!#REF!</definedName>
    <definedName name="MA" localSheetId="6">'[37]Res-Accide-10'!#REF!</definedName>
    <definedName name="MA" localSheetId="7">'[37]Res-Accide-10'!#REF!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hidden="1">{"via1",#N/A,TRUE,"general";"via2",#N/A,TRUE,"general";"via3",#N/A,TRUE,"general"}</definedName>
    <definedName name="MAQUINAR" localSheetId="3">[53]Insum!$A$68:$H$98</definedName>
    <definedName name="MAQUINAR" localSheetId="4">[53]Insum!$A$68:$H$98</definedName>
    <definedName name="MAQUINAR" localSheetId="5">[53]Insum!$A$68:$H$98</definedName>
    <definedName name="MAQUINAR" localSheetId="6">[53]Insum!$A$68:$H$98</definedName>
    <definedName name="MAQUINAR" localSheetId="7">[53]Insum!$A$68:$H$98</definedName>
    <definedName name="MAQUINAR">[54]Insum!$A$68:$H$98</definedName>
    <definedName name="mar" localSheetId="3">'[37]Res-Accide-10'!#REF!</definedName>
    <definedName name="mar" localSheetId="4">'[37]Res-Accide-10'!#REF!</definedName>
    <definedName name="mar" localSheetId="5">'[37]Res-Accide-10'!#REF!</definedName>
    <definedName name="mar" localSheetId="6">'[37]Res-Accide-10'!#REF!</definedName>
    <definedName name="mar" localSheetId="7">'[37]Res-Accide-10'!#REF!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hidden="1">{"via1",#N/A,TRUE,"general";"via2",#N/A,TRUE,"general";"via3",#N/A,TRUE,"general"}</definedName>
    <definedName name="MAT" localSheetId="3">#REF!</definedName>
    <definedName name="MAT" localSheetId="4">#REF!</definedName>
    <definedName name="MAT" localSheetId="5">#REF!</definedName>
    <definedName name="MAT" localSheetId="6">#REF!</definedName>
    <definedName name="MAT" localSheetId="7">#REF!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3">#REF!</definedName>
    <definedName name="MESES" localSheetId="4">#REF!</definedName>
    <definedName name="MESES" localSheetId="5">#REF!</definedName>
    <definedName name="MESES" localSheetId="6">#REF!</definedName>
    <definedName name="MESES" localSheetId="7">#REF!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hidden="1">{"via1",#N/A,TRUE,"general";"via2",#N/A,TRUE,"general";"via3",#N/A,TRUE,"general"}</definedName>
    <definedName name="MOA" localSheetId="2" hidden="1">{#N/A,#N/A,FALSE,"Hoja1";#N/A,#N/A,FALSE,"Hoja2"}</definedName>
    <definedName name="MOA" hidden="1">{#N/A,#N/A,FALSE,"Hoja1";#N/A,#N/A,FALSE,"Hoja2"}</definedName>
    <definedName name="MOD">#REF!</definedName>
    <definedName name="MODIVejec" localSheetId="2" hidden="1">{#N/A,#N/A,FALSE,"Hoja1";#N/A,#N/A,FALSE,"Hoja2"}</definedName>
    <definedName name="MODIVejec" hidden="1">{#N/A,#N/A,FALSE,"Hoja1";#N/A,#N/A,FALSE,"Hoja2"}</definedName>
    <definedName name="Módulo3.anexo1" localSheetId="4">[9]!Módulo3.anexo1</definedName>
    <definedName name="Módulo3.anexo1" localSheetId="5">[9]!Módulo3.anexo1</definedName>
    <definedName name="Módulo3.anexo1" localSheetId="6">[9]!Módulo3.anexo1</definedName>
    <definedName name="Módulo3.anexo1" localSheetId="7">[9]!Módulo3.anexo1</definedName>
    <definedName name="Módulo3.anexo1" localSheetId="1">[9]!Módulo3.anexo1</definedName>
    <definedName name="Módulo3.anexo1">[9]!Módulo3.anexo1</definedName>
    <definedName name="Módulo3.anexo10" localSheetId="4">[9]!Módulo3.anexo10</definedName>
    <definedName name="Módulo3.anexo10" localSheetId="5">[9]!Módulo3.anexo10</definedName>
    <definedName name="Módulo3.anexo10" localSheetId="6">[9]!Módulo3.anexo10</definedName>
    <definedName name="Módulo3.anexo10" localSheetId="7">[9]!Módulo3.anexo10</definedName>
    <definedName name="Módulo3.anexo10" localSheetId="1">[9]!Módulo3.anexo10</definedName>
    <definedName name="Módulo3.anexo10">[9]!Módulo3.anexo10</definedName>
    <definedName name="Módulo3.anexo11" localSheetId="4">[9]!Módulo3.anexo11</definedName>
    <definedName name="Módulo3.anexo11" localSheetId="5">[9]!Módulo3.anexo11</definedName>
    <definedName name="Módulo3.anexo11" localSheetId="6">[9]!Módulo3.anexo11</definedName>
    <definedName name="Módulo3.anexo11" localSheetId="7">[9]!Módulo3.anexo11</definedName>
    <definedName name="Módulo3.anexo11" localSheetId="1">[9]!Módulo3.anexo11</definedName>
    <definedName name="Módulo3.anexo11">[9]!Módulo3.anexo11</definedName>
    <definedName name="Módulo3.anexo12" localSheetId="4">[9]!Módulo3.anexo12</definedName>
    <definedName name="Módulo3.anexo12" localSheetId="5">[9]!Módulo3.anexo12</definedName>
    <definedName name="Módulo3.anexo12" localSheetId="6">[9]!Módulo3.anexo12</definedName>
    <definedName name="Módulo3.anexo12" localSheetId="7">[9]!Módulo3.anexo12</definedName>
    <definedName name="Módulo3.anexo12" localSheetId="1">[9]!Módulo3.anexo12</definedName>
    <definedName name="Módulo3.anexo12">[9]!Módulo3.anexo12</definedName>
    <definedName name="Módulo3.anexo3" localSheetId="4">[9]!Módulo3.anexo3</definedName>
    <definedName name="Módulo3.anexo3" localSheetId="5">[9]!Módulo3.anexo3</definedName>
    <definedName name="Módulo3.anexo3" localSheetId="6">[9]!Módulo3.anexo3</definedName>
    <definedName name="Módulo3.anexo3" localSheetId="7">[9]!Módulo3.anexo3</definedName>
    <definedName name="Módulo3.anexo3" localSheetId="1">[9]!Módulo3.anexo3</definedName>
    <definedName name="Módulo3.anexo3">[9]!Módulo3.anexo3</definedName>
    <definedName name="Módulo3.anexo4" localSheetId="4">[9]!Módulo3.anexo4</definedName>
    <definedName name="Módulo3.anexo4" localSheetId="5">[9]!Módulo3.anexo4</definedName>
    <definedName name="Módulo3.anexo4" localSheetId="6">[9]!Módulo3.anexo4</definedName>
    <definedName name="Módulo3.anexo4" localSheetId="7">[9]!Módulo3.anexo4</definedName>
    <definedName name="Módulo3.anexo4" localSheetId="1">[9]!Módulo3.anexo4</definedName>
    <definedName name="Módulo3.anexo4">[9]!Módulo3.anexo4</definedName>
    <definedName name="Módulo3.anexo5" localSheetId="4">[9]!Módulo3.anexo5</definedName>
    <definedName name="Módulo3.anexo5" localSheetId="5">[9]!Módulo3.anexo5</definedName>
    <definedName name="Módulo3.anexo5" localSheetId="6">[9]!Módulo3.anexo5</definedName>
    <definedName name="Módulo3.anexo5" localSheetId="7">[9]!Módulo3.anexo5</definedName>
    <definedName name="Módulo3.anexo5" localSheetId="1">[9]!Módulo3.anexo5</definedName>
    <definedName name="Módulo3.anexo5">[9]!Módulo3.anexo5</definedName>
    <definedName name="Módulo3.anexo6" localSheetId="4">[9]!Módulo3.anexo6</definedName>
    <definedName name="Módulo3.anexo6" localSheetId="5">[9]!Módulo3.anexo6</definedName>
    <definedName name="Módulo3.anexo6" localSheetId="6">[9]!Módulo3.anexo6</definedName>
    <definedName name="Módulo3.anexo6" localSheetId="7">[9]!Módulo3.anexo6</definedName>
    <definedName name="Módulo3.anexo6" localSheetId="1">[9]!Módulo3.anexo6</definedName>
    <definedName name="Módulo3.anexo6">[9]!Módulo3.anexo6</definedName>
    <definedName name="Módulo8.anexo16" localSheetId="4">[9]!Módulo8.anexo16</definedName>
    <definedName name="Módulo8.anexo16" localSheetId="5">[9]!Módulo8.anexo16</definedName>
    <definedName name="Módulo8.anexo16" localSheetId="6">[9]!Módulo8.anexo16</definedName>
    <definedName name="Módulo8.anexo16" localSheetId="7">[9]!Módulo8.anexo16</definedName>
    <definedName name="Módulo8.anexo16" localSheetId="1">[9]!Módulo8.anexo16</definedName>
    <definedName name="Módulo8.anexo16">[9]!Módulo8.anexo16</definedName>
    <definedName name="MOE" localSheetId="2"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hidden="1">{"via1",#N/A,TRUE,"general";"via2",#N/A,TRUE,"general";"via3",#N/A,TRUE,"general"}</definedName>
    <definedName name="Nada" localSheetId="4">[50]!Nada</definedName>
    <definedName name="Nada" localSheetId="5">[50]!Nada</definedName>
    <definedName name="Nada" localSheetId="6">[50]!Nada</definedName>
    <definedName name="Nada" localSheetId="7">[50]!Nada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hidden="1">{"via1",#N/A,TRUE,"general";"via2",#N/A,TRUE,"general";"via3",#N/A,TRUE,"general"}</definedName>
    <definedName name="NO" localSheetId="2">AIU!ERR</definedName>
    <definedName name="NO" localSheetId="3">'APU 1'!ERR</definedName>
    <definedName name="NO" localSheetId="4">'APU 2'!ERR</definedName>
    <definedName name="NO" localSheetId="5">'APU 3'!ERR</definedName>
    <definedName name="NO" localSheetId="6">'APU 4'!ERR</definedName>
    <definedName name="NO" localSheetId="7">'APU 5'!ERR</definedName>
    <definedName name="NO">[0]!ERR</definedName>
    <definedName name="No_desarrolladas">'[27]Reservas de Petróleo'!$A$2,'[27]Reservas de Petróleo'!$A$1,'[27]Reservas de Petróleo'!$D$4,'[27]Reservas de Petróleo'!$G$1:$G$65536</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 localSheetId="4">#REF!</definedName>
    <definedName name="NUEVO" localSheetId="5">#REF!</definedName>
    <definedName name="NUEVO" localSheetId="6">#REF!</definedName>
    <definedName name="NUEVO" localSheetId="7">#REF!</definedName>
    <definedName name="NUEVO">#REF!</definedName>
    <definedName name="Num_Pmt_Per_Year">#REF!</definedName>
    <definedName name="Number_of_Payments" localSheetId="2">MATCH(0.01,End_Bal,-1)+1</definedName>
    <definedName name="Number_of_Payments">MATCH(0.01,End_Bal,-1)+1</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hidden="1">{"via1",#N/A,TRUE,"general";"via2",#N/A,TRUE,"general";"via3",#N/A,TRUE,"general"}</definedName>
    <definedName name="º1" localSheetId="3">#REF!</definedName>
    <definedName name="º1" localSheetId="4">#REF!</definedName>
    <definedName name="º1" localSheetId="5">#REF!</definedName>
    <definedName name="º1" localSheetId="6">#REF!</definedName>
    <definedName name="º1" localSheetId="7">#REF!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#REF!</definedName>
    <definedName name="Obra" localSheetId="4">#REF!</definedName>
    <definedName name="Obra" localSheetId="5">#REF!</definedName>
    <definedName name="Obra" localSheetId="6">#REF!</definedName>
    <definedName name="Obra" localSheetId="7">#REF!</definedName>
    <definedName name="Obra">#REF!</definedName>
    <definedName name="obras" hidden="1">#REF!</definedName>
    <definedName name="obras1" localSheetId="2">DATE(YEAR([92]!Loan_Start),MONTH([92]!Loan_Start)+Payment_Number,DAY([92]!Loan_Start))</definedName>
    <definedName name="obras1" localSheetId="4">DATE(YEAR([92]!Loan_Start),MONTH([92]!Loan_Start)+Payment_Number,DAY([92]!Loan_Start))</definedName>
    <definedName name="obras1" localSheetId="5">DATE(YEAR([92]!Loan_Start),MONTH([92]!Loan_Start)+Payment_Number,DAY([92]!Loan_Start))</definedName>
    <definedName name="obras1" localSheetId="6">DATE(YEAR([92]!Loan_Start),MONTH([92]!Loan_Start)+Payment_Number,DAY([92]!Loan_Start))</definedName>
    <definedName name="obras1" localSheetId="7">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2">DATE(YEAR([93]!Loan_Start),MONTH([93]!Loan_Start)+Payment_Number,DAY([93]!Loan_Start))</definedName>
    <definedName name="obras111" localSheetId="4">DATE(YEAR([93]!Loan_Start),MONTH([93]!Loan_Start)+Payment_Number,DAY([93]!Loan_Start))</definedName>
    <definedName name="obras111" localSheetId="5">DATE(YEAR([93]!Loan_Start),MONTH([93]!Loan_Start)+Payment_Number,DAY([93]!Loan_Start))</definedName>
    <definedName name="obras111" localSheetId="6">DATE(YEAR([93]!Loan_Start),MONTH([93]!Loan_Start)+Payment_Number,DAY([93]!Loan_Start))</definedName>
    <definedName name="obras111" localSheetId="7">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2">DATE(YEAR(Loan_Start),MONTH(Loan_Start)+Payment_Number,DAY(Loan_Start))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DATE(YEAR([93]!Loan_Start),MONTH([93]!Loan_Start)+Payment_Number,DAY([93]!Loan_Start))</definedName>
    <definedName name="Payment_Date1" localSheetId="4">DATE(YEAR([93]!Loan_Start),MONTH([93]!Loan_Start)+Payment_Number,DAY([93]!Loan_Start))</definedName>
    <definedName name="Payment_Date1" localSheetId="5">DATE(YEAR([93]!Loan_Start),MONTH([93]!Loan_Start)+Payment_Number,DAY([93]!Loan_Start))</definedName>
    <definedName name="Payment_Date1" localSheetId="6">DATE(YEAR([93]!Loan_Start),MONTH([93]!Loan_Start)+Payment_Number,DAY([93]!Loan_Start))</definedName>
    <definedName name="Payment_Date1" localSheetId="7">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AIU!ERR</definedName>
    <definedName name="PEPE" localSheetId="3">'APU 1'!ERR</definedName>
    <definedName name="PEPE" localSheetId="4">'APU 2'!ERR</definedName>
    <definedName name="PEPE" localSheetId="5">'APU 3'!ERR</definedName>
    <definedName name="PEPE" localSheetId="6">'APU 4'!ERR</definedName>
    <definedName name="PEPE" localSheetId="7">'APU 5'!ERR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3">#REF!</definedName>
    <definedName name="PlazoAIU" localSheetId="4">#REF!</definedName>
    <definedName name="PlazoAIU" localSheetId="5">#REF!</definedName>
    <definedName name="PlazoAIU" localSheetId="6">#REF!</definedName>
    <definedName name="PlazoAIU" localSheetId="7">#REF!</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 localSheetId="4">#REF!</definedName>
    <definedName name="POCETAS" localSheetId="5">#REF!</definedName>
    <definedName name="POCETAS" localSheetId="6">#REF!</definedName>
    <definedName name="POCETAS" localSheetId="7">#REF!</definedName>
    <definedName name="POCETAS">#REF!</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hidden="1">{"via1",#N/A,TRUE,"general";"via2",#N/A,TRUE,"general";"via3",#N/A,TRUE,"general"}</definedName>
    <definedName name="popu" localSheetId="3">#REF!</definedName>
    <definedName name="popu" localSheetId="4">#REF!</definedName>
    <definedName name="popu" localSheetId="5">#REF!</definedName>
    <definedName name="popu" localSheetId="6">#REF!</definedName>
    <definedName name="popu" localSheetId="7">#REF!</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 localSheetId="4">#REF!</definedName>
    <definedName name="porc" localSheetId="5">#REF!</definedName>
    <definedName name="porc" localSheetId="6">#REF!</definedName>
    <definedName name="porc" localSheetId="7">#REF!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hidden="1">{"via1",#N/A,TRUE,"general";"via2",#N/A,TRUE,"general";"via3",#N/A,TRUE,"general"}</definedName>
    <definedName name="POZO">[57]Tablas!$C$1:$C$65536</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hidden="1">{"via1",#N/A,TRUE,"general";"via2",#N/A,TRUE,"general";"via3",#N/A,TRUE,"general"}</definedName>
    <definedName name="Pr">[46]medelo!$D$46</definedName>
    <definedName name="PRE" localSheetId="3">#REF!</definedName>
    <definedName name="PRE" localSheetId="4">#REF!</definedName>
    <definedName name="PRE" localSheetId="5">#REF!</definedName>
    <definedName name="PRE" localSheetId="6">#REF!</definedName>
    <definedName name="PRE" localSheetId="7">#REF!</definedName>
    <definedName name="PRE">#REF!</definedName>
    <definedName name="Precio">#REF!</definedName>
    <definedName name="precio2">#REF!</definedName>
    <definedName name="PrecioS">#REF!</definedName>
    <definedName name="PREST" localSheetId="3">#REF!</definedName>
    <definedName name="PREST" localSheetId="4">#REF!</definedName>
    <definedName name="PREST" localSheetId="5">#REF!</definedName>
    <definedName name="PREST" localSheetId="6">#REF!</definedName>
    <definedName name="PREST" localSheetId="7">#REF!</definedName>
    <definedName name="PREST">#REF!</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#REF!</definedName>
    <definedName name="Print_Area_Reset" localSheetId="2">OFFSET(Full_Print,0,0,Last_Row)</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AIU!ERR</definedName>
    <definedName name="programainv" localSheetId="3">'APU 1'!ERR</definedName>
    <definedName name="programainv" localSheetId="4">'APU 2'!ERR</definedName>
    <definedName name="programainv" localSheetId="5">'APU 3'!ERR</definedName>
    <definedName name="programainv" localSheetId="6">'APU 4'!ERR</definedName>
    <definedName name="programainv" localSheetId="7">'APU 5'!ERR</definedName>
    <definedName name="programainv">[0]!ERR</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#REF!</definedName>
    <definedName name="PRUEBA" localSheetId="4">[96]!absc</definedName>
    <definedName name="PRUEBA" localSheetId="5">[96]!absc</definedName>
    <definedName name="PRUEBA" localSheetId="6">[96]!absc</definedName>
    <definedName name="PRUEBA" localSheetId="7">[96]!absc</definedName>
    <definedName name="PRUEBA" localSheetId="1">[96]!absc</definedName>
    <definedName name="PRUEBA">[96]!absc</definedName>
    <definedName name="prueba1" localSheetId="4">[96]!absc</definedName>
    <definedName name="prueba1" localSheetId="5">[96]!absc</definedName>
    <definedName name="prueba1" localSheetId="6">[96]!absc</definedName>
    <definedName name="prueba1" localSheetId="7">[96]!absc</definedName>
    <definedName name="prueba1" localSheetId="1">[96]!absc</definedName>
    <definedName name="prueba1">[96]!absc</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#REF!</definedName>
    <definedName name="ps">#REF!</definedName>
    <definedName name="PSTRESS_RELIEVI">#REF!</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3">#REF!</definedName>
    <definedName name="Q" localSheetId="4">#REF!</definedName>
    <definedName name="Q" localSheetId="5">#REF!</definedName>
    <definedName name="Q" localSheetId="6">#REF!</definedName>
    <definedName name="Q" localSheetId="7">#REF!</definedName>
    <definedName name="Q">#REF!</definedName>
    <definedName name="Q_actual">'[97]ORITO 02 '!$E$7</definedName>
    <definedName name="Q_BRUTO">#REF!</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hidden="1">{"via1",#N/A,TRUE,"general";"via2",#N/A,TRUE,"general";"via3",#N/A,TRUE,"general"}</definedName>
    <definedName name="qaz" localSheetId="3">#REF!</definedName>
    <definedName name="qaz" localSheetId="4">#REF!</definedName>
    <definedName name="qaz" localSheetId="5">#REF!</definedName>
    <definedName name="qaz" localSheetId="6">#REF!</definedName>
    <definedName name="qaz" localSheetId="7">#REF!</definedName>
    <definedName name="qaz">#REF!</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hidden="1">{"TAB1",#N/A,TRUE,"GENERAL";"TAB2",#N/A,TRUE,"GENERAL";"TAB3",#N/A,TRUE,"GENERAL";"TAB4",#N/A,TRUE,"GENERAL";"TAB5",#N/A,TRUE,"GENERAL"}</definedName>
    <definedName name="QWERTY" localSheetId="2">AIU!ERR</definedName>
    <definedName name="QWERTY" localSheetId="3">'APU 1'!ERR</definedName>
    <definedName name="QWERTY" localSheetId="4">'APU 2'!ERR</definedName>
    <definedName name="QWERTY" localSheetId="5">'APU 3'!ERR</definedName>
    <definedName name="QWERTY" localSheetId="6">'APU 4'!ERR</definedName>
    <definedName name="QWERTY" localSheetId="7">'APU 5'!ERR</definedName>
    <definedName name="QWERTY">[0]!ERR</definedName>
    <definedName name="qwewertet" localSheetId="2" hidden="1">{#N/A,#N/A,TRUE,"1842CWN0"}</definedName>
    <definedName name="qwewertet" hidden="1">{#N/A,#N/A,TRUE,"1842CWN0"}</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hidden="1">{"TAB1",#N/A,TRUE,"GENERAL";"TAB2",#N/A,TRUE,"GENERAL";"TAB3",#N/A,TRUE,"GENERAL";"TAB4",#N/A,TRUE,"GENERAL";"TAB5",#N/A,TRUE,"GENERAL"}</definedName>
    <definedName name="REICIO" localSheetId="2">AIU!ERR</definedName>
    <definedName name="REICIO" localSheetId="3">'APU 1'!ERR</definedName>
    <definedName name="REICIO" localSheetId="4">'APU 2'!ERR</definedName>
    <definedName name="REICIO" localSheetId="5">'APU 3'!ERR</definedName>
    <definedName name="REICIO" localSheetId="6">'APU 4'!ERR</definedName>
    <definedName name="REICIO" localSheetId="7">'APU 5'!ERR</definedName>
    <definedName name="REICIO">[0]!ERR</definedName>
    <definedName name="Reimbursement">"Reembolso"</definedName>
    <definedName name="reinicio" localSheetId="2">AIU!ERR</definedName>
    <definedName name="reinicio" localSheetId="3">'APU 1'!ERR</definedName>
    <definedName name="reinicio" localSheetId="4">'APU 2'!ERR</definedName>
    <definedName name="reinicio" localSheetId="5">'APU 3'!ERR</definedName>
    <definedName name="reinicio" localSheetId="6">'APU 4'!ERR</definedName>
    <definedName name="reinicio" localSheetId="7">'APU 5'!ERR</definedName>
    <definedName name="reinicio">[0]!ERR</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hidden="1">{"via1",#N/A,TRUE,"general";"via2",#N/A,TRUE,"general";"via3",#N/A,TRUE,"general"}</definedName>
    <definedName name="rell" localSheetId="3">#REF!</definedName>
    <definedName name="rell" localSheetId="4">#REF!</definedName>
    <definedName name="rell" localSheetId="5">#REF!</definedName>
    <definedName name="rell" localSheetId="6">#REF!</definedName>
    <definedName name="rell" localSheetId="7">#REF!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[99]original_sist!$B$1:$L$167</definedName>
    <definedName name="resu" localSheetId="4">[99]original_sist!$B$1:$L$167</definedName>
    <definedName name="resu" localSheetId="5">[99]original_sist!$B$1:$L$167</definedName>
    <definedName name="resu" localSheetId="6">[99]original_sist!$B$1:$L$167</definedName>
    <definedName name="resu" localSheetId="7">[99]original_sist!$B$1:$L$167</definedName>
    <definedName name="RESU">#REF!</definedName>
    <definedName name="resu8" localSheetId="4">[9]!resu8</definedName>
    <definedName name="resu8" localSheetId="5">[9]!resu8</definedName>
    <definedName name="resu8" localSheetId="6">[9]!resu8</definedName>
    <definedName name="resu8" localSheetId="7">[9]!resu8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AIU!ERR</definedName>
    <definedName name="rr" localSheetId="3">'APU 1'!ERR</definedName>
    <definedName name="rr" localSheetId="4">'APU 2'!ERR</definedName>
    <definedName name="rr" localSheetId="5">'APU 3'!ERR</definedName>
    <definedName name="rr" localSheetId="6">'APU 4'!ERR</definedName>
    <definedName name="rr" localSheetId="7">'APU 5'!ERR</definedName>
    <definedName name="rr">[0]!ERR</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hidden="1">{"via1",#N/A,TRUE,"general";"via2",#N/A,TRUE,"general";"via3",#N/A,TRUE,"general"}</definedName>
    <definedName name="s" localSheetId="2">AIU!ERR</definedName>
    <definedName name="s" localSheetId="3">'APU 1'!ERR</definedName>
    <definedName name="s" localSheetId="4">'APU 2'!ERR</definedName>
    <definedName name="s" localSheetId="5">'APU 3'!ERR</definedName>
    <definedName name="s" localSheetId="6">'APU 4'!ERR</definedName>
    <definedName name="s" localSheetId="7">'APU 5'!ERR</definedName>
    <definedName name="s">[0]!ERR</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hidden="1">{"TAB1",#N/A,TRUE,"GENERAL";"TAB2",#N/A,TRUE,"GENERAL";"TAB3",#N/A,TRUE,"GENERAL";"TAB4",#N/A,TRUE,"GENERAL";"TAB5",#N/A,TRUE,"GENERAL"}</definedName>
    <definedName name="salarios" localSheetId="2">AIU!ERR</definedName>
    <definedName name="salarios" localSheetId="3">'APU 1'!ERR</definedName>
    <definedName name="salarios" localSheetId="4">'APU 2'!ERR</definedName>
    <definedName name="salarios" localSheetId="5">'APU 3'!ERR</definedName>
    <definedName name="salarios" localSheetId="6">'APU 4'!ERR</definedName>
    <definedName name="salarios" localSheetId="7">'APU 5'!ERR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hidden="1">{#N/A,#N/A,TRUE,"1842CWN0"}</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hidden="1">{"via1",#N/A,TRUE,"general";"via2",#N/A,TRUE,"general";"via3",#N/A,TRUE,"general"}</definedName>
    <definedName name="SDFDG" localSheetId="2" hidden="1">{#N/A,#N/A,TRUE,"1842CWN0"}</definedName>
    <definedName name="SDFDG" hidden="1">{#N/A,#N/A,TRUE,"1842CWN0"}</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hidden="1">{"via1",#N/A,TRUE,"general";"via2",#N/A,TRUE,"general";"via3",#N/A,TRUE,"general"}</definedName>
    <definedName name="sdsdfsdff" localSheetId="2" hidden="1">{#N/A,#N/A,TRUE,"1842CWN0"}</definedName>
    <definedName name="sdsdfsdff" hidden="1">{#N/A,#N/A,TRUE,"1842CWN0"}</definedName>
    <definedName name="SECTOR" localSheetId="3">#REF!</definedName>
    <definedName name="SECTOR" localSheetId="4">#REF!</definedName>
    <definedName name="SECTOR" localSheetId="5">#REF!</definedName>
    <definedName name="SECTOR" localSheetId="6">#REF!</definedName>
    <definedName name="SECTOR" localSheetId="7">#REF!</definedName>
    <definedName name="SECTOR">#REF!</definedName>
    <definedName name="SEMANA_C3">#REF!</definedName>
    <definedName name="sena">[55]Hoja1!$C$14</definedName>
    <definedName name="SERO" localSheetId="2">AIU!ERR</definedName>
    <definedName name="SERO" localSheetId="3">'APU 1'!ERR</definedName>
    <definedName name="SERO" localSheetId="4">'APU 2'!ERR</definedName>
    <definedName name="SERO" localSheetId="5">'APU 3'!ERR</definedName>
    <definedName name="SERO" localSheetId="6">'APU 4'!ERR</definedName>
    <definedName name="SERO" localSheetId="7">'APU 5'!ERR</definedName>
    <definedName name="SERO">[0]!ERR</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AIU!ERR</definedName>
    <definedName name="SI" localSheetId="3">'APU 1'!ERR</definedName>
    <definedName name="SI" localSheetId="4">'APU 2'!ERR</definedName>
    <definedName name="SI" localSheetId="5">'APU 3'!ERR</definedName>
    <definedName name="SI" localSheetId="6">'APU 4'!ERR</definedName>
    <definedName name="SI" localSheetId="7">'APU 5'!ERR</definedName>
    <definedName name="SI">[0]!ERR</definedName>
    <definedName name="SINGOLO">'[3]7422CW00'!#REF!</definedName>
    <definedName name="SISISIS" localSheetId="2">AIU!ERR</definedName>
    <definedName name="SISISIS" localSheetId="3">'APU 1'!ERR</definedName>
    <definedName name="SISISIS" localSheetId="4">'APU 2'!ERR</definedName>
    <definedName name="SISISIS" localSheetId="5">'APU 3'!ERR</definedName>
    <definedName name="SISISIS" localSheetId="6">'APU 4'!ERR</definedName>
    <definedName name="SISISIS" localSheetId="7">'APU 5'!ERR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3" hidden="1">'APU 1'!#REF!</definedName>
    <definedName name="solver_adj" localSheetId="4" hidden="1">'APU 2'!#REF!</definedName>
    <definedName name="solver_adj" localSheetId="5" hidden="1">'APU 3'!#REF!</definedName>
    <definedName name="solver_adj" localSheetId="6" hidden="1">'APU 4'!#REF!</definedName>
    <definedName name="solver_adj" localSheetId="7" hidden="1">'APU 5'!#REF!</definedName>
    <definedName name="solver_adj" localSheetId="0" hidden="1">'PRESUPUESTO OFICIAL (Entidad)'!$K$23</definedName>
    <definedName name="solver_adj" localSheetId="1" hidden="1">'PROPUESTA ECONOMICA(Proponente)'!$K$24</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0" hidden="1">0.0001</definedName>
    <definedName name="solver_cvg" localSheetId="1" hidden="1">0.0001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0" hidden="1">1</definedName>
    <definedName name="solver_drv" localSheetId="1"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0" hidden="1">1</definedName>
    <definedName name="solver_est" localSheetId="1" hidden="1">1</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0" hidden="1">100</definedName>
    <definedName name="solver_itr" localSheetId="1" hidden="1">100</definedName>
    <definedName name="solver_lhs1" localSheetId="3" hidden="1">'APU 1'!#REF!</definedName>
    <definedName name="solver_lhs1" localSheetId="4" hidden="1">'APU 2'!#REF!</definedName>
    <definedName name="solver_lhs1" localSheetId="5" hidden="1">'APU 3'!#REF!</definedName>
    <definedName name="solver_lhs1" localSheetId="6" hidden="1">'APU 4'!#REF!</definedName>
    <definedName name="solver_lhs1" localSheetId="7" hidden="1">'APU 5'!#REF!</definedName>
    <definedName name="solver_lhs1" localSheetId="0" hidden="1">'PRESUPUESTO OFICIAL (Entidad)'!$K$35</definedName>
    <definedName name="solver_lhs1" localSheetId="1" hidden="1">'PROPUESTA ECONOMICA(Proponente)'!$K$36</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0" hidden="1">2</definedName>
    <definedName name="solver_lin" localSheetId="1"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0" hidden="1">2</definedName>
    <definedName name="solver_neg" localSheetId="1" hidden="1">2</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0" hidden="1">1</definedName>
    <definedName name="solver_num" localSheetId="1"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0" hidden="1">1</definedName>
    <definedName name="solver_nwt" localSheetId="1" hidden="1">1</definedName>
    <definedName name="solver_opt" localSheetId="3" hidden="1">'APU 1'!#REF!</definedName>
    <definedName name="solver_opt" localSheetId="4" hidden="1">'APU 2'!#REF!</definedName>
    <definedName name="solver_opt" localSheetId="5" hidden="1">'APU 3'!#REF!</definedName>
    <definedName name="solver_opt" localSheetId="6" hidden="1">'APU 4'!#REF!</definedName>
    <definedName name="solver_opt" localSheetId="7" hidden="1">'APU 5'!#REF!</definedName>
    <definedName name="solver_opt" localSheetId="0" hidden="1">'PRESUPUESTO OFICIAL (Entidad)'!$K$35</definedName>
    <definedName name="solver_opt" localSheetId="1" hidden="1">'PROPUESTA ECONOMICA(Proponente)'!$K$36</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0" hidden="1">0.000001</definedName>
    <definedName name="solver_pre" localSheetId="1" hidden="1">0.000001</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0" hidden="1">2</definedName>
    <definedName name="solver_rel1" localSheetId="1" hidden="1">2</definedName>
    <definedName name="solver_rhs1" localSheetId="3" hidden="1">'APU 1'!#REF!</definedName>
    <definedName name="solver_rhs1" localSheetId="4" hidden="1">'APU 2'!#REF!</definedName>
    <definedName name="solver_rhs1" localSheetId="5" hidden="1">'APU 3'!#REF!</definedName>
    <definedName name="solver_rhs1" localSheetId="6" hidden="1">'APU 4'!#REF!</definedName>
    <definedName name="solver_rhs1" localSheetId="7" hidden="1">'APU 5'!#REF!</definedName>
    <definedName name="solver_rhs1" localSheetId="0" hidden="1">'PRESUPUESTO OFICIAL (Entidad)'!$K$36</definedName>
    <definedName name="solver_rhs1" localSheetId="1" hidden="1">'PROPUESTA ECONOMICA(Proponente)'!$K$37</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0" hidden="1">2</definedName>
    <definedName name="solver_scl" localSheetId="1"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0" hidden="1">2</definedName>
    <definedName name="solver_sho" localSheetId="1" hidden="1">2</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0" hidden="1">100</definedName>
    <definedName name="solver_tim" localSheetId="1" hidden="1">100</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0" hidden="1">0.05</definedName>
    <definedName name="solver_tol" localSheetId="1" hidden="1">0.05</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0" hidden="1">3</definedName>
    <definedName name="solver_typ" localSheetId="1" hidden="1">3</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 localSheetId="4">#REF!</definedName>
    <definedName name="SS" localSheetId="5">#REF!</definedName>
    <definedName name="SS" localSheetId="6">#REF!</definedName>
    <definedName name="SS" localSheetId="7">#REF!</definedName>
    <definedName name="SS">#REF!</definedName>
    <definedName name="SS_AVG_SIZE">#REF!</definedName>
    <definedName name="SS_WELDING">#REF!</definedName>
    <definedName name="ssa">[55]Hoja1!$C$25</definedName>
    <definedName name="ssh">[55]Hoja1!$C$24</definedName>
    <definedName name="sss" localSheetId="2">MODULO10.auto_abrir</definedName>
    <definedName name="sss" localSheetId="4">MODULO10.auto_abrir</definedName>
    <definedName name="sss" localSheetId="5">MODULO10.auto_abrir</definedName>
    <definedName name="sss" localSheetId="6">MODULO10.auto_abrir</definedName>
    <definedName name="sss" localSheetId="7">MODULO10.auto_abrir</definedName>
    <definedName name="sss" localSheetId="1">MODULO10.auto_abrir</definedName>
    <definedName name="sss">MODULO10.auto_abrir</definedName>
    <definedName name="SSSS" localSheetId="2">AIU!ERR</definedName>
    <definedName name="SSSS" localSheetId="3">'APU 1'!ERR</definedName>
    <definedName name="SSSS" localSheetId="4">'APU 2'!ERR</definedName>
    <definedName name="SSSS" localSheetId="5">'APU 3'!ERR</definedName>
    <definedName name="SSSS" localSheetId="6">'APU 4'!ERR</definedName>
    <definedName name="SSSS" localSheetId="7">'APU 5'!ERR</definedName>
    <definedName name="SSSS">[0]!ERR</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AIU!ERR</definedName>
    <definedName name="sw" localSheetId="3">'APU 1'!ERR</definedName>
    <definedName name="sw" localSheetId="4">'APU 2'!ERR</definedName>
    <definedName name="sw" localSheetId="5">'APU 3'!ERR</definedName>
    <definedName name="sw" localSheetId="6">'APU 4'!ERR</definedName>
    <definedName name="sw" localSheetId="7">'APU 5'!ERR</definedName>
    <definedName name="sw">[0]!ERR</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hidden="1">{"TAB1",#N/A,TRUE,"GENERAL";"TAB2",#N/A,TRUE,"GENERAL";"TAB3",#N/A,TRUE,"GENERAL";"TAB4",#N/A,TRUE,"GENERAL";"TAB5",#N/A,TRUE,"GENERAL"}</definedName>
    <definedName name="t" localSheetId="4">[21]!absc</definedName>
    <definedName name="t" localSheetId="5">[21]!absc</definedName>
    <definedName name="t" localSheetId="6">[21]!absc</definedName>
    <definedName name="t" localSheetId="7">[21]!absc</definedName>
    <definedName name="t" localSheetId="1">[21]!absc</definedName>
    <definedName name="t">[21]!absc</definedName>
    <definedName name="t_1" localSheetId="2">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AIU!ERR</definedName>
    <definedName name="TER" localSheetId="3">'APU 1'!ERR</definedName>
    <definedName name="TER" localSheetId="4">'APU 2'!ERR</definedName>
    <definedName name="TER" localSheetId="5">'APU 3'!ERR</definedName>
    <definedName name="TER" localSheetId="6">'APU 4'!ERR</definedName>
    <definedName name="TER" localSheetId="7">'APU 5'!ERR</definedName>
    <definedName name="TER">[0]!ERR</definedName>
    <definedName name="TERM" localSheetId="2">AIU!ERR</definedName>
    <definedName name="TERM" localSheetId="3">'APU 1'!ERR</definedName>
    <definedName name="TERM" localSheetId="4">'APU 2'!ERR</definedName>
    <definedName name="TERM" localSheetId="5">'APU 3'!ERR</definedName>
    <definedName name="TERM" localSheetId="6">'APU 4'!ERR</definedName>
    <definedName name="TERM" localSheetId="7">'APU 5'!ERR</definedName>
    <definedName name="TERM">[0]!ERR</definedName>
    <definedName name="TÉRMINOS" localSheetId="2">AIU!ERR</definedName>
    <definedName name="TÉRMINOS" localSheetId="3">'APU 1'!ERR</definedName>
    <definedName name="TÉRMINOS" localSheetId="4">'APU 2'!ERR</definedName>
    <definedName name="TÉRMINOS" localSheetId="5">'APU 3'!ERR</definedName>
    <definedName name="TÉRMINOS" localSheetId="6">'APU 4'!ERR</definedName>
    <definedName name="TÉRMINOS" localSheetId="7">'APU 5'!ERR</definedName>
    <definedName name="TÉRMINOS">[0]!ERR</definedName>
    <definedName name="TERR">[25]PRESUPUESTO!$I$7</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 localSheetId="4">#REF!</definedName>
    <definedName name="TITULO" localSheetId="5">#REF!</definedName>
    <definedName name="TITULO" localSheetId="6">#REF!</definedName>
    <definedName name="TITULO" localSheetId="7">#REF!</definedName>
    <definedName name="TITULO">#REF!</definedName>
    <definedName name="_xlnm.Print_Titles">#N/A</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hidden="1">{"via1",#N/A,TRUE,"general";"via2",#N/A,TRUE,"general";"via3",#N/A,TRUE,"general"}</definedName>
    <definedName name="TOT">#REF!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#REF!</definedName>
    <definedName name="Total_Interest">#REF!</definedName>
    <definedName name="Total_Pay">#REF!</definedName>
    <definedName name="Total_Payment" localSheetId="2">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[106]desmonte!$E$48</definedName>
    <definedName name="TRAT" localSheetId="4">[106]desmonte!$E$48</definedName>
    <definedName name="TRAT" localSheetId="5">[106]desmonte!$E$48</definedName>
    <definedName name="TRAT" localSheetId="6">[106]desmonte!$E$48</definedName>
    <definedName name="TRAT" localSheetId="7">[106]desmonte!$E$48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 localSheetId="4">#REF!</definedName>
    <definedName name="TtCD" localSheetId="5">#REF!</definedName>
    <definedName name="TtCD" localSheetId="6">#REF!</definedName>
    <definedName name="TtCD" localSheetId="7">#REF!</definedName>
    <definedName name="TtCD">#REF!</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hidden="1">{"via1",#N/A,TRUE,"general";"via2",#N/A,TRUE,"general";"via3",#N/A,TRUE,"general"}</definedName>
    <definedName name="U" localSheetId="3">#REF!</definedName>
    <definedName name="U" localSheetId="4">#REF!</definedName>
    <definedName name="U" localSheetId="5">#REF!</definedName>
    <definedName name="U" localSheetId="6">#REF!</definedName>
    <definedName name="U" localSheetId="7">#REF!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 localSheetId="4">#REF!</definedName>
    <definedName name="Ubicación" localSheetId="5">#REF!</definedName>
    <definedName name="Ubicación" localSheetId="6">#REF!</definedName>
    <definedName name="Ubicación" localSheetId="7">#REF!</definedName>
    <definedName name="Ubicación">#REF!</definedName>
    <definedName name="UFrm2InUse">1</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#REF!</definedName>
    <definedName name="unj" hidden="1">[18]INST!#REF!</definedName>
    <definedName name="uno" localSheetId="2">AIU!ERR</definedName>
    <definedName name="uno" localSheetId="3">'APU 1'!ERR</definedName>
    <definedName name="uno" localSheetId="4">'APU 2'!ERR</definedName>
    <definedName name="uno" localSheetId="5">'APU 3'!ERR</definedName>
    <definedName name="uno" localSheetId="6">'APU 4'!ERR</definedName>
    <definedName name="uno" localSheetId="7">'APU 5'!ERR</definedName>
    <definedName name="uno">[0]!ERR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hidden="1">{"TAB1",#N/A,TRUE,"GENERAL";"TAB2",#N/A,TRUE,"GENERAL";"TAB3",#N/A,TRUE,"GENERAL";"TAB4",#N/A,TRUE,"GENERAL";"TAB5",#N/A,TRUE,"GENERAL"}</definedName>
    <definedName name="uriel" localSheetId="2">AIU!ERR</definedName>
    <definedName name="uriel" localSheetId="3">'APU 1'!ERR</definedName>
    <definedName name="uriel" localSheetId="4">'APU 2'!ERR</definedName>
    <definedName name="uriel" localSheetId="5">'APU 3'!ERR</definedName>
    <definedName name="uriel" localSheetId="6">'APU 4'!ERR</definedName>
    <definedName name="uriel" localSheetId="7">'APU 5'!ERR</definedName>
    <definedName name="uriel">[0]!ERR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 localSheetId="4">#REF!</definedName>
    <definedName name="VALDES" localSheetId="5">#REF!</definedName>
    <definedName name="VALDES" localSheetId="6">#REF!</definedName>
    <definedName name="VALDES" localSheetId="7">#REF!</definedName>
    <definedName name="VALDES">#REF!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#REF!</definedName>
    <definedName name="VALOR3" localSheetId="3">#REF!</definedName>
    <definedName name="VALOR3" localSheetId="4">#REF!</definedName>
    <definedName name="VALOR3" localSheetId="5">#REF!</definedName>
    <definedName name="VALOR3" localSheetId="6">#REF!</definedName>
    <definedName name="VALOR3" localSheetId="7">#REF!</definedName>
    <definedName name="VALOR3">#REF!</definedName>
    <definedName name="ValorCto">[111]CONTRATO!$E$9</definedName>
    <definedName name="ValorEjecutado">#REF!</definedName>
    <definedName name="ValorProyecto">#REF!</definedName>
    <definedName name="ValorRecursosComprometidos">#REF!</definedName>
    <definedName name="Values_Entered" localSheetId="2">IF(Loan_Amount*Interest_Rate*Loan_Years*Loan_Start&gt;0,1,0)</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hidden="1">{"via1",#N/A,TRUE,"general";"via2",#N/A,TRUE,"general";"via3",#N/A,TRUE,"general"}</definedName>
    <definedName name="VentaAiu" localSheetId="3">#REF!</definedName>
    <definedName name="VentaAiu" localSheetId="4">#REF!</definedName>
    <definedName name="VentaAiu" localSheetId="5">#REF!</definedName>
    <definedName name="VentaAiu" localSheetId="6">#REF!</definedName>
    <definedName name="VentaAiu" localSheetId="7">#REF!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 localSheetId="4">#REF!</definedName>
    <definedName name="VVV" localSheetId="5">#REF!</definedName>
    <definedName name="VVV" localSheetId="6">#REF!</definedName>
    <definedName name="VVV" localSheetId="7">#REF!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3">'[37]Res-Accide-10'!#REF!</definedName>
    <definedName name="WDFSDF" localSheetId="4">'[37]Res-Accide-10'!#REF!</definedName>
    <definedName name="WDFSDF" localSheetId="5">'[37]Res-Accide-10'!#REF!</definedName>
    <definedName name="WDFSDF" localSheetId="6">'[37]Res-Accide-10'!#REF!</definedName>
    <definedName name="WDFSDF" localSheetId="7">'[37]Res-Accide-10'!#REF!</definedName>
    <definedName name="WDFSDF">'[37]Res-Accide-10'!#REF!</definedName>
    <definedName name="wedw">#REF!</definedName>
    <definedName name="WEFWE" localSheetId="3">'[37]Res-Accide-10'!#REF!</definedName>
    <definedName name="WEFWE" localSheetId="4">'[37]Res-Accide-10'!#REF!</definedName>
    <definedName name="WEFWE" localSheetId="5">'[37]Res-Accide-10'!#REF!</definedName>
    <definedName name="WEFWE" localSheetId="6">'[37]Res-Accide-10'!#REF!</definedName>
    <definedName name="WEFWE" localSheetId="7">'[37]Res-Accide-10'!#REF!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hidden="1">{"via1",#N/A,TRUE,"general";"via2",#N/A,TRUE,"general";"via3",#N/A,TRUE,"general"}</definedName>
    <definedName name="WILSON" localSheetId="3">'[37]Res-Accide-10'!#REF!</definedName>
    <definedName name="WILSON" localSheetId="4">'[37]Res-Accide-10'!#REF!</definedName>
    <definedName name="WILSON" localSheetId="5">'[37]Res-Accide-10'!#REF!</definedName>
    <definedName name="WILSON" localSheetId="6">'[37]Res-Accide-10'!#REF!</definedName>
    <definedName name="WILSON" localSheetId="7">'[37]Res-Accide-10'!#REF!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hidden="1">{#N/A,#N/A,TRUE,"T1"}</definedName>
    <definedName name="wrn.res7" localSheetId="2" hidden="1">{#N/A,#N/A,FALSE,"Hoja1";#N/A,#N/A,FALSE,"Hoja2"}</definedName>
    <definedName name="wrn.res7" hidden="1">{#N/A,#N/A,FALSE,"Hoja1";#N/A,#N/A,FALSE,"Hoja2"}</definedName>
    <definedName name="wrn.Resumen." localSheetId="2"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2" hidden="1">{#N/A,#N/A,TRUE,"1842CWN0"}</definedName>
    <definedName name="XSW" hidden="1">{#N/A,#N/A,TRUE,"1842CWN0"}</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 localSheetId="4">#REF!</definedName>
    <definedName name="XX" localSheetId="5">#REF!</definedName>
    <definedName name="XX" localSheetId="6">#REF!</definedName>
    <definedName name="XX" localSheetId="7">#REF!</definedName>
    <definedName name="XX">#REF!</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hidden="1">{"via1",#N/A,TRUE,"general";"via2",#N/A,TRUE,"general";"via3",#N/A,TRUE,"general"}</definedName>
    <definedName name="XXXX" hidden="1">#REF!</definedName>
    <definedName name="xxxxx" localSheetId="4">[113]!absc</definedName>
    <definedName name="xxxxx" localSheetId="5">[113]!absc</definedName>
    <definedName name="xxxxx" localSheetId="6">[113]!absc</definedName>
    <definedName name="xxxxx" localSheetId="7">[113]!absc</definedName>
    <definedName name="xxxxx" localSheetId="1">[113]!absc</definedName>
    <definedName name="xxxxx">[113]!absc</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hidden="1">{"via1",#N/A,TRUE,"general";"via2",#N/A,TRUE,"general";"via3",#N/A,TRUE,"general"}</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7">#REF!</definedName>
    <definedName name="XXXXXXXXXXXX">#REF!</definedName>
    <definedName name="XZS" hidden="1">#REF!</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hidden="1">{"via1",#N/A,TRUE,"general";"via2",#N/A,TRUE,"general";"via3",#N/A,TRUE,"general"}</definedName>
    <definedName name="Y" localSheetId="4">[26]!absc</definedName>
    <definedName name="Y" localSheetId="5">[26]!absc</definedName>
    <definedName name="Y" localSheetId="6">[26]!absc</definedName>
    <definedName name="Y" localSheetId="7">[26]!absc</definedName>
    <definedName name="Y" localSheetId="1">[26]!absc</definedName>
    <definedName name="Y">[26]!absc</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hidden="1">{"via1",#N/A,TRUE,"general";"via2",#N/A,TRUE,"general";"via3",#N/A,TRUE,"general"}</definedName>
    <definedName name="YA" localSheetId="3">#REF!</definedName>
    <definedName name="YA" localSheetId="4">#REF!</definedName>
    <definedName name="YA" localSheetId="5">#REF!</definedName>
    <definedName name="YA" localSheetId="6">#REF!</definedName>
    <definedName name="YA" localSheetId="7">#REF!</definedName>
    <definedName name="YA">#REF!</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hidden="1">{"via1",#N/A,TRUE,"general";"via2",#N/A,TRUE,"general";"via3",#N/A,TRUE,"general"}</definedName>
    <definedName name="ZDF" localSheetId="3">#REF!</definedName>
    <definedName name="ZDF" localSheetId="4">#REF!</definedName>
    <definedName name="ZDF" localSheetId="5">#REF!</definedName>
    <definedName name="ZDF" localSheetId="6">#REF!</definedName>
    <definedName name="ZDF" localSheetId="7">#REF!</definedName>
    <definedName name="ZDF">#REF!</definedName>
    <definedName name="ZONA1">#REF!</definedName>
    <definedName name="ZONA3">#REF!</definedName>
    <definedName name="ZONA4">#REF!</definedName>
    <definedName name="zx" localSheetId="2">AIU!ERR</definedName>
    <definedName name="zx" localSheetId="3">'APU 1'!ERR</definedName>
    <definedName name="zx" localSheetId="4">'APU 2'!ERR</definedName>
    <definedName name="zx" localSheetId="5">'APU 3'!ERR</definedName>
    <definedName name="zx" localSheetId="6">'APU 4'!ERR</definedName>
    <definedName name="zx" localSheetId="7">'APU 5'!ERR</definedName>
    <definedName name="zx">[0]!ERR</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hidden="1">{"via1",#N/A,TRUE,"general";"via2",#N/A,TRUE,"general";"via3",#N/A,TRUE,"general"}</definedName>
    <definedName name="ZZZZZZZZZZZ" localSheetId="3">'[51]A. P. U.'!#REF!</definedName>
    <definedName name="ZZZZZZZZZZZ" localSheetId="4">'[51]A. P. U.'!#REF!</definedName>
    <definedName name="ZZZZZZZZZZZ" localSheetId="5">'[51]A. P. U.'!#REF!</definedName>
    <definedName name="ZZZZZZZZZZZ" localSheetId="6">'[51]A. P. U.'!#REF!</definedName>
    <definedName name="ZZZZZZZZZZZ" localSheetId="7">'[51]A.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 i="278" l="1"/>
  <c r="K18" i="265"/>
  <c r="K17" i="265"/>
  <c r="K16" i="265"/>
  <c r="K15" i="265"/>
  <c r="K14" i="265"/>
  <c r="I15" i="269"/>
  <c r="K37" i="265"/>
  <c r="J24" i="278"/>
  <c r="J23" i="278" l="1"/>
  <c r="K22" i="278" s="1"/>
  <c r="I15" i="265" l="1"/>
  <c r="L58" i="277"/>
  <c r="O58" i="277" s="1"/>
  <c r="O62" i="277" s="1"/>
  <c r="O34" i="277" s="1"/>
  <c r="O36" i="277" s="1"/>
  <c r="M25" i="277"/>
  <c r="D25" i="277"/>
  <c r="C25" i="277"/>
  <c r="O52" i="277"/>
  <c r="O51" i="277"/>
  <c r="O53" i="277" s="1"/>
  <c r="O45" i="277"/>
  <c r="O44" i="277"/>
  <c r="O43" i="277"/>
  <c r="O42" i="277"/>
  <c r="O46" i="277" s="1"/>
  <c r="O41" i="277"/>
  <c r="J17" i="265"/>
  <c r="M25" i="276"/>
  <c r="D25" i="276"/>
  <c r="C25" i="276"/>
  <c r="O56" i="276"/>
  <c r="J55" i="276"/>
  <c r="L55" i="276" s="1"/>
  <c r="O55" i="276" s="1"/>
  <c r="L49" i="276"/>
  <c r="O49" i="276" s="1"/>
  <c r="L48" i="276"/>
  <c r="O48" i="276" s="1"/>
  <c r="O42" i="276"/>
  <c r="O43" i="276"/>
  <c r="O32" i="276"/>
  <c r="O31" i="276"/>
  <c r="O30" i="276"/>
  <c r="J58" i="275"/>
  <c r="L58" i="275" s="1"/>
  <c r="O58" i="275" s="1"/>
  <c r="O62" i="275" s="1"/>
  <c r="O34" i="275" s="1"/>
  <c r="O36" i="275" s="1"/>
  <c r="L52" i="275"/>
  <c r="O52" i="275" s="1"/>
  <c r="M25" i="275"/>
  <c r="D25" i="275"/>
  <c r="C25" i="275"/>
  <c r="L51" i="275"/>
  <c r="O51" i="275" s="1"/>
  <c r="O45" i="275"/>
  <c r="O44" i="275"/>
  <c r="O43" i="275"/>
  <c r="O42" i="275"/>
  <c r="O41" i="275"/>
  <c r="J15" i="265"/>
  <c r="J58" i="274"/>
  <c r="L58" i="274" s="1"/>
  <c r="O58" i="274" s="1"/>
  <c r="M45" i="274"/>
  <c r="O45" i="274" s="1"/>
  <c r="M44" i="274"/>
  <c r="O44" i="274" s="1"/>
  <c r="M43" i="274"/>
  <c r="O43" i="274" s="1"/>
  <c r="M42" i="274"/>
  <c r="O42" i="274" s="1"/>
  <c r="M41" i="274"/>
  <c r="O41" i="274" s="1"/>
  <c r="M25" i="274"/>
  <c r="D25" i="274"/>
  <c r="C25" i="274"/>
  <c r="O52" i="274"/>
  <c r="L51" i="274"/>
  <c r="O51" i="274" s="1"/>
  <c r="J14" i="265"/>
  <c r="O64" i="277" l="1"/>
  <c r="M70" i="277" s="1"/>
  <c r="O59" i="276"/>
  <c r="O34" i="276" s="1"/>
  <c r="O36" i="276" s="1"/>
  <c r="O61" i="276" s="1"/>
  <c r="M68" i="276" s="1"/>
  <c r="O50" i="276"/>
  <c r="O53" i="275"/>
  <c r="O46" i="275"/>
  <c r="O62" i="274"/>
  <c r="O34" i="274" s="1"/>
  <c r="O36" i="274" s="1"/>
  <c r="O53" i="274"/>
  <c r="O46" i="274"/>
  <c r="L56" i="268"/>
  <c r="L55" i="268"/>
  <c r="M69" i="277" l="1"/>
  <c r="M71" i="277"/>
  <c r="M66" i="276"/>
  <c r="M67" i="276"/>
  <c r="O64" i="275"/>
  <c r="M71" i="275" s="1"/>
  <c r="O64" i="274"/>
  <c r="M70" i="274" s="1"/>
  <c r="J56" i="268"/>
  <c r="O56" i="268" s="1"/>
  <c r="J55" i="268"/>
  <c r="O55" i="268" s="1"/>
  <c r="O49" i="268"/>
  <c r="O48" i="268"/>
  <c r="L49" i="268"/>
  <c r="L48" i="268"/>
  <c r="O42" i="268"/>
  <c r="O41" i="268"/>
  <c r="O31" i="268"/>
  <c r="O32" i="268"/>
  <c r="O30" i="268"/>
  <c r="M25" i="268"/>
  <c r="D25" i="268"/>
  <c r="C25" i="268"/>
  <c r="O72" i="277" l="1"/>
  <c r="O74" i="277" s="1"/>
  <c r="J18" i="265" s="1"/>
  <c r="O69" i="276"/>
  <c r="O71" i="276" s="1"/>
  <c r="M70" i="275"/>
  <c r="M69" i="275"/>
  <c r="M69" i="274"/>
  <c r="M71" i="274"/>
  <c r="O50" i="268"/>
  <c r="O43" i="268"/>
  <c r="O59" i="268"/>
  <c r="O34" i="268" s="1"/>
  <c r="O36" i="268" s="1"/>
  <c r="O72" i="275" l="1"/>
  <c r="O74" i="275" s="1"/>
  <c r="J16" i="265" s="1"/>
  <c r="K21" i="265" s="1"/>
  <c r="O72" i="274"/>
  <c r="O74" i="274" s="1"/>
  <c r="O61" i="268"/>
  <c r="M68" i="268" s="1"/>
  <c r="H39" i="278" l="1"/>
  <c r="J39" i="278" s="1"/>
  <c r="L39" i="278" s="1"/>
  <c r="H32" i="278"/>
  <c r="J32" i="278" s="1"/>
  <c r="H37" i="278"/>
  <c r="J37" i="278" s="1"/>
  <c r="H43" i="278"/>
  <c r="J43" i="278" s="1"/>
  <c r="L43" i="278" s="1"/>
  <c r="H42" i="278"/>
  <c r="J42" i="278" s="1"/>
  <c r="L42" i="278" s="1"/>
  <c r="H38" i="278"/>
  <c r="J38" i="278" s="1"/>
  <c r="L38" i="278" s="1"/>
  <c r="H34" i="278"/>
  <c r="J34" i="278" s="1"/>
  <c r="L34" i="278" s="1"/>
  <c r="H33" i="278"/>
  <c r="J33" i="278" s="1"/>
  <c r="L33" i="278" s="1"/>
  <c r="H35" i="278"/>
  <c r="J35" i="278" s="1"/>
  <c r="L35" i="278" s="1"/>
  <c r="H40" i="278"/>
  <c r="J40" i="278" s="1"/>
  <c r="L40" i="278" s="1"/>
  <c r="H41" i="278"/>
  <c r="J41" i="278" s="1"/>
  <c r="L41" i="278" s="1"/>
  <c r="L22" i="278"/>
  <c r="L21" i="278" s="1"/>
  <c r="K26" i="265"/>
  <c r="K30" i="265" s="1"/>
  <c r="M67" i="268"/>
  <c r="M66" i="268"/>
  <c r="K36" i="278" l="1"/>
  <c r="L36" i="278" s="1"/>
  <c r="L37" i="278"/>
  <c r="L32" i="278"/>
  <c r="K31" i="278"/>
  <c r="O69" i="268"/>
  <c r="O71" i="268" s="1"/>
  <c r="L31" i="278" l="1"/>
  <c r="L27" i="278" s="1"/>
  <c r="L44" i="278" s="1"/>
  <c r="L47" i="278" s="1"/>
  <c r="K44" i="27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I29" authorId="0" shapeId="0" xr:uid="{209E6970-60E3-46A5-AFE3-D7AF03E03E4F}">
      <text>
        <r>
          <rPr>
            <b/>
            <sz val="8"/>
            <color indexed="8"/>
            <rFont val="Times New Roman"/>
            <family val="1"/>
          </rPr>
          <t xml:space="preserve">win98:
</t>
        </r>
        <r>
          <rPr>
            <sz val="8"/>
            <color indexed="8"/>
            <rFont val="Times New Roman"/>
            <family val="1"/>
          </rPr>
          <t xml:space="preserve">Establecer este factor en función al valor aproximado del AIU.
</t>
        </r>
      </text>
    </comment>
  </commentList>
</comments>
</file>

<file path=xl/sharedStrings.xml><?xml version="1.0" encoding="utf-8"?>
<sst xmlns="http://schemas.openxmlformats.org/spreadsheetml/2006/main" count="574" uniqueCount="169">
  <si>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</si>
  <si>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</si>
  <si>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</si>
  <si>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</si>
  <si>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</si>
  <si>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</si>
  <si>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</si>
  <si>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</si>
  <si>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</si>
  <si>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</si>
  <si>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</si>
  <si>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</si>
  <si>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</si>
  <si>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</si>
  <si>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</si>
  <si>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</si>
  <si>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</si>
  <si>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</si>
  <si>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</si>
  <si>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</si>
  <si>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</si>
  <si>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</si>
  <si>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</si>
  <si>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</si>
  <si>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</si>
  <si>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</si>
  <si>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</si>
  <si>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</si>
  <si>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</si>
  <si>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</si>
  <si>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</si>
  <si>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</si>
  <si>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</si>
  <si>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</si>
  <si>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</si>
  <si>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</si>
  <si>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</si>
  <si>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</si>
  <si>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</si>
  <si>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</si>
  <si>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</si>
  <si>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</si>
  <si>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</si>
  <si>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</si>
  <si>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</si>
  <si>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</si>
  <si>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</si>
  <si>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</si>
  <si>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</si>
  <si>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</si>
  <si>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</si>
  <si>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</si>
  <si>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</si>
  <si>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</si>
  <si>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</si>
  <si>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</si>
  <si>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</si>
  <si>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</si>
  <si>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</si>
  <si>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</si>
  <si>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</si>
  <si>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</si>
  <si>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</si>
  <si>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</si>
  <si>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</si>
  <si>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</si>
  <si>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</si>
  <si>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</si>
  <si>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</si>
  <si>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</si>
  <si>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</si>
  <si>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</si>
  <si>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</si>
  <si>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</si>
  <si>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</si>
  <si>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</si>
  <si>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</si>
  <si>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</si>
  <si>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</si>
  <si>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</si>
  <si>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</si>
  <si>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</si>
  <si>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</si>
  <si>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</si>
  <si>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</si>
  <si>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</si>
  <si>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</si>
  <si>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</si>
  <si>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</si>
  <si>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</si>
  <si>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</si>
  <si>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</si>
  <si>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</si>
  <si>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</si>
  <si>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</si>
  <si>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ROCERÍA Y LIMPIEZA MANUAL Y/O CON EQUIPO, CONTROL DE MALEZA Y CRECIMIENTO DE MATERIAL VEGETAL (INCLUYE RETIRO Y DISPOSICIÓN FINAL)</t>
  </si>
  <si>
    <t>MES</t>
  </si>
  <si>
    <t>MANTENIMIENTO DE JARDINES (INCLUYE DISPOSICIÓN FINAL Y CONTROL DE MALEZA Y CRECIMIENTO DE MATERIAL VEGETAL)</t>
  </si>
  <si>
    <t xml:space="preserve">LIMPIEZA DE CANALES Y CUNETAS (INCLUYE RETIRO Y DISPOSICIÓN FINAL) </t>
  </si>
  <si>
    <t>DESCOPE  Y LIMPIEZA DE CERCA VIVA EN ALTURAS SUPERIORES A 2,50 - 6 M(INCLUYE RETIRO Y DISPOSICION FINAL)</t>
  </si>
  <si>
    <t>UND</t>
  </si>
  <si>
    <t xml:space="preserve">OPERARIO DE SERVICIOS VARIOS </t>
  </si>
  <si>
    <t>Sopladores a combustible o eléctricas</t>
  </si>
  <si>
    <t>Motosierra, 4.5 HP - 7.1 HP, longitud de espada 45-90 cm</t>
  </si>
  <si>
    <t>HERRAMIENTA MENOR</t>
  </si>
  <si>
    <t xml:space="preserve">Alisín o de similares </t>
  </si>
  <si>
    <t xml:space="preserve">Plástico o polietileno </t>
  </si>
  <si>
    <t>litro</t>
  </si>
  <si>
    <t>Metro</t>
  </si>
  <si>
    <t>Transporte de material desmontado</t>
  </si>
  <si>
    <t>Disposicion final RCD</t>
  </si>
  <si>
    <t>Guadañadores</t>
  </si>
  <si>
    <t>Operario de recoleccion</t>
  </si>
  <si>
    <t>Guadañadora cilindraje 38-58 cm3</t>
  </si>
  <si>
    <t>Triple 15</t>
  </si>
  <si>
    <t>Urea</t>
  </si>
  <si>
    <t>Fungicida</t>
  </si>
  <si>
    <t>plaguicida</t>
  </si>
  <si>
    <t>Bulto</t>
  </si>
  <si>
    <t>Litro</t>
  </si>
  <si>
    <t>Jardinero</t>
  </si>
  <si>
    <t>Operarios</t>
  </si>
  <si>
    <t>Andamios certificados</t>
  </si>
  <si>
    <t>GOBERNACIÓN DE CALDAS</t>
  </si>
  <si>
    <t>INSTITUTO DE FINANCIAMIENTO, PROMOCIÓN Y DESARROLLO DE CALDAS</t>
  </si>
  <si>
    <t>CALCULO A.I.U.</t>
  </si>
  <si>
    <t>(Día)</t>
  </si>
  <si>
    <t>(Mes)</t>
  </si>
  <si>
    <t>(Año)</t>
  </si>
  <si>
    <r>
      <t xml:space="preserve">OBRA: </t>
    </r>
    <r>
      <rPr>
        <sz val="10"/>
        <rFont val="Arial"/>
        <family val="2"/>
      </rPr>
      <t>Realizar el mantenimiento de las zonas verdes, poda cercas vivas y limpieza de mallas y mantenimiento de jardines en el aeropuerto La Nubia de Manizales, Caldas.</t>
    </r>
  </si>
  <si>
    <t>Valor</t>
  </si>
  <si>
    <t xml:space="preserve">Plazo estimado de ejecución </t>
  </si>
  <si>
    <t>Meses</t>
  </si>
  <si>
    <t>CAPITULO</t>
  </si>
  <si>
    <t>TIPO DE GASTO</t>
  </si>
  <si>
    <t>UN</t>
  </si>
  <si>
    <t>CANTIDAD.</t>
  </si>
  <si>
    <t>Destinación</t>
  </si>
  <si>
    <t>VLOR UNITARIO (mes)</t>
  </si>
  <si>
    <t>Factor Prestacional.</t>
  </si>
  <si>
    <t>VLOR TOTAL</t>
  </si>
  <si>
    <t>SUMA</t>
  </si>
  <si>
    <t>GASTOS GENERALES.</t>
  </si>
  <si>
    <t>MANO DE OBRA</t>
  </si>
  <si>
    <t>Encargado</t>
  </si>
  <si>
    <t>Un</t>
  </si>
  <si>
    <t>Inspector SST</t>
  </si>
  <si>
    <t>GASTOS INDIRECTOS.</t>
  </si>
  <si>
    <t>LEGALIZACION.</t>
  </si>
  <si>
    <t>Factor Multiplicador</t>
  </si>
  <si>
    <t>POLIZAS</t>
  </si>
  <si>
    <t>Cumplimiento</t>
  </si>
  <si>
    <t>%</t>
  </si>
  <si>
    <t>Estabilidad</t>
  </si>
  <si>
    <t xml:space="preserve">Pago de salarios, prestaciones sociales legales e indemnizaciones laborales </t>
  </si>
  <si>
    <t>Responsabilidad Civil</t>
  </si>
  <si>
    <t>IMPUESTOS Y VALORES AGREGADOS</t>
  </si>
  <si>
    <t>Contribución Especial (Seguridad Ciudadana)</t>
  </si>
  <si>
    <t>Estampillas para el bienestar del adulto mayor</t>
  </si>
  <si>
    <t>Estampillas Pro -  Universidades.</t>
  </si>
  <si>
    <t>Estampilla Prodesarrollo</t>
  </si>
  <si>
    <t>Estampilla ProHospital</t>
  </si>
  <si>
    <t>Estampilla ProCultura</t>
  </si>
  <si>
    <t>Industria y Comercio 3,7 x 1.000 sobre valor total.</t>
  </si>
  <si>
    <t>TOTAL GASTOS INDIRECTOS DE ADMINISTRACION.</t>
  </si>
  <si>
    <t>IMPREVISTO:</t>
  </si>
  <si>
    <t>UTILIDAD (+ IVA).:</t>
  </si>
  <si>
    <t>A.I.U.</t>
  </si>
  <si>
    <t>Valor estimado de la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</si>
</sst>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quot;$&quot;* #,##0_-;\-&quot;$&quot;* #,##0_-;_-&quot;$&quot;* &quot;-&quot;_-;_-@_-"/>
    <numFmt numFmtId="205" formatCode="#,###\ &quot;COP&quot;"/>
    <numFmt numFmtId="206" formatCode="#,##0.00\ \€"/>
    <numFmt numFmtId="212" formatCode="\$#,##0"/>
  </numFmts>
  <fonts count="7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0"/>
      <name val="Arial"/>
    </font>
    <font>
      <sz val="10"/>
      <color theme="1"/>
      <name val="Arial"/>
      <family val="2"/>
    </font>
    <font>
      <sz val="10"/>
      <color theme="1"/>
      <name val="Verdana"/>
      <family val="2"/>
    </font>
    <font>
      <b/>
      <sz val="10"/>
      <color theme="1"/>
      <name val="Verdana"/>
      <family val="2"/>
    </font>
    <font>
      <u/>
      <sz val="10"/>
      <color theme="10"/>
      <name val="Arial"/>
      <family val="2"/>
    </font>
    <font>
      <b/>
      <sz val="10"/>
      <name val="Tahoma"/>
      <family val="2"/>
      <charset val="1"/>
    </font>
    <font>
      <b/>
      <sz val="7"/>
      <name val="Arial"/>
      <family val="2"/>
    </font>
    <font>
      <b/>
      <i/>
      <sz val="8"/>
      <name val="Arial"/>
      <family val="2"/>
    </font>
    <font>
      <sz val="8"/>
      <color theme="1"/>
      <name val="Arial"/>
      <family val="2"/>
    </font>
    <font>
      <sz val="8"/>
      <color indexed="10"/>
      <name val="Arial"/>
      <family val="2"/>
    </font>
    <font>
      <b/>
      <sz val="8"/>
      <color indexed="10"/>
      <name val="Arial"/>
      <family val="2"/>
    </font>
    <font>
      <b/>
      <sz val="8"/>
      <color indexed="8"/>
      <name val="Times New Roman"/>
      <family val="1"/>
    </font>
    <font>
      <sz val="8"/>
      <color indexed="8"/>
      <name val="Times New Roman"/>
      <family val="1"/>
    </font>
    <font>
      <sz val="16"/>
      <name val="Arial Narrow"/>
      <family val="2"/>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indexed="22"/>
        <bgColor indexed="31"/>
      </patternFill>
    </fill>
    <fill>
      <patternFill patternType="solid">
        <fgColor theme="0"/>
        <bgColor indexed="26"/>
      </patternFill>
    </fill>
    <fill>
      <patternFill patternType="solid">
        <fgColor indexed="43"/>
        <bgColor indexed="26"/>
      </patternFill>
    </fill>
  </fills>
  <borders count="12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right style="double">
        <color indexed="64"/>
      </right>
      <top style="double">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style="medium">
        <color indexed="64"/>
      </left>
      <right style="medium">
        <color indexed="64"/>
      </right>
      <top style="medium">
        <color indexed="64"/>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style="medium">
        <color indexed="64"/>
      </left>
      <right style="medium">
        <color indexed="64"/>
      </right>
      <top style="thin">
        <color indexed="8"/>
      </top>
      <bottom style="medium">
        <color indexed="64"/>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right/>
      <top style="medium">
        <color indexed="8"/>
      </top>
      <bottom style="medium">
        <color indexed="8"/>
      </bottom>
      <diagonal/>
    </border>
    <border>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s>
  <cellStyleXfs count="292">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3"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5" fontId="7" fillId="0" borderId="0" applyFont="0" applyFill="0" applyBorder="0" applyAlignment="0" applyProtection="0"/>
    <xf numFmtId="177"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8" fontId="8" fillId="0" borderId="47">
      <alignment horizontal="right"/>
    </xf>
    <xf numFmtId="188" fontId="8" fillId="0" borderId="47">
      <alignment horizontal="right"/>
    </xf>
    <xf numFmtId="2" fontId="8" fillId="0" borderId="0"/>
    <xf numFmtId="2" fontId="8" fillId="0" borderId="0"/>
    <xf numFmtId="2" fontId="8" fillId="0" borderId="0"/>
    <xf numFmtId="189" fontId="8" fillId="0" borderId="0"/>
    <xf numFmtId="189" fontId="8" fillId="0" borderId="0"/>
    <xf numFmtId="189" fontId="8" fillId="0" borderId="0"/>
    <xf numFmtId="190" fontId="9" fillId="0" borderId="0"/>
    <xf numFmtId="190" fontId="9" fillId="0" borderId="0"/>
    <xf numFmtId="190" fontId="9" fillId="0" borderId="0"/>
    <xf numFmtId="188" fontId="8" fillId="0" borderId="47">
      <alignment horizontal="right"/>
    </xf>
    <xf numFmtId="191" fontId="6" fillId="0" borderId="0">
      <protection locked="0"/>
    </xf>
    <xf numFmtId="3" fontId="37" fillId="0" borderId="0" applyFont="0" applyFill="0" applyBorder="0" applyAlignment="0" applyProtection="0"/>
    <xf numFmtId="192" fontId="6" fillId="0" borderId="0">
      <protection locked="0"/>
    </xf>
    <xf numFmtId="193" fontId="37" fillId="0" borderId="0" applyFont="0" applyFill="0" applyBorder="0" applyAlignment="0" applyProtection="0"/>
    <xf numFmtId="194"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5" fontId="38" fillId="0" borderId="0">
      <protection locked="0"/>
    </xf>
    <xf numFmtId="195" fontId="38" fillId="0" borderId="0">
      <protection locked="0"/>
    </xf>
    <xf numFmtId="195" fontId="38" fillId="0" borderId="0">
      <protection locked="0"/>
    </xf>
    <xf numFmtId="195" fontId="38" fillId="0" borderId="0">
      <protection locked="0"/>
    </xf>
    <xf numFmtId="195" fontId="38" fillId="0" borderId="0">
      <protection locked="0"/>
    </xf>
    <xf numFmtId="195" fontId="38" fillId="0" borderId="0">
      <protection locked="0"/>
    </xf>
    <xf numFmtId="195" fontId="38" fillId="0" borderId="0">
      <protection locked="0"/>
    </xf>
    <xf numFmtId="196" fontId="6" fillId="0" borderId="0">
      <protection locked="0"/>
    </xf>
    <xf numFmtId="0" fontId="39" fillId="0" borderId="0" applyNumberFormat="0" applyFill="0" applyBorder="0" applyAlignment="0" applyProtection="0"/>
    <xf numFmtId="0" fontId="40" fillId="0" borderId="0" applyNumberFormat="0" applyFill="0" applyBorder="0" applyAlignment="0" applyProtection="0"/>
    <xf numFmtId="197" fontId="6" fillId="0" borderId="0">
      <protection locked="0"/>
    </xf>
    <xf numFmtId="197" fontId="6" fillId="0" borderId="0">
      <protection locked="0"/>
    </xf>
    <xf numFmtId="0" fontId="18" fillId="3" borderId="0" applyNumberFormat="0" applyBorder="0" applyAlignment="0" applyProtection="0"/>
    <xf numFmtId="198" fontId="8" fillId="0" borderId="0">
      <alignment horizontal="right"/>
    </xf>
    <xf numFmtId="198" fontId="8" fillId="0" borderId="0">
      <alignment horizontal="right"/>
    </xf>
    <xf numFmtId="198" fontId="8" fillId="0" borderId="0">
      <alignment horizontal="right"/>
    </xf>
    <xf numFmtId="199" fontId="8" fillId="0" borderId="0" applyFont="0" applyFill="0" applyBorder="0" applyAlignment="0">
      <alignment horizontal="center"/>
    </xf>
    <xf numFmtId="199"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41" fillId="0" borderId="0" applyFont="0" applyFill="0" applyBorder="0" applyAlignment="0" applyProtection="0"/>
    <xf numFmtId="169" fontId="41" fillId="0" borderId="0" applyFont="0" applyFill="0" applyBorder="0" applyAlignment="0" applyProtection="0"/>
    <xf numFmtId="169" fontId="41" fillId="0" borderId="0" applyFont="0" applyFill="0" applyBorder="0" applyAlignment="0" applyProtection="0"/>
    <xf numFmtId="200" fontId="8" fillId="0" borderId="0">
      <alignment horizontal="right"/>
    </xf>
    <xf numFmtId="200" fontId="8" fillId="0" borderId="0">
      <alignment horizontal="right"/>
    </xf>
    <xf numFmtId="200" fontId="8" fillId="0" borderId="0">
      <alignment horizontal="right"/>
    </xf>
    <xf numFmtId="201" fontId="6" fillId="0" borderId="0" applyFont="0" applyFill="0" applyBorder="0" applyAlignment="0" applyProtection="0"/>
    <xf numFmtId="201" fontId="6" fillId="0" borderId="0" applyFont="0" applyFill="0" applyBorder="0" applyAlignment="0" applyProtection="0"/>
    <xf numFmtId="164" fontId="6" fillId="0" borderId="0" applyFont="0" applyFill="0" applyBorder="0" applyAlignment="0" applyProtection="0"/>
    <xf numFmtId="168"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64" fontId="6" fillId="0" borderId="0" applyFont="0" applyFill="0" applyBorder="0" applyAlignment="0" applyProtection="0"/>
    <xf numFmtId="168" fontId="10" fillId="0" borderId="0" applyFont="0" applyFill="0" applyBorder="0" applyAlignment="0" applyProtection="0"/>
    <xf numFmtId="193" fontId="42" fillId="0" borderId="0" applyFont="0" applyFill="0" applyBorder="0" applyAlignment="0" applyProtection="0"/>
    <xf numFmtId="0" fontId="19" fillId="22" borderId="0" applyNumberFormat="0" applyBorder="0" applyAlignment="0" applyProtection="0"/>
    <xf numFmtId="202" fontId="8" fillId="0" borderId="0" applyFont="0" applyFill="0" applyBorder="0" applyAlignment="0">
      <alignment horizontal="center"/>
    </xf>
    <xf numFmtId="202" fontId="8" fillId="0" borderId="0" applyFont="0" applyFill="0" applyBorder="0" applyAlignment="0">
      <alignment horizontal="center"/>
    </xf>
    <xf numFmtId="0" fontId="6" fillId="0" borderId="0"/>
    <xf numFmtId="0" fontId="6" fillId="0" borderId="0"/>
    <xf numFmtId="0" fontId="41" fillId="0" borderId="0"/>
    <xf numFmtId="0" fontId="3" fillId="0" borderId="0"/>
    <xf numFmtId="0" fontId="41" fillId="0" borderId="0"/>
    <xf numFmtId="0" fontId="6" fillId="0" borderId="0"/>
    <xf numFmtId="0" fontId="6" fillId="0" borderId="0"/>
    <xf numFmtId="0" fontId="6" fillId="0" borderId="0"/>
    <xf numFmtId="0" fontId="6" fillId="0" borderId="0"/>
    <xf numFmtId="0" fontId="43" fillId="0" borderId="0"/>
    <xf numFmtId="0" fontId="6" fillId="0" borderId="0"/>
    <xf numFmtId="0" fontId="6" fillId="23" borderId="5" applyNumberFormat="0" applyFont="0" applyAlignment="0" applyProtection="0"/>
    <xf numFmtId="203"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41" fillId="0" borderId="0" applyFont="0" applyFill="0" applyBorder="0" applyAlignment="0" applyProtection="0"/>
    <xf numFmtId="0" fontId="44"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7" fontId="6" fillId="0" borderId="52">
      <protection locked="0"/>
    </xf>
    <xf numFmtId="0" fontId="51" fillId="0" borderId="0"/>
    <xf numFmtId="0" fontId="52" fillId="0" borderId="0" applyNumberFormat="0" applyFill="0" applyBorder="0" applyAlignment="0" applyProtection="0">
      <alignment vertical="top"/>
      <protection locked="0"/>
    </xf>
    <xf numFmtId="44" fontId="63" fillId="0" borderId="0" applyFont="0" applyFill="0" applyBorder="0" applyAlignment="0" applyProtection="0"/>
    <xf numFmtId="0" fontId="64" fillId="0" borderId="0"/>
    <xf numFmtId="9" fontId="64" fillId="0" borderId="0" applyFont="0" applyFill="0" applyBorder="0" applyAlignment="0" applyProtection="0"/>
    <xf numFmtId="205" fontId="64" fillId="0" borderId="0" applyFont="0" applyFill="0" applyBorder="0" applyAlignment="0" applyProtection="0"/>
    <xf numFmtId="204" fontId="64" fillId="0" borderId="0" applyFont="0" applyFill="0" applyBorder="0" applyAlignment="0" applyProtection="0"/>
    <xf numFmtId="43" fontId="64" fillId="0" borderId="0" applyFont="0" applyFill="0" applyBorder="0" applyAlignment="0" applyProtection="0"/>
    <xf numFmtId="41" fontId="64" fillId="0" borderId="0" applyFont="0" applyFill="0" applyBorder="0" applyAlignment="0" applyProtection="0"/>
    <xf numFmtId="0" fontId="66" fillId="28" borderId="18" applyNumberFormat="0" applyProtection="0">
      <alignment horizontal="left" vertical="center" wrapText="1"/>
    </xf>
    <xf numFmtId="0" fontId="66" fillId="29" borderId="0" applyNumberFormat="0" applyBorder="0" applyProtection="0">
      <alignment horizontal="center" vertical="center"/>
    </xf>
    <xf numFmtId="0" fontId="66" fillId="30" borderId="0" applyNumberFormat="0" applyBorder="0" applyProtection="0">
      <alignment horizontal="center" vertical="center"/>
    </xf>
    <xf numFmtId="0" fontId="66" fillId="28" borderId="0" applyNumberFormat="0" applyBorder="0" applyProtection="0">
      <alignment horizontal="center" vertical="center" wrapText="1"/>
    </xf>
    <xf numFmtId="0" fontId="66" fillId="28" borderId="0" applyNumberFormat="0" applyBorder="0" applyProtection="0">
      <alignment horizontal="right" vertical="center" wrapText="1"/>
    </xf>
    <xf numFmtId="0" fontId="66" fillId="31" borderId="0" applyNumberFormat="0" applyBorder="0" applyProtection="0">
      <alignment horizontal="center" vertical="center" wrapText="1"/>
    </xf>
    <xf numFmtId="0" fontId="65" fillId="31" borderId="0" applyNumberFormat="0" applyBorder="0" applyProtection="0">
      <alignment horizontal="right" vertical="center" wrapText="1"/>
    </xf>
    <xf numFmtId="49" fontId="65" fillId="0" borderId="0" applyFill="0" applyBorder="0" applyProtection="0">
      <alignment horizontal="left" vertical="center"/>
    </xf>
    <xf numFmtId="0" fontId="66" fillId="0" borderId="0" applyNumberFormat="0" applyFill="0" applyBorder="0" applyProtection="0">
      <alignment horizontal="left" vertical="center"/>
    </xf>
    <xf numFmtId="0" fontId="66" fillId="0" borderId="0" applyNumberFormat="0" applyFill="0" applyBorder="0" applyProtection="0">
      <alignment horizontal="right" vertical="center"/>
    </xf>
    <xf numFmtId="206" fontId="65" fillId="0" borderId="0" applyFill="0" applyBorder="0" applyProtection="0">
      <alignment horizontal="right" vertical="center"/>
    </xf>
    <xf numFmtId="14" fontId="65" fillId="0" borderId="0" applyFill="0" applyBorder="0" applyProtection="0">
      <alignment horizontal="right" vertical="center"/>
    </xf>
    <xf numFmtId="22" fontId="65" fillId="0" borderId="0" applyFill="0" applyBorder="0" applyProtection="0">
      <alignment horizontal="right" vertical="center"/>
    </xf>
    <xf numFmtId="3" fontId="65" fillId="0" borderId="0" applyFill="0" applyBorder="0" applyProtection="0">
      <alignment horizontal="right" vertical="center"/>
    </xf>
    <xf numFmtId="4" fontId="65" fillId="0" borderId="0" applyFill="0" applyBorder="0" applyProtection="0">
      <alignment horizontal="right" vertical="center"/>
    </xf>
    <xf numFmtId="0" fontId="65" fillId="0" borderId="18" applyNumberFormat="0" applyFill="0" applyProtection="0">
      <alignment horizontal="left" vertical="center"/>
    </xf>
    <xf numFmtId="206" fontId="65" fillId="0" borderId="18" applyFill="0" applyProtection="0">
      <alignment horizontal="right" vertical="center"/>
    </xf>
    <xf numFmtId="3" fontId="65" fillId="0" borderId="18" applyFill="0" applyProtection="0">
      <alignment horizontal="right" vertical="center"/>
    </xf>
    <xf numFmtId="4" fontId="65" fillId="0" borderId="18" applyFill="0" applyProtection="0">
      <alignment horizontal="right" vertical="center"/>
    </xf>
    <xf numFmtId="0" fontId="64" fillId="0" borderId="18" applyNumberFormat="0" applyFont="0" applyFill="0" applyAlignment="0" applyProtection="0"/>
    <xf numFmtId="44" fontId="64" fillId="0" borderId="0" applyFont="0" applyFill="0" applyBorder="0" applyAlignment="0" applyProtection="0"/>
    <xf numFmtId="43" fontId="64" fillId="0" borderId="0" applyFont="0" applyFill="0" applyBorder="0" applyAlignment="0" applyProtection="0"/>
    <xf numFmtId="0" fontId="2" fillId="0" borderId="0"/>
    <xf numFmtId="0" fontId="67" fillId="0" borderId="0" applyNumberFormat="0" applyFill="0" applyBorder="0" applyAlignment="0" applyProtection="0"/>
    <xf numFmtId="0" fontId="1" fillId="0" borderId="0"/>
    <xf numFmtId="0" fontId="1" fillId="0" borderId="0"/>
    <xf numFmtId="44" fontId="6" fillId="0" borderId="0" applyFont="0" applyFill="0" applyBorder="0" applyAlignment="0" applyProtection="0"/>
    <xf numFmtId="168" fontId="1" fillId="0" borderId="0" applyFont="0" applyFill="0" applyBorder="0" applyAlignment="0" applyProtection="0"/>
  </cellStyleXfs>
  <cellXfs count="569">
    <xf numFmtId="0" fontId="0" fillId="0" borderId="0" xfId="0"/>
    <xf numFmtId="0" fontId="31" fillId="0" borderId="0" xfId="89" applyFont="1"/>
    <xf numFmtId="0" fontId="31" fillId="0" borderId="0" xfId="89" applyFont="1" applyAlignment="1">
      <alignment horizontal="center"/>
    </xf>
    <xf numFmtId="0" fontId="34" fillId="0" borderId="0" xfId="90" applyFont="1"/>
    <xf numFmtId="0" fontId="33" fillId="0" borderId="0" xfId="90" applyFont="1"/>
    <xf numFmtId="0" fontId="35" fillId="0" borderId="0" xfId="89" applyFont="1"/>
    <xf numFmtId="0" fontId="35" fillId="0" borderId="0" xfId="89" applyFont="1" applyAlignment="1">
      <alignment horizontal="center"/>
    </xf>
    <xf numFmtId="0" fontId="35" fillId="0" borderId="36" xfId="89" applyFont="1" applyBorder="1"/>
    <xf numFmtId="0" fontId="35" fillId="0" borderId="37" xfId="89" applyFont="1" applyBorder="1"/>
    <xf numFmtId="0" fontId="32" fillId="0" borderId="20" xfId="126" applyFont="1" applyBorder="1" applyAlignment="1">
      <alignment horizontal="center" vertical="center" wrapText="1"/>
    </xf>
    <xf numFmtId="0" fontId="35" fillId="0" borderId="18" xfId="73" applyFont="1" applyBorder="1" applyAlignment="1">
      <alignment horizontal="center" vertical="center"/>
    </xf>
    <xf numFmtId="0" fontId="35" fillId="0" borderId="18" xfId="73" applyFont="1" applyBorder="1" applyAlignment="1">
      <alignment horizontal="left" vertical="center" wrapText="1"/>
    </xf>
    <xf numFmtId="0" fontId="35" fillId="0" borderId="18" xfId="73" applyFont="1" applyBorder="1" applyAlignment="1">
      <alignment horizontal="center" vertical="center" wrapText="1"/>
    </xf>
    <xf numFmtId="4" fontId="35" fillId="0" borderId="18" xfId="39" applyNumberFormat="1" applyFont="1" applyBorder="1" applyAlignment="1">
      <alignment vertical="center" wrapText="1"/>
    </xf>
    <xf numFmtId="167" fontId="35" fillId="0" borderId="18" xfId="62" applyNumberFormat="1" applyFont="1" applyBorder="1" applyAlignment="1">
      <alignment horizontal="right" vertical="center" wrapText="1"/>
    </xf>
    <xf numFmtId="167" fontId="35" fillId="0" borderId="30" xfId="62" applyNumberFormat="1" applyFont="1" applyBorder="1" applyAlignment="1">
      <alignment horizontal="right" vertical="center" wrapText="1"/>
    </xf>
    <xf numFmtId="0" fontId="35" fillId="0" borderId="13" xfId="73" applyFont="1" applyBorder="1" applyAlignment="1">
      <alignment horizontal="left" vertical="center"/>
    </xf>
    <xf numFmtId="0" fontId="35" fillId="0" borderId="14" xfId="73" applyFont="1" applyBorder="1" applyAlignment="1">
      <alignment horizontal="center" vertical="center"/>
    </xf>
    <xf numFmtId="0" fontId="35" fillId="0" borderId="14" xfId="73" applyFont="1" applyBorder="1" applyAlignment="1">
      <alignment horizontal="left" vertical="center" wrapText="1"/>
    </xf>
    <xf numFmtId="167" fontId="35" fillId="0" borderId="24" xfId="62" applyNumberFormat="1" applyFont="1" applyBorder="1" applyAlignment="1">
      <alignment horizontal="right" vertical="center" wrapText="1"/>
    </xf>
    <xf numFmtId="176" fontId="32" fillId="0" borderId="38" xfId="39" applyNumberFormat="1" applyFont="1" applyBorder="1" applyAlignment="1">
      <alignment horizontal="right" vertical="center"/>
    </xf>
    <xf numFmtId="0" fontId="35" fillId="0" borderId="50" xfId="73" applyFont="1" applyBorder="1" applyAlignment="1">
      <alignment horizontal="center" vertical="center"/>
    </xf>
    <xf numFmtId="0" fontId="35" fillId="0" borderId="18" xfId="74" applyFont="1" applyBorder="1" applyAlignment="1">
      <alignment horizontal="center" vertical="center"/>
    </xf>
    <xf numFmtId="0" fontId="35" fillId="0" borderId="18" xfId="74" applyFont="1" applyBorder="1" applyAlignment="1">
      <alignment horizontal="left" vertical="center" wrapText="1"/>
    </xf>
    <xf numFmtId="0" fontId="35" fillId="0" borderId="18" xfId="135" applyFont="1" applyBorder="1" applyAlignment="1">
      <alignment horizontal="center" vertical="center"/>
    </xf>
    <xf numFmtId="0" fontId="35" fillId="0" borderId="18" xfId="135" applyFont="1" applyBorder="1" applyAlignment="1">
      <alignment horizontal="left" vertical="center" wrapText="1"/>
    </xf>
    <xf numFmtId="2" fontId="35" fillId="0" borderId="14" xfId="73" applyNumberFormat="1" applyFont="1" applyBorder="1" applyAlignment="1">
      <alignment horizontal="center" vertical="center"/>
    </xf>
    <xf numFmtId="0" fontId="35" fillId="0" borderId="0" xfId="90" applyFont="1"/>
    <xf numFmtId="0" fontId="35" fillId="0" borderId="36" xfId="90" applyFont="1" applyBorder="1"/>
    <xf numFmtId="187" fontId="32" fillId="24" borderId="42" xfId="73" applyNumberFormat="1" applyFont="1" applyFill="1" applyBorder="1" applyAlignment="1">
      <alignment vertical="center"/>
    </xf>
    <xf numFmtId="0" fontId="35" fillId="0" borderId="37" xfId="90" applyFont="1" applyBorder="1"/>
    <xf numFmtId="0" fontId="32" fillId="0" borderId="21" xfId="128" applyFont="1" applyBorder="1" applyAlignment="1">
      <alignment horizontal="left" vertical="center" wrapText="1"/>
    </xf>
    <xf numFmtId="0" fontId="35" fillId="0" borderId="21" xfId="128" applyFont="1" applyBorder="1" applyAlignment="1">
      <alignment horizontal="left" vertical="center"/>
    </xf>
    <xf numFmtId="0" fontId="32" fillId="0" borderId="34" xfId="79" applyFont="1" applyBorder="1" applyAlignment="1">
      <alignment vertical="center"/>
    </xf>
    <xf numFmtId="182" fontId="35" fillId="0" borderId="37" xfId="90" applyNumberFormat="1" applyFont="1" applyBorder="1"/>
    <xf numFmtId="184" fontId="35" fillId="0" borderId="37" xfId="90" applyNumberFormat="1" applyFont="1" applyBorder="1"/>
    <xf numFmtId="0" fontId="35" fillId="0" borderId="18" xfId="126" applyFont="1" applyBorder="1" applyAlignment="1">
      <alignment horizontal="center" vertical="center"/>
    </xf>
    <xf numFmtId="0" fontId="36" fillId="0" borderId="17" xfId="128" applyFont="1" applyBorder="1" applyAlignment="1">
      <alignment horizontal="right" vertical="center"/>
    </xf>
    <xf numFmtId="181" fontId="35" fillId="0" borderId="35" xfId="129" applyNumberFormat="1" applyFont="1" applyBorder="1" applyAlignment="1">
      <alignment vertical="center"/>
    </xf>
    <xf numFmtId="180" fontId="35" fillId="0" borderId="22" xfId="129" applyNumberFormat="1" applyFont="1" applyBorder="1" applyAlignment="1">
      <alignment horizontal="center" vertical="center"/>
    </xf>
    <xf numFmtId="0" fontId="32" fillId="0" borderId="22" xfId="128" applyFont="1" applyBorder="1" applyAlignment="1">
      <alignment vertical="center"/>
    </xf>
    <xf numFmtId="0" fontId="32" fillId="0" borderId="23" xfId="128" applyFont="1" applyBorder="1" applyAlignment="1">
      <alignment horizontal="right" vertical="center"/>
    </xf>
    <xf numFmtId="181" fontId="35" fillId="0" borderId="30" xfId="129" applyNumberFormat="1" applyFont="1" applyBorder="1" applyAlignment="1">
      <alignment vertical="center"/>
    </xf>
    <xf numFmtId="9" fontId="35" fillId="0" borderId="22" xfId="129" applyNumberFormat="1" applyFont="1" applyBorder="1" applyAlignment="1">
      <alignment horizontal="center" vertical="center"/>
    </xf>
    <xf numFmtId="181" fontId="35" fillId="0" borderId="22" xfId="129" applyNumberFormat="1" applyFont="1" applyBorder="1" applyAlignment="1">
      <alignment vertical="center"/>
    </xf>
    <xf numFmtId="0" fontId="35" fillId="0" borderId="23" xfId="128" applyFont="1" applyBorder="1" applyAlignment="1">
      <alignment vertical="center"/>
    </xf>
    <xf numFmtId="0" fontId="32" fillId="0" borderId="21" xfId="128" applyFont="1" applyBorder="1" applyAlignment="1">
      <alignment horizontal="left" vertical="center"/>
    </xf>
    <xf numFmtId="181" fontId="32" fillId="0" borderId="30" xfId="129" applyNumberFormat="1" applyFont="1" applyBorder="1" applyAlignment="1">
      <alignment vertical="center"/>
    </xf>
    <xf numFmtId="0" fontId="35" fillId="0" borderId="23" xfId="128" applyFont="1" applyBorder="1" applyAlignment="1">
      <alignment horizontal="right" vertical="center"/>
    </xf>
    <xf numFmtId="0" fontId="32" fillId="0" borderId="27" xfId="128" applyFont="1" applyBorder="1" applyAlignment="1">
      <alignment horizontal="left" vertical="center"/>
    </xf>
    <xf numFmtId="9" fontId="35" fillId="0" borderId="31" xfId="129" applyNumberFormat="1" applyFont="1" applyBorder="1" applyAlignment="1">
      <alignment horizontal="center" vertical="center"/>
    </xf>
    <xf numFmtId="181" fontId="32" fillId="0" borderId="31" xfId="129" applyNumberFormat="1" applyFont="1" applyBorder="1" applyAlignment="1">
      <alignment vertical="center"/>
    </xf>
    <xf numFmtId="0" fontId="35" fillId="0" borderId="28" xfId="128" applyFont="1" applyBorder="1" applyAlignment="1">
      <alignment vertical="center"/>
    </xf>
    <xf numFmtId="0" fontId="31" fillId="0" borderId="36" xfId="89" applyFont="1" applyBorder="1"/>
    <xf numFmtId="0" fontId="31" fillId="0" borderId="37" xfId="89" applyFont="1" applyBorder="1"/>
    <xf numFmtId="0" fontId="35" fillId="0" borderId="21" xfId="128" applyFont="1" applyBorder="1" applyAlignment="1">
      <alignment horizontal="left" vertical="center" wrapText="1"/>
    </xf>
    <xf numFmtId="0" fontId="33" fillId="0" borderId="0" xfId="0" applyFont="1"/>
    <xf numFmtId="0" fontId="33" fillId="0" borderId="14" xfId="0" applyFont="1" applyBorder="1"/>
    <xf numFmtId="0" fontId="34" fillId="0" borderId="11" xfId="0" applyFont="1" applyBorder="1" applyAlignment="1">
      <alignment horizontal="left"/>
    </xf>
    <xf numFmtId="0" fontId="33" fillId="0" borderId="12" xfId="0" applyFont="1" applyBorder="1" applyAlignment="1">
      <alignment horizontal="center"/>
    </xf>
    <xf numFmtId="0" fontId="33" fillId="0" borderId="11" xfId="0" applyFont="1" applyBorder="1" applyAlignment="1">
      <alignment horizontal="left"/>
    </xf>
    <xf numFmtId="0" fontId="33" fillId="0" borderId="12" xfId="0" applyFont="1" applyBorder="1"/>
    <xf numFmtId="0" fontId="33" fillId="0" borderId="11" xfId="0" applyFont="1" applyBorder="1"/>
    <xf numFmtId="0" fontId="33" fillId="0" borderId="53" xfId="0" applyFont="1" applyBorder="1"/>
    <xf numFmtId="0" fontId="33" fillId="0" borderId="54" xfId="0" applyFont="1" applyBorder="1"/>
    <xf numFmtId="0" fontId="33" fillId="0" borderId="11" xfId="0" applyFont="1" applyBorder="1" applyAlignment="1">
      <alignment horizontal="center"/>
    </xf>
    <xf numFmtId="0" fontId="46" fillId="0" borderId="11" xfId="0" applyFont="1" applyBorder="1" applyAlignment="1">
      <alignment horizontal="left"/>
    </xf>
    <xf numFmtId="0" fontId="33" fillId="0" borderId="55" xfId="0" applyFont="1" applyBorder="1"/>
    <xf numFmtId="0" fontId="47" fillId="0" borderId="21" xfId="0" applyFont="1" applyBorder="1"/>
    <xf numFmtId="0" fontId="34" fillId="0" borderId="12" xfId="0" applyFont="1" applyBorder="1"/>
    <xf numFmtId="0" fontId="34" fillId="0" borderId="11" xfId="0" applyFont="1" applyBorder="1"/>
    <xf numFmtId="0" fontId="33" fillId="0" borderId="56" xfId="0" applyFont="1" applyBorder="1"/>
    <xf numFmtId="0" fontId="33" fillId="0" borderId="57" xfId="0" applyFont="1" applyBorder="1"/>
    <xf numFmtId="0" fontId="33" fillId="0" borderId="58" xfId="0" applyFont="1" applyBorder="1"/>
    <xf numFmtId="43" fontId="33" fillId="24" borderId="59" xfId="0" applyNumberFormat="1" applyFont="1" applyFill="1" applyBorder="1"/>
    <xf numFmtId="43" fontId="33" fillId="0" borderId="59" xfId="0" applyNumberFormat="1" applyFont="1" applyBorder="1"/>
    <xf numFmtId="43" fontId="33" fillId="0" borderId="30" xfId="34" applyNumberFormat="1" applyFont="1" applyBorder="1"/>
    <xf numFmtId="9" fontId="33" fillId="0" borderId="18" xfId="95" applyFont="1" applyBorder="1" applyAlignment="1">
      <alignment horizontal="center"/>
    </xf>
    <xf numFmtId="9" fontId="33" fillId="0" borderId="28" xfId="95" applyFont="1" applyBorder="1"/>
    <xf numFmtId="43" fontId="33" fillId="0" borderId="31" xfId="34" applyNumberFormat="1" applyFont="1" applyBorder="1"/>
    <xf numFmtId="9" fontId="33" fillId="0" borderId="23" xfId="95" applyFont="1" applyBorder="1"/>
    <xf numFmtId="43" fontId="33" fillId="0" borderId="22" xfId="34" applyNumberFormat="1" applyFont="1" applyBorder="1"/>
    <xf numFmtId="0" fontId="33" fillId="0" borderId="61" xfId="0" applyFont="1" applyBorder="1"/>
    <xf numFmtId="0" fontId="47" fillId="24" borderId="35" xfId="0" applyFont="1" applyFill="1" applyBorder="1" applyAlignment="1">
      <alignment horizontal="center" wrapText="1"/>
    </xf>
    <xf numFmtId="0" fontId="47" fillId="24" borderId="29" xfId="0" applyFont="1" applyFill="1" applyBorder="1" applyAlignment="1">
      <alignment horizontal="center" wrapText="1"/>
    </xf>
    <xf numFmtId="166" fontId="33" fillId="24" borderId="59" xfId="0" applyNumberFormat="1" applyFont="1" applyFill="1" applyBorder="1"/>
    <xf numFmtId="173" fontId="33" fillId="0" borderId="59" xfId="34" applyFont="1" applyBorder="1"/>
    <xf numFmtId="173" fontId="33" fillId="0" borderId="38" xfId="34" applyFont="1" applyBorder="1"/>
    <xf numFmtId="0" fontId="33" fillId="0" borderId="62" xfId="0" applyFont="1" applyBorder="1"/>
    <xf numFmtId="173" fontId="33" fillId="0" borderId="45" xfId="34" applyFont="1" applyBorder="1" applyAlignment="1">
      <alignment horizontal="center" wrapText="1"/>
    </xf>
    <xf numFmtId="166" fontId="33" fillId="0" borderId="25" xfId="0" applyNumberFormat="1" applyFont="1" applyBorder="1" applyAlignment="1">
      <alignment horizontal="center" wrapText="1"/>
    </xf>
    <xf numFmtId="0" fontId="33" fillId="0" borderId="22" xfId="95" applyNumberFormat="1" applyFont="1" applyBorder="1" applyAlignment="1">
      <alignment horizontal="center"/>
    </xf>
    <xf numFmtId="173" fontId="33" fillId="0" borderId="18" xfId="34" applyFont="1" applyBorder="1" applyAlignment="1">
      <alignment horizontal="center"/>
    </xf>
    <xf numFmtId="0" fontId="33" fillId="0" borderId="22" xfId="0" applyFont="1" applyBorder="1" applyAlignment="1">
      <alignment horizontal="left"/>
    </xf>
    <xf numFmtId="0" fontId="33" fillId="0" borderId="21" xfId="0" applyFont="1" applyBorder="1" applyAlignment="1">
      <alignment horizontal="left"/>
    </xf>
    <xf numFmtId="0" fontId="47" fillId="24" borderId="16" xfId="0" applyFont="1" applyFill="1" applyBorder="1" applyAlignment="1">
      <alignment horizontal="center" wrapText="1"/>
    </xf>
    <xf numFmtId="0" fontId="47" fillId="24" borderId="29" xfId="0" applyFont="1" applyFill="1" applyBorder="1" applyAlignment="1">
      <alignment horizontal="center"/>
    </xf>
    <xf numFmtId="173" fontId="33" fillId="0" borderId="59" xfId="0" applyNumberFormat="1" applyFont="1" applyBorder="1"/>
    <xf numFmtId="173" fontId="33" fillId="0" borderId="30" xfId="34" applyFont="1" applyBorder="1"/>
    <xf numFmtId="2" fontId="33" fillId="0" borderId="18" xfId="0" applyNumberFormat="1" applyFont="1" applyBorder="1" applyAlignment="1">
      <alignment horizontal="center"/>
    </xf>
    <xf numFmtId="0" fontId="47" fillId="24" borderId="35" xfId="0" applyFont="1" applyFill="1" applyBorder="1" applyAlignment="1">
      <alignment horizontal="center"/>
    </xf>
    <xf numFmtId="0" fontId="47" fillId="24" borderId="29" xfId="0" applyFont="1" applyFill="1" applyBorder="1"/>
    <xf numFmtId="173" fontId="33" fillId="0" borderId="62" xfId="34" applyFont="1" applyBorder="1"/>
    <xf numFmtId="173" fontId="33" fillId="0" borderId="18" xfId="34" applyFont="1" applyBorder="1"/>
    <xf numFmtId="0" fontId="33" fillId="0" borderId="63" xfId="0" applyFont="1" applyBorder="1"/>
    <xf numFmtId="0" fontId="33" fillId="0" borderId="64" xfId="0" applyFont="1" applyBorder="1"/>
    <xf numFmtId="4" fontId="33" fillId="24" borderId="67" xfId="0" applyNumberFormat="1" applyFont="1" applyFill="1" applyBorder="1" applyAlignment="1">
      <alignment horizontal="center" vertical="center"/>
    </xf>
    <xf numFmtId="0" fontId="33" fillId="24" borderId="67" xfId="0" applyFont="1" applyFill="1" applyBorder="1" applyAlignment="1">
      <alignment horizontal="center" vertical="center"/>
    </xf>
    <xf numFmtId="0" fontId="33" fillId="0" borderId="68" xfId="0" applyFont="1" applyBorder="1"/>
    <xf numFmtId="0" fontId="50" fillId="0" borderId="70" xfId="0" applyFont="1" applyBorder="1" applyAlignment="1">
      <alignment horizontal="center"/>
    </xf>
    <xf numFmtId="0" fontId="50" fillId="0" borderId="54" xfId="0" applyFont="1" applyBorder="1" applyAlignment="1">
      <alignment horizontal="center"/>
    </xf>
    <xf numFmtId="0" fontId="50" fillId="0" borderId="71" xfId="0" applyFont="1" applyBorder="1" applyAlignment="1">
      <alignment horizontal="left"/>
    </xf>
    <xf numFmtId="1" fontId="50" fillId="0" borderId="12"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8" xfId="0" applyNumberFormat="1" applyFont="1" applyBorder="1" applyAlignment="1">
      <alignment horizontal="center" vertical="center"/>
    </xf>
    <xf numFmtId="0" fontId="50" fillId="0" borderId="35" xfId="0" applyFont="1" applyBorder="1" applyAlignment="1">
      <alignment horizontal="center" vertical="center"/>
    </xf>
    <xf numFmtId="0" fontId="50" fillId="0" borderId="29" xfId="0" applyFont="1" applyBorder="1" applyAlignment="1">
      <alignment horizontal="center" vertical="center"/>
    </xf>
    <xf numFmtId="0" fontId="50" fillId="0" borderId="57" xfId="0" applyFont="1" applyBorder="1" applyAlignment="1">
      <alignment horizontal="right" vertical="center"/>
    </xf>
    <xf numFmtId="0" fontId="48" fillId="0" borderId="57" xfId="0" applyFont="1" applyBorder="1" applyAlignment="1">
      <alignment horizontal="center"/>
    </xf>
    <xf numFmtId="0" fontId="33" fillId="0" borderId="58" xfId="0" applyFont="1" applyBorder="1" applyAlignment="1">
      <alignment horizontal="center"/>
    </xf>
    <xf numFmtId="0" fontId="50" fillId="0" borderId="72" xfId="0" applyFont="1" applyBorder="1" applyAlignment="1">
      <alignment vertical="center"/>
    </xf>
    <xf numFmtId="0" fontId="50" fillId="0" borderId="53" xfId="0" applyFont="1" applyBorder="1" applyAlignment="1">
      <alignment vertical="center"/>
    </xf>
    <xf numFmtId="0" fontId="48" fillId="0" borderId="53" xfId="0" applyFont="1" applyBorder="1" applyAlignment="1">
      <alignment horizontal="center"/>
    </xf>
    <xf numFmtId="0" fontId="33" fillId="0" borderId="61" xfId="0" applyFont="1" applyBorder="1" applyAlignment="1">
      <alignment horizontal="center"/>
    </xf>
    <xf numFmtId="0" fontId="35" fillId="25" borderId="0" xfId="89" applyFont="1" applyFill="1"/>
    <xf numFmtId="0" fontId="35" fillId="25" borderId="36" xfId="89" applyFont="1" applyFill="1" applyBorder="1"/>
    <xf numFmtId="0" fontId="31" fillId="25" borderId="0" xfId="89" applyFont="1" applyFill="1"/>
    <xf numFmtId="0" fontId="35" fillId="25" borderId="37" xfId="89" applyFont="1" applyFill="1" applyBorder="1"/>
    <xf numFmtId="9" fontId="35" fillId="27" borderId="30" xfId="95" applyFont="1" applyFill="1" applyBorder="1" applyAlignment="1">
      <alignment horizontal="center" vertical="center"/>
    </xf>
    <xf numFmtId="186" fontId="32" fillId="26" borderId="45" xfId="60" applyNumberFormat="1" applyFont="1" applyFill="1" applyBorder="1" applyAlignment="1">
      <alignment horizontal="center" vertical="center"/>
    </xf>
    <xf numFmtId="186" fontId="32" fillId="26" borderId="18" xfId="60" applyNumberFormat="1" applyFont="1" applyFill="1" applyBorder="1" applyAlignment="1">
      <alignment horizontal="center" vertical="center"/>
    </xf>
    <xf numFmtId="0" fontId="35" fillId="0" borderId="0" xfId="128" applyFont="1" applyAlignment="1">
      <alignment horizontal="center" vertical="center" wrapText="1"/>
    </xf>
    <xf numFmtId="0" fontId="35" fillId="25" borderId="0" xfId="130" applyFont="1" applyFill="1" applyAlignment="1">
      <alignment horizontal="center" vertical="center" wrapText="1"/>
    </xf>
    <xf numFmtId="0" fontId="32" fillId="25" borderId="53" xfId="130" applyFont="1" applyFill="1" applyBorder="1" applyAlignment="1">
      <alignment horizontal="center" vertical="center" wrapText="1"/>
    </xf>
    <xf numFmtId="0" fontId="33" fillId="0" borderId="22" xfId="0" applyFont="1" applyBorder="1"/>
    <xf numFmtId="0" fontId="33" fillId="0" borderId="27" xfId="0" applyFont="1" applyBorder="1"/>
    <xf numFmtId="0" fontId="33" fillId="0" borderId="31" xfId="0" applyFont="1" applyBorder="1"/>
    <xf numFmtId="0" fontId="47" fillId="24" borderId="16" xfId="0" applyFont="1" applyFill="1" applyBorder="1" applyAlignment="1">
      <alignment horizontal="center"/>
    </xf>
    <xf numFmtId="0" fontId="47" fillId="24" borderId="17" xfId="0" applyFont="1" applyFill="1" applyBorder="1" applyAlignment="1">
      <alignment horizontal="center" wrapText="1"/>
    </xf>
    <xf numFmtId="0" fontId="47" fillId="24" borderId="44" xfId="0" applyFont="1" applyFill="1" applyBorder="1" applyAlignment="1">
      <alignment horizontal="center"/>
    </xf>
    <xf numFmtId="0" fontId="33" fillId="0" borderId="36" xfId="0" applyFont="1" applyBorder="1"/>
    <xf numFmtId="0" fontId="33" fillId="0" borderId="37" xfId="0" applyFont="1" applyBorder="1"/>
    <xf numFmtId="0" fontId="48" fillId="0" borderId="0" xfId="0" applyFont="1" applyAlignment="1">
      <alignment horizontal="center"/>
    </xf>
    <xf numFmtId="0" fontId="50" fillId="0" borderId="0" xfId="0" applyFont="1" applyAlignment="1">
      <alignment horizontal="right" vertical="center"/>
    </xf>
    <xf numFmtId="0" fontId="34" fillId="0" borderId="0" xfId="0" applyFont="1"/>
    <xf numFmtId="0" fontId="33" fillId="0" borderId="0" xfId="0" applyFont="1" applyAlignment="1">
      <alignment horizontal="center"/>
    </xf>
    <xf numFmtId="0" fontId="33" fillId="0" borderId="0" xfId="0" applyFont="1" applyAlignment="1">
      <alignment horizontal="left"/>
    </xf>
    <xf numFmtId="0" fontId="45" fillId="0" borderId="0" xfId="0" applyFont="1" applyAlignment="1">
      <alignment horizontal="left"/>
    </xf>
    <xf numFmtId="0" fontId="33" fillId="0" borderId="81" xfId="0" applyFont="1" applyBorder="1"/>
    <xf numFmtId="0" fontId="33" fillId="0" borderId="82" xfId="0" applyFont="1" applyBorder="1"/>
    <xf numFmtId="0" fontId="33" fillId="0" borderId="83" xfId="0" applyFont="1" applyBorder="1"/>
    <xf numFmtId="0" fontId="56" fillId="0" borderId="0" xfId="0" applyFont="1" applyAlignment="1">
      <alignment horizontal="left"/>
    </xf>
    <xf numFmtId="0" fontId="57" fillId="0" borderId="0" xfId="0" applyFont="1" applyAlignment="1">
      <alignment horizontal="left"/>
    </xf>
    <xf numFmtId="49" fontId="32" fillId="0" borderId="0" xfId="131" applyNumberFormat="1" applyFont="1" applyAlignment="1">
      <alignment horizontal="right" vertical="center"/>
    </xf>
    <xf numFmtId="186" fontId="32" fillId="0" borderId="0" xfId="131" applyNumberFormat="1" applyFont="1" applyAlignment="1">
      <alignment vertical="center"/>
    </xf>
    <xf numFmtId="0" fontId="35" fillId="0" borderId="0" xfId="128" applyFont="1"/>
    <xf numFmtId="0" fontId="35" fillId="0" borderId="0" xfId="128" applyFont="1" applyAlignment="1">
      <alignment horizontal="center"/>
    </xf>
    <xf numFmtId="0" fontId="35" fillId="0" borderId="0" xfId="126" applyFont="1" applyAlignment="1">
      <alignment horizontal="center" vertical="center"/>
    </xf>
    <xf numFmtId="2" fontId="35" fillId="0" borderId="0" xfId="128" applyNumberFormat="1" applyFont="1"/>
    <xf numFmtId="181" fontId="35" fillId="0" borderId="0" xfId="129" applyNumberFormat="1" applyFont="1" applyBorder="1"/>
    <xf numFmtId="39" fontId="32" fillId="0" borderId="0" xfId="129" applyNumberFormat="1" applyFont="1" applyBorder="1" applyAlignment="1">
      <alignment vertical="center"/>
    </xf>
    <xf numFmtId="0" fontId="35" fillId="0" borderId="81" xfId="90" applyFont="1" applyBorder="1"/>
    <xf numFmtId="0" fontId="35" fillId="0" borderId="82" xfId="89" applyFont="1" applyBorder="1"/>
    <xf numFmtId="0" fontId="35" fillId="0" borderId="82" xfId="89" applyFont="1" applyBorder="1" applyAlignment="1">
      <alignment horizontal="center"/>
    </xf>
    <xf numFmtId="185" fontId="35" fillId="0" borderId="82" xfId="34" applyNumberFormat="1" applyFont="1" applyBorder="1"/>
    <xf numFmtId="0" fontId="35" fillId="0" borderId="83" xfId="89" applyFont="1" applyBorder="1"/>
    <xf numFmtId="0" fontId="58" fillId="24" borderId="69" xfId="0" applyFont="1" applyFill="1" applyBorder="1" applyAlignment="1">
      <alignment horizontal="center" vertical="center"/>
    </xf>
    <xf numFmtId="0" fontId="56" fillId="0" borderId="87" xfId="0" applyFont="1" applyBorder="1" applyAlignment="1">
      <alignment horizontal="left"/>
    </xf>
    <xf numFmtId="0" fontId="57" fillId="0" borderId="14" xfId="0" applyFont="1" applyBorder="1" applyAlignment="1">
      <alignment horizontal="left"/>
    </xf>
    <xf numFmtId="0" fontId="56" fillId="0" borderId="95" xfId="0" applyFont="1" applyBorder="1" applyAlignment="1">
      <alignment horizontal="left"/>
    </xf>
    <xf numFmtId="0" fontId="56" fillId="0" borderId="98" xfId="0" applyFont="1" applyBorder="1" applyAlignment="1">
      <alignment horizontal="left"/>
    </xf>
    <xf numFmtId="0" fontId="56" fillId="0" borderId="36" xfId="0" applyFont="1" applyBorder="1" applyAlignment="1">
      <alignment horizontal="left"/>
    </xf>
    <xf numFmtId="0" fontId="59" fillId="0" borderId="88" xfId="0" applyFont="1" applyBorder="1" applyAlignment="1">
      <alignment horizontal="left"/>
    </xf>
    <xf numFmtId="0" fontId="60" fillId="0" borderId="88" xfId="0" applyFont="1" applyBorder="1" applyAlignment="1">
      <alignment horizontal="left"/>
    </xf>
    <xf numFmtId="0" fontId="35" fillId="0" borderId="103" xfId="89" applyFont="1" applyBorder="1"/>
    <xf numFmtId="0" fontId="35" fillId="25" borderId="103" xfId="89" applyFont="1" applyFill="1" applyBorder="1"/>
    <xf numFmtId="0" fontId="60" fillId="0" borderId="87" xfId="0" applyFont="1" applyBorder="1" applyAlignment="1">
      <alignment horizontal="left"/>
    </xf>
    <xf numFmtId="0" fontId="60" fillId="0" borderId="96" xfId="0" applyFont="1" applyBorder="1" applyAlignment="1">
      <alignment horizontal="left"/>
    </xf>
    <xf numFmtId="0" fontId="60" fillId="0" borderId="99" xfId="0" applyFont="1" applyBorder="1" applyAlignment="1">
      <alignment horizontal="left"/>
    </xf>
    <xf numFmtId="0" fontId="33" fillId="0" borderId="19" xfId="0" applyFont="1" applyBorder="1" applyAlignment="1">
      <alignment horizontal="center"/>
    </xf>
    <xf numFmtId="0" fontId="33" fillId="0" borderId="23" xfId="0" applyFont="1" applyBorder="1" applyAlignment="1">
      <alignment horizontal="center"/>
    </xf>
    <xf numFmtId="0" fontId="33" fillId="0" borderId="21" xfId="0" applyFont="1" applyBorder="1"/>
    <xf numFmtId="0" fontId="33" fillId="0" borderId="23" xfId="0" applyFont="1" applyBorder="1"/>
    <xf numFmtId="4" fontId="35" fillId="0" borderId="18" xfId="39" applyNumberFormat="1" applyFont="1" applyBorder="1" applyAlignment="1">
      <alignment horizontal="center" vertical="center" wrapText="1"/>
    </xf>
    <xf numFmtId="0" fontId="33" fillId="0" borderId="21" xfId="0" applyFont="1" applyBorder="1" applyAlignment="1">
      <alignment vertical="center"/>
    </xf>
    <xf numFmtId="0" fontId="33" fillId="0" borderId="22" xfId="0" applyFont="1" applyBorder="1" applyAlignment="1">
      <alignment vertical="center"/>
    </xf>
    <xf numFmtId="0" fontId="33" fillId="0" borderId="23" xfId="0" applyFont="1" applyBorder="1" applyAlignment="1">
      <alignment vertical="center"/>
    </xf>
    <xf numFmtId="0" fontId="33" fillId="0" borderId="61" xfId="0" applyFont="1" applyBorder="1" applyAlignment="1">
      <alignment vertical="center"/>
    </xf>
    <xf numFmtId="44" fontId="33" fillId="0" borderId="30" xfId="257" applyFont="1" applyBorder="1"/>
    <xf numFmtId="0" fontId="33" fillId="0" borderId="53" xfId="0" applyFont="1" applyBorder="1" applyAlignment="1">
      <alignment vertical="center"/>
    </xf>
    <xf numFmtId="0" fontId="33" fillId="0" borderId="63" xfId="0" applyFont="1" applyBorder="1" applyAlignment="1">
      <alignment vertical="center"/>
    </xf>
    <xf numFmtId="0" fontId="33" fillId="0" borderId="22" xfId="0" applyFont="1" applyBorder="1" applyAlignment="1">
      <alignment horizontal="center" vertical="center"/>
    </xf>
    <xf numFmtId="2" fontId="33" fillId="0" borderId="18" xfId="0" applyNumberFormat="1" applyFont="1" applyBorder="1" applyAlignment="1">
      <alignment horizontal="center" vertical="center"/>
    </xf>
    <xf numFmtId="0" fontId="33" fillId="0" borderId="53" xfId="0" applyFont="1" applyBorder="1" applyAlignment="1">
      <alignment horizontal="center" vertical="center"/>
    </xf>
    <xf numFmtId="0" fontId="33" fillId="0" borderId="20" xfId="0" applyFont="1" applyBorder="1" applyAlignment="1">
      <alignment horizontal="center" vertical="center"/>
    </xf>
    <xf numFmtId="2" fontId="33" fillId="0" borderId="22" xfId="0" applyNumberFormat="1" applyFont="1" applyBorder="1" applyAlignment="1">
      <alignment horizontal="center" vertical="center"/>
    </xf>
    <xf numFmtId="0" fontId="33" fillId="0" borderId="62" xfId="0" applyFont="1" applyBorder="1" applyAlignment="1">
      <alignment horizontal="center" vertical="center"/>
    </xf>
    <xf numFmtId="0" fontId="33" fillId="0" borderId="14" xfId="0" applyFont="1" applyBorder="1" applyAlignment="1">
      <alignment horizontal="center" vertical="center"/>
    </xf>
    <xf numFmtId="166" fontId="33" fillId="0" borderId="25" xfId="0" applyNumberFormat="1" applyFont="1" applyBorder="1" applyAlignment="1">
      <alignment horizontal="center" vertical="center" wrapText="1"/>
    </xf>
    <xf numFmtId="0" fontId="33" fillId="0" borderId="61" xfId="135" applyFont="1" applyBorder="1"/>
    <xf numFmtId="0" fontId="33" fillId="0" borderId="53" xfId="135" applyFont="1" applyBorder="1"/>
    <xf numFmtId="0" fontId="33" fillId="0" borderId="63" xfId="135" applyFont="1" applyBorder="1"/>
    <xf numFmtId="0" fontId="33" fillId="0" borderId="22" xfId="135" applyFont="1" applyBorder="1" applyAlignment="1">
      <alignment horizontal="center" vertical="center"/>
    </xf>
    <xf numFmtId="0" fontId="33" fillId="0" borderId="53" xfId="135" applyFont="1" applyBorder="1" applyAlignment="1">
      <alignment horizontal="center" vertical="center"/>
    </xf>
    <xf numFmtId="2" fontId="33" fillId="0" borderId="18" xfId="135" applyNumberFormat="1" applyFont="1" applyBorder="1" applyAlignment="1">
      <alignment horizontal="center" vertical="center"/>
    </xf>
    <xf numFmtId="2" fontId="33" fillId="0" borderId="75" xfId="135" applyNumberFormat="1" applyFont="1" applyBorder="1" applyAlignment="1">
      <alignment horizontal="center" vertical="center"/>
    </xf>
    <xf numFmtId="44" fontId="35" fillId="0" borderId="18" xfId="257" applyFont="1" applyBorder="1" applyAlignment="1">
      <alignment horizontal="right" vertical="center" wrapText="1"/>
    </xf>
    <xf numFmtId="44" fontId="35" fillId="0" borderId="30" xfId="257" applyFont="1" applyBorder="1" applyAlignment="1">
      <alignment horizontal="right" vertical="center" wrapText="1"/>
    </xf>
    <xf numFmtId="0" fontId="32" fillId="0" borderId="86" xfId="130" applyFont="1" applyBorder="1" applyAlignment="1">
      <alignment horizontal="center"/>
    </xf>
    <xf numFmtId="0" fontId="32" fillId="0" borderId="84" xfId="130" applyFont="1" applyBorder="1" applyAlignment="1">
      <alignment horizontal="center"/>
    </xf>
    <xf numFmtId="0" fontId="32" fillId="0" borderId="85" xfId="130" applyFont="1" applyBorder="1" applyAlignment="1">
      <alignment horizontal="center"/>
    </xf>
    <xf numFmtId="0" fontId="56" fillId="0" borderId="89" xfId="0" applyFont="1" applyBorder="1" applyAlignment="1">
      <alignment horizontal="center" wrapText="1"/>
    </xf>
    <xf numFmtId="0" fontId="56" fillId="0" borderId="90" xfId="0" applyFont="1" applyBorder="1" applyAlignment="1">
      <alignment horizontal="center" wrapText="1"/>
    </xf>
    <xf numFmtId="0" fontId="56" fillId="0" borderId="91" xfId="0" applyFont="1" applyBorder="1" applyAlignment="1">
      <alignment horizontal="center" wrapText="1"/>
    </xf>
    <xf numFmtId="0" fontId="35" fillId="0" borderId="92" xfId="89" applyFont="1" applyBorder="1" applyAlignment="1">
      <alignment horizontal="center"/>
    </xf>
    <xf numFmtId="0" fontId="35" fillId="0" borderId="79" xfId="89" applyFont="1" applyBorder="1" applyAlignment="1">
      <alignment horizontal="center"/>
    </xf>
    <xf numFmtId="0" fontId="35" fillId="0" borderId="80" xfId="89" applyFont="1" applyBorder="1" applyAlignment="1">
      <alignment horizontal="center"/>
    </xf>
    <xf numFmtId="0" fontId="35" fillId="0" borderId="54" xfId="130" applyFont="1" applyBorder="1" applyAlignment="1">
      <alignment horizontal="center"/>
    </xf>
    <xf numFmtId="0" fontId="35" fillId="0" borderId="70" xfId="130" applyFont="1" applyBorder="1" applyAlignment="1">
      <alignment horizontal="center"/>
    </xf>
    <xf numFmtId="0" fontId="35" fillId="0" borderId="34" xfId="128" applyFont="1" applyBorder="1" applyAlignment="1">
      <alignment horizontal="left" vertical="center" wrapText="1"/>
    </xf>
    <xf numFmtId="0" fontId="35" fillId="0" borderId="16" xfId="128" applyFont="1" applyBorder="1" applyAlignment="1">
      <alignment horizontal="left" vertical="center" wrapText="1"/>
    </xf>
    <xf numFmtId="0" fontId="35" fillId="0" borderId="17" xfId="128" applyFont="1" applyBorder="1" applyAlignment="1">
      <alignment horizontal="left" vertical="center" wrapText="1"/>
    </xf>
    <xf numFmtId="0" fontId="32" fillId="25" borderId="29" xfId="73" applyFont="1" applyFill="1" applyBorder="1" applyAlignment="1">
      <alignment horizontal="center" vertical="center" wrapText="1"/>
    </xf>
    <xf numFmtId="0" fontId="32" fillId="25" borderId="20" xfId="73" applyFont="1" applyFill="1" applyBorder="1" applyAlignment="1">
      <alignment horizontal="center" vertical="center" wrapText="1"/>
    </xf>
    <xf numFmtId="4" fontId="32" fillId="25" borderId="29" xfId="73" applyNumberFormat="1" applyFont="1" applyFill="1" applyBorder="1" applyAlignment="1">
      <alignment horizontal="center" vertical="center" wrapText="1"/>
    </xf>
    <xf numFmtId="4" fontId="32" fillId="25" borderId="20" xfId="73" applyNumberFormat="1" applyFont="1" applyFill="1" applyBorder="1" applyAlignment="1">
      <alignment horizontal="center" vertical="center" wrapText="1"/>
    </xf>
    <xf numFmtId="4" fontId="32" fillId="25" borderId="35" xfId="73" applyNumberFormat="1" applyFont="1" applyFill="1" applyBorder="1" applyAlignment="1">
      <alignment horizontal="center" vertical="center" wrapText="1"/>
    </xf>
    <xf numFmtId="4" fontId="32" fillId="25" borderId="40" xfId="73" applyNumberFormat="1" applyFont="1" applyFill="1" applyBorder="1" applyAlignment="1">
      <alignment horizontal="center" vertical="center" wrapText="1"/>
    </xf>
    <xf numFmtId="0" fontId="32" fillId="25" borderId="32" xfId="73" applyFont="1" applyFill="1" applyBorder="1" applyAlignment="1">
      <alignment horizontal="center" vertical="center" wrapText="1"/>
    </xf>
    <xf numFmtId="0" fontId="32" fillId="25" borderId="46" xfId="73" applyFont="1" applyFill="1" applyBorder="1" applyAlignment="1">
      <alignment horizontal="center" vertical="center" wrapText="1"/>
    </xf>
    <xf numFmtId="0" fontId="32" fillId="0" borderId="29" xfId="126" applyFont="1" applyBorder="1" applyAlignment="1">
      <alignment horizontal="center" vertical="center" wrapText="1"/>
    </xf>
    <xf numFmtId="0" fontId="35" fillId="27" borderId="33" xfId="89" applyFont="1" applyFill="1" applyBorder="1" applyAlignment="1">
      <alignment horizontal="left" wrapText="1"/>
    </xf>
    <xf numFmtId="0" fontId="35" fillId="27" borderId="18" xfId="89" applyFont="1" applyFill="1" applyBorder="1" applyAlignment="1">
      <alignment horizontal="left" wrapText="1"/>
    </xf>
    <xf numFmtId="0" fontId="35" fillId="27" borderId="30" xfId="89" applyFont="1" applyFill="1" applyBorder="1" applyAlignment="1">
      <alignment horizontal="left" wrapText="1"/>
    </xf>
    <xf numFmtId="0" fontId="35" fillId="26" borderId="21" xfId="89" applyFont="1" applyFill="1" applyBorder="1" applyAlignment="1">
      <alignment horizontal="center" wrapText="1"/>
    </xf>
    <xf numFmtId="0" fontId="35" fillId="26" borderId="22" xfId="89" applyFont="1" applyFill="1" applyBorder="1" applyAlignment="1">
      <alignment horizontal="center" wrapText="1"/>
    </xf>
    <xf numFmtId="0" fontId="35" fillId="26" borderId="55" xfId="89" applyFont="1" applyFill="1" applyBorder="1" applyAlignment="1">
      <alignment horizontal="center" wrapText="1"/>
    </xf>
    <xf numFmtId="0" fontId="35" fillId="26" borderId="33" xfId="130" applyFont="1" applyFill="1" applyBorder="1" applyAlignment="1">
      <alignment vertical="center" wrapText="1"/>
    </xf>
    <xf numFmtId="0" fontId="35" fillId="26" borderId="18" xfId="130" applyFont="1" applyFill="1" applyBorder="1" applyAlignment="1">
      <alignment vertical="center" wrapText="1"/>
    </xf>
    <xf numFmtId="0" fontId="32" fillId="24" borderId="13" xfId="73" applyFont="1" applyFill="1" applyBorder="1" applyAlignment="1">
      <alignment horizontal="left" vertical="center"/>
    </xf>
    <xf numFmtId="0" fontId="32" fillId="24" borderId="14" xfId="73" applyFont="1" applyFill="1" applyBorder="1" applyAlignment="1">
      <alignment horizontal="left" vertical="center"/>
    </xf>
    <xf numFmtId="0" fontId="32" fillId="24" borderId="15" xfId="73" applyFont="1" applyFill="1" applyBorder="1" applyAlignment="1">
      <alignment horizontal="left" vertical="center"/>
    </xf>
    <xf numFmtId="0" fontId="32" fillId="24" borderId="39" xfId="73" applyFont="1" applyFill="1" applyBorder="1" applyAlignment="1">
      <alignment horizontal="right" vertical="center"/>
    </xf>
    <xf numFmtId="0" fontId="32" fillId="24" borderId="41" xfId="73" applyFont="1" applyFill="1" applyBorder="1" applyAlignment="1">
      <alignment horizontal="right" vertical="center"/>
    </xf>
    <xf numFmtId="0" fontId="32" fillId="24" borderId="51" xfId="73" applyFont="1" applyFill="1" applyBorder="1" applyAlignment="1">
      <alignment horizontal="right" vertical="center"/>
    </xf>
    <xf numFmtId="0" fontId="35" fillId="25" borderId="20" xfId="130" applyFont="1" applyFill="1" applyBorder="1" applyAlignment="1">
      <alignment horizontal="center" vertical="center" wrapText="1"/>
    </xf>
    <xf numFmtId="0" fontId="35" fillId="25" borderId="40" xfId="130" applyFont="1" applyFill="1" applyBorder="1" applyAlignment="1">
      <alignment horizontal="center" vertical="center" wrapText="1"/>
    </xf>
    <xf numFmtId="0" fontId="32" fillId="26" borderId="18" xfId="130" applyFont="1" applyFill="1" applyBorder="1" applyAlignment="1">
      <alignment horizontal="center" vertical="center" wrapText="1"/>
    </xf>
    <xf numFmtId="0" fontId="32" fillId="26" borderId="18" xfId="130" applyFont="1" applyFill="1" applyBorder="1" applyAlignment="1">
      <alignment horizontal="center" vertical="center"/>
    </xf>
    <xf numFmtId="3" fontId="32" fillId="26" borderId="18" xfId="130" applyNumberFormat="1" applyFont="1" applyFill="1" applyBorder="1" applyAlignment="1">
      <alignment horizontal="center" vertical="center" wrapText="1"/>
    </xf>
    <xf numFmtId="3" fontId="32" fillId="26" borderId="18" xfId="130" applyNumberFormat="1" applyFont="1" applyFill="1" applyBorder="1" applyAlignment="1">
      <alignment horizontal="center" vertical="center"/>
    </xf>
    <xf numFmtId="3" fontId="32" fillId="26" borderId="25" xfId="130" applyNumberFormat="1" applyFont="1" applyFill="1" applyBorder="1" applyAlignment="1">
      <alignment horizontal="center" vertical="center" wrapText="1"/>
    </xf>
    <xf numFmtId="0" fontId="35" fillId="0" borderId="16" xfId="79" applyFont="1" applyBorder="1" applyAlignment="1">
      <alignment horizontal="center" vertical="center"/>
    </xf>
    <xf numFmtId="0" fontId="35" fillId="0" borderId="26" xfId="79" applyFont="1" applyBorder="1" applyAlignment="1">
      <alignment horizontal="center" vertical="center"/>
    </xf>
    <xf numFmtId="0" fontId="35" fillId="0" borderId="61" xfId="0" applyFont="1" applyBorder="1" applyAlignment="1">
      <alignment horizontal="center" vertical="center" wrapText="1"/>
    </xf>
    <xf numFmtId="0" fontId="35" fillId="0" borderId="53" xfId="0" applyFont="1" applyBorder="1" applyAlignment="1">
      <alignment horizontal="center" vertical="center" wrapText="1"/>
    </xf>
    <xf numFmtId="0" fontId="35" fillId="0" borderId="63" xfId="0" applyFont="1" applyBorder="1" applyAlignment="1">
      <alignment horizontal="center" vertical="center" wrapText="1"/>
    </xf>
    <xf numFmtId="0" fontId="35" fillId="0" borderId="11" xfId="0" applyFont="1" applyBorder="1" applyAlignment="1">
      <alignment horizontal="center" vertical="center" wrapText="1"/>
    </xf>
    <xf numFmtId="0" fontId="35" fillId="0" borderId="0" xfId="0" applyFont="1" applyAlignment="1">
      <alignment horizontal="center" vertical="center" wrapText="1"/>
    </xf>
    <xf numFmtId="0" fontId="35" fillId="0" borderId="43" xfId="0" applyFont="1" applyBorder="1" applyAlignment="1">
      <alignment horizontal="center" vertical="center" wrapText="1"/>
    </xf>
    <xf numFmtId="0" fontId="35" fillId="0" borderId="13" xfId="0" applyFont="1" applyBorder="1" applyAlignment="1">
      <alignment horizontal="center" vertical="center" wrapText="1"/>
    </xf>
    <xf numFmtId="0" fontId="35" fillId="0" borderId="14" xfId="0" applyFont="1" applyBorder="1" applyAlignment="1">
      <alignment horizontal="center" vertical="center" wrapText="1"/>
    </xf>
    <xf numFmtId="0" fontId="35" fillId="0" borderId="24" xfId="0" applyFont="1" applyBorder="1" applyAlignment="1">
      <alignment horizontal="center" vertical="center" wrapText="1"/>
    </xf>
    <xf numFmtId="0" fontId="32" fillId="0" borderId="58" xfId="130" applyFont="1" applyBorder="1" applyAlignment="1">
      <alignment horizontal="center"/>
    </xf>
    <xf numFmtId="0" fontId="32" fillId="0" borderId="57" xfId="130" applyFont="1" applyBorder="1" applyAlignment="1">
      <alignment horizontal="center"/>
    </xf>
    <xf numFmtId="0" fontId="32" fillId="0" borderId="56" xfId="130" applyFont="1" applyBorder="1" applyAlignment="1">
      <alignment horizontal="center"/>
    </xf>
    <xf numFmtId="0" fontId="56" fillId="0" borderId="93" xfId="0" applyFont="1" applyBorder="1" applyAlignment="1">
      <alignment horizontal="center" wrapText="1"/>
    </xf>
    <xf numFmtId="0" fontId="56" fillId="0" borderId="94" xfId="0" applyFont="1" applyBorder="1" applyAlignment="1">
      <alignment horizontal="center" wrapText="1"/>
    </xf>
    <xf numFmtId="0" fontId="56" fillId="0" borderId="97" xfId="0" applyFont="1" applyBorder="1" applyAlignment="1">
      <alignment horizontal="center" wrapText="1"/>
    </xf>
    <xf numFmtId="0" fontId="32" fillId="0" borderId="11" xfId="130" applyFont="1" applyBorder="1" applyAlignment="1">
      <alignment horizontal="center"/>
    </xf>
    <xf numFmtId="0" fontId="32" fillId="0" borderId="0" xfId="130" applyFont="1" applyAlignment="1">
      <alignment horizontal="center"/>
    </xf>
    <xf numFmtId="0" fontId="32" fillId="0" borderId="12" xfId="130" applyFont="1" applyBorder="1" applyAlignment="1">
      <alignment horizontal="center"/>
    </xf>
    <xf numFmtId="0" fontId="31" fillId="27" borderId="18" xfId="89" applyFont="1" applyFill="1" applyBorder="1" applyAlignment="1">
      <alignment horizontal="left" vertical="center" wrapText="1"/>
    </xf>
    <xf numFmtId="0" fontId="31" fillId="26" borderId="19" xfId="89" applyFont="1" applyFill="1" applyBorder="1" applyAlignment="1">
      <alignment horizontal="center" wrapText="1"/>
    </xf>
    <xf numFmtId="0" fontId="31" fillId="26" borderId="22" xfId="89" applyFont="1" applyFill="1" applyBorder="1" applyAlignment="1">
      <alignment horizontal="center" wrapText="1"/>
    </xf>
    <xf numFmtId="0" fontId="31" fillId="26" borderId="23" xfId="89" applyFont="1" applyFill="1" applyBorder="1" applyAlignment="1">
      <alignment horizontal="center" wrapText="1"/>
    </xf>
    <xf numFmtId="0" fontId="33" fillId="0" borderId="19" xfId="0" applyFont="1" applyBorder="1" applyAlignment="1">
      <alignment horizontal="center"/>
    </xf>
    <xf numFmtId="0" fontId="33" fillId="0" borderId="23" xfId="0" applyFont="1" applyBorder="1" applyAlignment="1">
      <alignment horizontal="center"/>
    </xf>
    <xf numFmtId="0" fontId="59" fillId="0" borderId="100" xfId="0" applyFont="1" applyBorder="1" applyAlignment="1">
      <alignment horizontal="center" wrapText="1"/>
    </xf>
    <xf numFmtId="0" fontId="59" fillId="0" borderId="101" xfId="0" applyFont="1" applyBorder="1" applyAlignment="1">
      <alignment horizontal="center" wrapText="1"/>
    </xf>
    <xf numFmtId="0" fontId="59" fillId="0" borderId="102" xfId="0" applyFont="1" applyBorder="1" applyAlignment="1">
      <alignment horizontal="center" wrapText="1"/>
    </xf>
    <xf numFmtId="0" fontId="56" fillId="0" borderId="92" xfId="0" applyFont="1" applyBorder="1" applyAlignment="1">
      <alignment horizontal="center"/>
    </xf>
    <xf numFmtId="0" fontId="56" fillId="0" borderId="79" xfId="0" applyFont="1" applyBorder="1" applyAlignment="1">
      <alignment horizontal="center"/>
    </xf>
    <xf numFmtId="0" fontId="56" fillId="0" borderId="80" xfId="0" applyFont="1" applyBorder="1" applyAlignment="1">
      <alignment horizontal="center"/>
    </xf>
    <xf numFmtId="0" fontId="35" fillId="0" borderId="0" xfId="0" applyFont="1" applyAlignment="1">
      <alignment horizontal="right"/>
    </xf>
    <xf numFmtId="0" fontId="35" fillId="0" borderId="12" xfId="0" applyFont="1" applyBorder="1" applyAlignment="1">
      <alignment horizontal="right"/>
    </xf>
    <xf numFmtId="0" fontId="35" fillId="0" borderId="14" xfId="0" applyFont="1" applyBorder="1" applyAlignment="1">
      <alignment horizontal="right"/>
    </xf>
    <xf numFmtId="0" fontId="35" fillId="0" borderId="15" xfId="0" applyFont="1" applyBorder="1" applyAlignment="1">
      <alignment horizontal="right"/>
    </xf>
    <xf numFmtId="0" fontId="45" fillId="0" borderId="13" xfId="0" applyFont="1" applyBorder="1" applyAlignment="1">
      <alignment horizontal="left"/>
    </xf>
    <xf numFmtId="0" fontId="45" fillId="0" borderId="14" xfId="0" applyFont="1" applyBorder="1" applyAlignment="1">
      <alignment horizontal="left"/>
    </xf>
    <xf numFmtId="0" fontId="46" fillId="0" borderId="11" xfId="0" applyFont="1" applyBorder="1" applyAlignment="1">
      <alignment horizontal="right" vertical="center"/>
    </xf>
    <xf numFmtId="0" fontId="46" fillId="0" borderId="0" xfId="0" applyFont="1" applyAlignment="1">
      <alignment horizontal="right" vertical="center"/>
    </xf>
    <xf numFmtId="0" fontId="46" fillId="0" borderId="11" xfId="0" applyFont="1" applyBorder="1" applyAlignment="1">
      <alignment wrapText="1"/>
    </xf>
    <xf numFmtId="0" fontId="46" fillId="0" borderId="0" xfId="0" applyFont="1" applyAlignment="1">
      <alignment wrapText="1"/>
    </xf>
    <xf numFmtId="0" fontId="46" fillId="0" borderId="12" xfId="0" applyFont="1" applyBorder="1" applyAlignment="1">
      <alignment wrapText="1"/>
    </xf>
    <xf numFmtId="0" fontId="33" fillId="0" borderId="21" xfId="0" applyFont="1" applyBorder="1" applyAlignment="1">
      <alignment horizontal="center"/>
    </xf>
    <xf numFmtId="0" fontId="33" fillId="0" borderId="22" xfId="0" applyFont="1" applyBorder="1" applyAlignment="1">
      <alignment horizontal="center"/>
    </xf>
    <xf numFmtId="0" fontId="33" fillId="0" borderId="55" xfId="0" applyFont="1" applyBorder="1" applyAlignment="1">
      <alignment horizontal="center"/>
    </xf>
    <xf numFmtId="0" fontId="33" fillId="0" borderId="21" xfId="0" applyFont="1" applyBorder="1"/>
    <xf numFmtId="0" fontId="33" fillId="0" borderId="22" xfId="0" applyFont="1" applyBorder="1"/>
    <xf numFmtId="43" fontId="33" fillId="0" borderId="19" xfId="34" applyNumberFormat="1" applyFont="1" applyBorder="1" applyAlignment="1">
      <alignment horizontal="center"/>
    </xf>
    <xf numFmtId="43" fontId="33" fillId="0" borderId="23" xfId="34" applyNumberFormat="1" applyFont="1" applyBorder="1" applyAlignment="1">
      <alignment horizontal="center"/>
    </xf>
    <xf numFmtId="0" fontId="47" fillId="0" borderId="39" xfId="0" applyFont="1" applyBorder="1" applyAlignment="1">
      <alignment horizontal="right"/>
    </xf>
    <xf numFmtId="0" fontId="47" fillId="0" borderId="41" xfId="0" applyFont="1" applyBorder="1" applyAlignment="1">
      <alignment horizontal="right"/>
    </xf>
    <xf numFmtId="0" fontId="47" fillId="0" borderId="42" xfId="0" applyFont="1" applyBorder="1" applyAlignment="1">
      <alignment horizontal="right"/>
    </xf>
    <xf numFmtId="0" fontId="48" fillId="24" borderId="39" xfId="0" applyFont="1" applyFill="1" applyBorder="1" applyAlignment="1">
      <alignment horizontal="right"/>
    </xf>
    <xf numFmtId="0" fontId="48" fillId="24" borderId="41" xfId="0" applyFont="1" applyFill="1" applyBorder="1" applyAlignment="1">
      <alignment horizontal="right"/>
    </xf>
    <xf numFmtId="0" fontId="48" fillId="24" borderId="42" xfId="0" applyFont="1" applyFill="1" applyBorder="1" applyAlignment="1">
      <alignment horizontal="right"/>
    </xf>
    <xf numFmtId="0" fontId="33" fillId="0" borderId="27" xfId="0" applyFont="1" applyBorder="1"/>
    <xf numFmtId="0" fontId="33" fillId="0" borderId="31" xfId="0" applyFont="1" applyBorder="1"/>
    <xf numFmtId="0" fontId="33" fillId="0" borderId="60" xfId="0" applyFont="1" applyBorder="1" applyAlignment="1">
      <alignment horizontal="center"/>
    </xf>
    <xf numFmtId="0" fontId="33" fillId="0" borderId="28" xfId="0" applyFont="1" applyBorder="1" applyAlignment="1">
      <alignment horizontal="center"/>
    </xf>
    <xf numFmtId="0" fontId="47" fillId="24" borderId="34" xfId="0" applyFont="1" applyFill="1" applyBorder="1" applyAlignment="1">
      <alignment horizontal="center"/>
    </xf>
    <xf numFmtId="0" fontId="47" fillId="24" borderId="16" xfId="0" applyFont="1" applyFill="1" applyBorder="1" applyAlignment="1">
      <alignment horizontal="center"/>
    </xf>
    <xf numFmtId="0" fontId="47" fillId="24" borderId="44" xfId="0" applyFont="1" applyFill="1" applyBorder="1" applyAlignment="1">
      <alignment horizontal="center" wrapText="1"/>
    </xf>
    <xf numFmtId="0" fontId="47" fillId="24" borderId="17" xfId="0" applyFont="1" applyFill="1" applyBorder="1" applyAlignment="1">
      <alignment horizontal="center" wrapText="1"/>
    </xf>
    <xf numFmtId="2" fontId="33" fillId="0" borderId="19" xfId="0" applyNumberFormat="1" applyFont="1" applyBorder="1" applyAlignment="1">
      <alignment horizontal="center"/>
    </xf>
    <xf numFmtId="2" fontId="33" fillId="0" borderId="23" xfId="0" applyNumberFormat="1" applyFont="1" applyBorder="1" applyAlignment="1">
      <alignment horizontal="center"/>
    </xf>
    <xf numFmtId="0" fontId="47" fillId="24" borderId="44" xfId="0" applyFont="1" applyFill="1" applyBorder="1" applyAlignment="1">
      <alignment horizontal="center"/>
    </xf>
    <xf numFmtId="0" fontId="47" fillId="24" borderId="17" xfId="0" applyFont="1" applyFill="1" applyBorder="1" applyAlignment="1">
      <alignment horizontal="center"/>
    </xf>
    <xf numFmtId="44" fontId="33" fillId="0" borderId="19" xfId="257" applyFont="1" applyBorder="1" applyAlignment="1">
      <alignment horizontal="center"/>
    </xf>
    <xf numFmtId="44" fontId="33" fillId="0" borderId="23" xfId="257" applyFont="1" applyBorder="1" applyAlignment="1">
      <alignment horizontal="center"/>
    </xf>
    <xf numFmtId="44" fontId="33" fillId="0" borderId="60" xfId="257" applyFont="1" applyBorder="1" applyAlignment="1">
      <alignment horizontal="center"/>
    </xf>
    <xf numFmtId="44" fontId="33" fillId="0" borderId="28" xfId="257" applyFont="1" applyBorder="1" applyAlignment="1">
      <alignment horizontal="center"/>
    </xf>
    <xf numFmtId="2" fontId="33" fillId="0" borderId="19" xfId="0" applyNumberFormat="1" applyFont="1" applyBorder="1" applyAlignment="1">
      <alignment horizontal="center" wrapText="1"/>
    </xf>
    <xf numFmtId="2" fontId="33" fillId="0" borderId="23" xfId="0" applyNumberFormat="1" applyFont="1" applyBorder="1" applyAlignment="1">
      <alignment horizontal="center" wrapText="1"/>
    </xf>
    <xf numFmtId="0" fontId="47" fillId="24" borderId="66" xfId="0" applyFont="1" applyFill="1" applyBorder="1" applyAlignment="1">
      <alignment horizontal="center"/>
    </xf>
    <xf numFmtId="0" fontId="47" fillId="24" borderId="65" xfId="0" applyFont="1" applyFill="1" applyBorder="1" applyAlignment="1">
      <alignment horizontal="center"/>
    </xf>
    <xf numFmtId="0" fontId="33" fillId="24" borderId="27" xfId="0" applyFont="1" applyFill="1" applyBorder="1" applyAlignment="1">
      <alignment horizontal="left" vertical="center" wrapText="1"/>
    </xf>
    <xf numFmtId="0" fontId="33" fillId="24" borderId="31" xfId="0" applyFont="1" applyFill="1" applyBorder="1" applyAlignment="1">
      <alignment horizontal="left" vertical="center" wrapText="1"/>
    </xf>
    <xf numFmtId="0" fontId="33" fillId="24" borderId="68" xfId="0" applyFont="1" applyFill="1" applyBorder="1" applyAlignment="1">
      <alignment horizontal="left" vertical="center" wrapText="1"/>
    </xf>
    <xf numFmtId="0" fontId="47" fillId="0" borderId="58" xfId="0" applyFont="1" applyBorder="1" applyAlignment="1">
      <alignment horizontal="left" vertical="center"/>
    </xf>
    <xf numFmtId="0" fontId="47" fillId="0" borderId="57" xfId="0" applyFont="1" applyBorder="1" applyAlignment="1">
      <alignment horizontal="left" vertical="center"/>
    </xf>
    <xf numFmtId="0" fontId="47" fillId="0" borderId="56" xfId="0" applyFont="1" applyBorder="1" applyAlignment="1">
      <alignment horizontal="left" vertical="center"/>
    </xf>
    <xf numFmtId="0" fontId="47" fillId="0" borderId="11" xfId="0" applyFont="1" applyBorder="1" applyAlignment="1">
      <alignment horizontal="left" vertical="center"/>
    </xf>
    <xf numFmtId="0" fontId="47" fillId="0" borderId="0" xfId="0" applyFont="1" applyAlignment="1">
      <alignment horizontal="left" vertical="center"/>
    </xf>
    <xf numFmtId="0" fontId="47" fillId="0" borderId="12" xfId="0" applyFont="1" applyBorder="1" applyAlignment="1">
      <alignment horizontal="left" vertical="center"/>
    </xf>
    <xf numFmtId="0" fontId="47" fillId="0" borderId="13" xfId="0" applyFont="1" applyBorder="1" applyAlignment="1">
      <alignment horizontal="left" vertical="center"/>
    </xf>
    <xf numFmtId="0" fontId="47" fillId="0" borderId="14" xfId="0" applyFont="1" applyBorder="1" applyAlignment="1">
      <alignment horizontal="left" vertical="center"/>
    </xf>
    <xf numFmtId="0" fontId="47" fillId="0" borderId="15" xfId="0" applyFont="1" applyBorder="1" applyAlignment="1">
      <alignment horizontal="left" vertical="center"/>
    </xf>
    <xf numFmtId="0" fontId="33" fillId="0" borderId="28" xfId="0" applyFont="1" applyBorder="1"/>
    <xf numFmtId="0" fontId="33" fillId="0" borderId="60" xfId="0" applyFont="1" applyBorder="1"/>
    <xf numFmtId="2" fontId="33" fillId="0" borderId="60" xfId="0" applyNumberFormat="1" applyFont="1" applyBorder="1" applyAlignment="1">
      <alignment horizontal="center"/>
    </xf>
    <xf numFmtId="2" fontId="33" fillId="0" borderId="28" xfId="0" applyNumberFormat="1" applyFont="1" applyBorder="1" applyAlignment="1">
      <alignment horizontal="center"/>
    </xf>
    <xf numFmtId="9" fontId="33" fillId="0" borderId="19" xfId="0" applyNumberFormat="1" applyFont="1" applyBorder="1" applyAlignment="1">
      <alignment horizontal="center"/>
    </xf>
    <xf numFmtId="0" fontId="33" fillId="0" borderId="21" xfId="0" applyFont="1" applyBorder="1" applyAlignment="1">
      <alignment vertical="center"/>
    </xf>
    <xf numFmtId="0" fontId="33" fillId="0" borderId="22" xfId="0" applyFont="1" applyBorder="1" applyAlignment="1">
      <alignment vertical="center"/>
    </xf>
    <xf numFmtId="0" fontId="33" fillId="0" borderId="23" xfId="0" applyFont="1" applyBorder="1" applyAlignment="1">
      <alignment vertical="center"/>
    </xf>
    <xf numFmtId="0" fontId="53" fillId="0" borderId="78" xfId="256" applyFont="1" applyBorder="1" applyAlignment="1" applyProtection="1">
      <alignment horizontal="center"/>
    </xf>
    <xf numFmtId="0" fontId="53" fillId="0" borderId="49" xfId="256" applyFont="1" applyBorder="1" applyAlignment="1" applyProtection="1">
      <alignment horizontal="center"/>
    </xf>
    <xf numFmtId="0" fontId="54" fillId="0" borderId="76" xfId="0" applyFont="1" applyBorder="1" applyAlignment="1">
      <alignment horizontal="center"/>
    </xf>
    <xf numFmtId="0" fontId="54" fillId="0" borderId="57" xfId="0" applyFont="1" applyBorder="1" applyAlignment="1">
      <alignment horizontal="center"/>
    </xf>
    <xf numFmtId="0" fontId="54" fillId="0" borderId="77" xfId="0" applyFont="1" applyBorder="1" applyAlignment="1">
      <alignment horizontal="center"/>
    </xf>
    <xf numFmtId="0" fontId="48" fillId="0" borderId="73" xfId="0" applyFont="1" applyBorder="1" applyAlignment="1">
      <alignment horizontal="center"/>
    </xf>
    <xf numFmtId="0" fontId="48" fillId="0" borderId="0" xfId="0" applyFont="1" applyAlignment="1">
      <alignment horizontal="center"/>
    </xf>
    <xf numFmtId="0" fontId="48" fillId="0" borderId="43" xfId="0" applyFont="1" applyBorder="1" applyAlignment="1">
      <alignment horizont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50" fillId="0" borderId="75" xfId="255" applyFont="1" applyBorder="1" applyAlignment="1">
      <alignment horizontal="center" vertical="center"/>
    </xf>
    <xf numFmtId="0" fontId="50" fillId="0" borderId="25" xfId="0" applyFont="1" applyBorder="1" applyAlignment="1">
      <alignment horizontal="center" vertical="center"/>
    </xf>
    <xf numFmtId="0" fontId="58" fillId="24" borderId="34" xfId="0" applyFont="1" applyFill="1" applyBorder="1" applyAlignment="1">
      <alignment horizontal="center" vertical="center" wrapText="1"/>
    </xf>
    <xf numFmtId="0" fontId="58" fillId="24" borderId="16" xfId="0" applyFont="1" applyFill="1" applyBorder="1" applyAlignment="1">
      <alignment horizontal="center" vertical="center" wrapText="1"/>
    </xf>
    <xf numFmtId="0" fontId="58" fillId="24" borderId="26" xfId="0" applyFont="1" applyFill="1" applyBorder="1" applyAlignment="1">
      <alignment horizontal="center" vertical="center" wrapText="1"/>
    </xf>
    <xf numFmtId="0" fontId="50" fillId="0" borderId="74" xfId="255" applyFont="1" applyBorder="1" applyAlignment="1">
      <alignment horizontal="center" vertical="center"/>
    </xf>
    <xf numFmtId="0" fontId="50" fillId="0" borderId="48" xfId="255" applyFont="1" applyBorder="1" applyAlignment="1">
      <alignment horizontal="center" vertical="center"/>
    </xf>
    <xf numFmtId="0" fontId="50" fillId="0" borderId="76" xfId="255" applyFont="1" applyBorder="1" applyAlignment="1">
      <alignment horizontal="center" vertical="center"/>
    </xf>
    <xf numFmtId="0" fontId="50" fillId="0" borderId="57" xfId="255" applyFont="1" applyBorder="1" applyAlignment="1">
      <alignment horizontal="center" vertical="center"/>
    </xf>
    <xf numFmtId="0" fontId="50" fillId="0" borderId="56" xfId="255" applyFont="1" applyBorder="1" applyAlignment="1">
      <alignment horizontal="center" vertical="center"/>
    </xf>
    <xf numFmtId="0" fontId="50" fillId="0" borderId="66" xfId="255" applyFont="1" applyBorder="1" applyAlignment="1">
      <alignment horizontal="center" vertical="center"/>
    </xf>
    <xf numFmtId="0" fontId="50" fillId="0" borderId="54" xfId="255" applyFont="1" applyBorder="1" applyAlignment="1">
      <alignment horizontal="center" vertical="center"/>
    </xf>
    <xf numFmtId="0" fontId="50" fillId="0" borderId="70" xfId="255" applyFont="1" applyBorder="1" applyAlignment="1">
      <alignment horizontal="center" vertical="center"/>
    </xf>
    <xf numFmtId="0" fontId="50" fillId="0" borderId="64" xfId="255" applyFont="1" applyBorder="1" applyAlignment="1">
      <alignment horizontal="center" vertical="center"/>
    </xf>
    <xf numFmtId="0" fontId="50" fillId="0" borderId="53" xfId="255" applyFont="1" applyBorder="1" applyAlignment="1">
      <alignment horizontal="center" vertical="center"/>
    </xf>
    <xf numFmtId="0" fontId="50" fillId="0" borderId="72" xfId="255" applyFont="1" applyBorder="1" applyAlignment="1">
      <alignment horizontal="center" vertical="center"/>
    </xf>
    <xf numFmtId="0" fontId="50" fillId="0" borderId="66" xfId="0" applyFont="1" applyBorder="1" applyAlignment="1">
      <alignment horizontal="center" vertical="center"/>
    </xf>
    <xf numFmtId="0" fontId="50" fillId="0" borderId="54" xfId="0" applyFont="1" applyBorder="1" applyAlignment="1">
      <alignment horizontal="center" vertical="center"/>
    </xf>
    <xf numFmtId="0" fontId="50" fillId="0" borderId="70" xfId="0" applyFont="1" applyBorder="1" applyAlignment="1">
      <alignment horizontal="center" vertical="center"/>
    </xf>
    <xf numFmtId="0" fontId="50" fillId="0" borderId="47" xfId="255" applyFont="1" applyBorder="1" applyAlignment="1">
      <alignment horizontal="center" vertical="center"/>
    </xf>
    <xf numFmtId="0" fontId="33" fillId="24" borderId="27" xfId="0" applyFont="1" applyFill="1" applyBorder="1" applyAlignment="1">
      <alignment horizontal="center" vertical="center"/>
    </xf>
    <xf numFmtId="0" fontId="33" fillId="24" borderId="68" xfId="0" applyFont="1" applyFill="1" applyBorder="1" applyAlignment="1">
      <alignment horizontal="center" vertical="center"/>
    </xf>
    <xf numFmtId="0" fontId="33" fillId="24" borderId="16" xfId="0" applyFont="1" applyFill="1" applyBorder="1" applyAlignment="1">
      <alignment horizontal="center"/>
    </xf>
    <xf numFmtId="0" fontId="33" fillId="24" borderId="17" xfId="0" applyFont="1" applyFill="1" applyBorder="1" applyAlignment="1">
      <alignment horizontal="center"/>
    </xf>
    <xf numFmtId="0" fontId="35" fillId="27" borderId="18" xfId="0" applyFont="1" applyFill="1" applyBorder="1" applyAlignment="1">
      <alignment horizontal="center" wrapText="1"/>
    </xf>
    <xf numFmtId="0" fontId="48" fillId="0" borderId="73" xfId="0" applyFont="1" applyBorder="1" applyAlignment="1">
      <alignment horizontal="center" vertical="center" wrapText="1"/>
    </xf>
    <xf numFmtId="0" fontId="48" fillId="0" borderId="0" xfId="0" applyFont="1" applyAlignment="1">
      <alignment horizontal="center" vertical="center" wrapText="1"/>
    </xf>
    <xf numFmtId="0" fontId="48" fillId="0" borderId="43" xfId="0" applyFont="1" applyBorder="1" applyAlignment="1">
      <alignment horizontal="center" vertical="center" wrapText="1"/>
    </xf>
    <xf numFmtId="0" fontId="58" fillId="24" borderId="34" xfId="0" applyFont="1" applyFill="1" applyBorder="1" applyAlignment="1">
      <alignment horizontal="center" vertical="center"/>
    </xf>
    <xf numFmtId="0" fontId="58" fillId="24" borderId="26" xfId="0" applyFont="1" applyFill="1" applyBorder="1" applyAlignment="1">
      <alignment horizontal="center" vertical="center"/>
    </xf>
    <xf numFmtId="0" fontId="47" fillId="0" borderId="58" xfId="0" applyFont="1" applyBorder="1" applyAlignment="1" applyProtection="1">
      <alignment horizontal="center"/>
      <protection locked="0"/>
    </xf>
    <xf numFmtId="0" fontId="47" fillId="0" borderId="57" xfId="0" applyFont="1" applyBorder="1" applyAlignment="1" applyProtection="1">
      <alignment horizontal="center"/>
      <protection locked="0"/>
    </xf>
    <xf numFmtId="0" fontId="47" fillId="0" borderId="56" xfId="0" applyFont="1" applyBorder="1" applyAlignment="1" applyProtection="1">
      <alignment horizontal="center"/>
      <protection locked="0"/>
    </xf>
    <xf numFmtId="0" fontId="33" fillId="0" borderId="19" xfId="0" applyFont="1" applyBorder="1"/>
    <xf numFmtId="0" fontId="33" fillId="0" borderId="23" xfId="0" applyFont="1" applyBorder="1"/>
    <xf numFmtId="0" fontId="33" fillId="0" borderId="21" xfId="135" applyFont="1" applyBorder="1"/>
    <xf numFmtId="0" fontId="33" fillId="0" borderId="22" xfId="135" applyFont="1" applyBorder="1"/>
    <xf numFmtId="0" fontId="33" fillId="0" borderId="23" xfId="135" applyFont="1" applyBorder="1"/>
    <xf numFmtId="0" fontId="1" fillId="0" borderId="0" xfId="288"/>
    <xf numFmtId="0" fontId="1" fillId="0" borderId="92" xfId="289" applyBorder="1"/>
    <xf numFmtId="0" fontId="1" fillId="0" borderId="79" xfId="289" applyBorder="1"/>
    <xf numFmtId="0" fontId="1" fillId="0" borderId="104" xfId="289" applyBorder="1"/>
    <xf numFmtId="0" fontId="6" fillId="0" borderId="36" xfId="135" applyBorder="1"/>
    <xf numFmtId="0" fontId="6" fillId="0" borderId="58" xfId="135" applyBorder="1" applyAlignment="1">
      <alignment horizontal="center"/>
    </xf>
    <xf numFmtId="0" fontId="6" fillId="0" borderId="57" xfId="135" applyBorder="1" applyAlignment="1">
      <alignment horizontal="center"/>
    </xf>
    <xf numFmtId="0" fontId="6" fillId="0" borderId="56" xfId="135" applyBorder="1" applyAlignment="1">
      <alignment horizontal="center"/>
    </xf>
    <xf numFmtId="0" fontId="6" fillId="0" borderId="37" xfId="135" applyBorder="1"/>
    <xf numFmtId="0" fontId="6" fillId="0" borderId="0" xfId="135"/>
    <xf numFmtId="0" fontId="46" fillId="0" borderId="11" xfId="135" applyFont="1" applyBorder="1" applyAlignment="1">
      <alignment horizontal="center"/>
    </xf>
    <xf numFmtId="0" fontId="46" fillId="0" borderId="0" xfId="135" applyFont="1" applyAlignment="1">
      <alignment horizontal="center"/>
    </xf>
    <xf numFmtId="0" fontId="46" fillId="0" borderId="12" xfId="135" applyFont="1" applyBorder="1" applyAlignment="1">
      <alignment horizontal="center"/>
    </xf>
    <xf numFmtId="0" fontId="46" fillId="0" borderId="37" xfId="135" applyFont="1" applyBorder="1"/>
    <xf numFmtId="0" fontId="46" fillId="0" borderId="0" xfId="135" applyFont="1"/>
    <xf numFmtId="0" fontId="6" fillId="0" borderId="11" xfId="135" applyBorder="1" applyAlignment="1">
      <alignment horizontal="center"/>
    </xf>
    <xf numFmtId="0" fontId="6" fillId="0" borderId="0" xfId="135" applyAlignment="1">
      <alignment horizontal="center"/>
    </xf>
    <xf numFmtId="0" fontId="6" fillId="0" borderId="12" xfId="135" applyBorder="1" applyAlignment="1">
      <alignment horizontal="center"/>
    </xf>
    <xf numFmtId="0" fontId="6" fillId="0" borderId="13" xfId="135" applyBorder="1"/>
    <xf numFmtId="0" fontId="6" fillId="0" borderId="14" xfId="135" applyBorder="1"/>
    <xf numFmtId="0" fontId="46" fillId="0" borderId="14" xfId="135" applyFont="1" applyBorder="1" applyAlignment="1">
      <alignment horizontal="center"/>
    </xf>
    <xf numFmtId="0" fontId="46" fillId="0" borderId="15" xfId="135" applyFont="1" applyBorder="1" applyAlignment="1">
      <alignment horizontal="center"/>
    </xf>
    <xf numFmtId="0" fontId="46" fillId="0" borderId="37" xfId="135" applyFont="1" applyBorder="1" applyAlignment="1">
      <alignment horizontal="center"/>
    </xf>
    <xf numFmtId="0" fontId="6" fillId="0" borderId="0" xfId="135" applyAlignment="1">
      <alignment vertical="center"/>
    </xf>
    <xf numFmtId="0" fontId="6" fillId="0" borderId="58" xfId="135" applyBorder="1"/>
    <xf numFmtId="0" fontId="6" fillId="0" borderId="57" xfId="135" applyBorder="1" applyAlignment="1">
      <alignment horizontal="center"/>
    </xf>
    <xf numFmtId="0" fontId="46" fillId="0" borderId="57" xfId="135" applyFont="1" applyBorder="1" applyAlignment="1">
      <alignment horizontal="center"/>
    </xf>
    <xf numFmtId="0" fontId="6" fillId="0" borderId="57" xfId="135" applyBorder="1" applyAlignment="1">
      <alignment horizontal="center" vertical="center"/>
    </xf>
    <xf numFmtId="0" fontId="6" fillId="0" borderId="29" xfId="135" applyBorder="1" applyAlignment="1">
      <alignment horizontal="center" vertical="center"/>
    </xf>
    <xf numFmtId="0" fontId="6" fillId="0" borderId="35" xfId="135" applyBorder="1" applyAlignment="1">
      <alignment horizontal="center" vertical="center"/>
    </xf>
    <xf numFmtId="0" fontId="6" fillId="0" borderId="11" xfId="135" applyBorder="1"/>
    <xf numFmtId="0" fontId="6" fillId="0" borderId="0" xfId="135" applyAlignment="1">
      <alignment horizontal="center"/>
    </xf>
    <xf numFmtId="0" fontId="46" fillId="0" borderId="0" xfId="135" applyFont="1" applyAlignment="1">
      <alignment horizontal="center"/>
    </xf>
    <xf numFmtId="0" fontId="6" fillId="0" borderId="0" xfId="135" applyAlignment="1">
      <alignment horizontal="right" vertical="center"/>
    </xf>
    <xf numFmtId="0" fontId="6" fillId="0" borderId="0" xfId="135" applyAlignment="1">
      <alignment horizontal="center" vertical="center"/>
    </xf>
    <xf numFmtId="0" fontId="6" fillId="0" borderId="12" xfId="135" applyBorder="1" applyAlignment="1">
      <alignment horizontal="center" vertical="center"/>
    </xf>
    <xf numFmtId="0" fontId="6" fillId="0" borderId="14" xfId="135" applyBorder="1" applyAlignment="1">
      <alignment horizontal="center"/>
    </xf>
    <xf numFmtId="0" fontId="46" fillId="0" borderId="14" xfId="135" applyFont="1" applyBorder="1" applyAlignment="1">
      <alignment horizontal="left"/>
    </xf>
    <xf numFmtId="0" fontId="6" fillId="0" borderId="37" xfId="135" applyBorder="1" applyAlignment="1">
      <alignment horizontal="right" vertical="center"/>
    </xf>
    <xf numFmtId="0" fontId="46" fillId="0" borderId="58" xfId="135" applyFont="1" applyBorder="1" applyAlignment="1">
      <alignment horizontal="left" vertical="center" wrapText="1"/>
    </xf>
    <xf numFmtId="0" fontId="46" fillId="0" borderId="57" xfId="135" applyFont="1" applyBorder="1" applyAlignment="1">
      <alignment horizontal="left" vertical="center" wrapText="1"/>
    </xf>
    <xf numFmtId="0" fontId="46" fillId="0" borderId="56" xfId="135" applyFont="1" applyBorder="1" applyAlignment="1">
      <alignment horizontal="left" vertical="center" wrapText="1"/>
    </xf>
    <xf numFmtId="0" fontId="46" fillId="0" borderId="57" xfId="135" applyFont="1" applyBorder="1" applyAlignment="1">
      <alignment horizontal="center" vertical="center"/>
    </xf>
    <xf numFmtId="0" fontId="46" fillId="0" borderId="56" xfId="135" applyFont="1" applyBorder="1" applyAlignment="1">
      <alignment horizontal="center" vertical="center"/>
    </xf>
    <xf numFmtId="0" fontId="46" fillId="0" borderId="37" xfId="135" applyFont="1" applyBorder="1" applyAlignment="1">
      <alignment vertical="center"/>
    </xf>
    <xf numFmtId="0" fontId="46" fillId="0" borderId="13" xfId="135" applyFont="1" applyBorder="1" applyAlignment="1">
      <alignment horizontal="left" vertical="center" wrapText="1"/>
    </xf>
    <xf numFmtId="0" fontId="46" fillId="0" borderId="14" xfId="135" applyFont="1" applyBorder="1" applyAlignment="1">
      <alignment horizontal="left" vertical="center" wrapText="1"/>
    </xf>
    <xf numFmtId="0" fontId="46" fillId="0" borderId="15" xfId="135" applyFont="1" applyBorder="1" applyAlignment="1">
      <alignment horizontal="left" vertical="center" wrapText="1"/>
    </xf>
    <xf numFmtId="0" fontId="46" fillId="0" borderId="14" xfId="135" applyFont="1" applyBorder="1" applyAlignment="1">
      <alignment horizontal="center" vertical="center"/>
    </xf>
    <xf numFmtId="0" fontId="46" fillId="0" borderId="15" xfId="135" applyFont="1" applyBorder="1" applyAlignment="1">
      <alignment horizontal="center" vertical="center"/>
    </xf>
    <xf numFmtId="0" fontId="6" fillId="0" borderId="39" xfId="135" applyBorder="1"/>
    <xf numFmtId="0" fontId="6" fillId="0" borderId="41" xfId="135" applyBorder="1" applyAlignment="1">
      <alignment horizontal="left"/>
    </xf>
    <xf numFmtId="0" fontId="6" fillId="0" borderId="41" xfId="135" applyBorder="1" applyAlignment="1">
      <alignment horizontal="right"/>
    </xf>
    <xf numFmtId="0" fontId="6" fillId="0" borderId="41" xfId="135" applyBorder="1" applyAlignment="1">
      <alignment horizontal="center"/>
    </xf>
    <xf numFmtId="0" fontId="6" fillId="0" borderId="42" xfId="135" applyBorder="1" applyAlignment="1">
      <alignment horizontal="right"/>
    </xf>
    <xf numFmtId="0" fontId="6" fillId="0" borderId="37" xfId="135" applyBorder="1" applyAlignment="1">
      <alignment horizontal="center"/>
    </xf>
    <xf numFmtId="0" fontId="1" fillId="0" borderId="36" xfId="289" applyBorder="1"/>
    <xf numFmtId="0" fontId="1" fillId="0" borderId="37" xfId="289" applyBorder="1"/>
    <xf numFmtId="4" fontId="1" fillId="0" borderId="105" xfId="289" applyNumberFormat="1" applyBorder="1" applyAlignment="1">
      <alignment horizontal="left" vertical="center"/>
    </xf>
    <xf numFmtId="0" fontId="8" fillId="0" borderId="106" xfId="289" applyFont="1" applyBorder="1" applyAlignment="1">
      <alignment vertical="center"/>
    </xf>
    <xf numFmtId="0" fontId="1" fillId="0" borderId="106" xfId="289" applyBorder="1" applyAlignment="1">
      <alignment horizontal="center" vertical="center"/>
    </xf>
    <xf numFmtId="4" fontId="1" fillId="0" borderId="107" xfId="289" applyNumberFormat="1" applyBorder="1" applyAlignment="1">
      <alignment vertical="center"/>
    </xf>
    <xf numFmtId="44" fontId="68" fillId="0" borderId="42" xfId="290" applyFont="1" applyBorder="1" applyAlignment="1">
      <alignment vertical="center"/>
    </xf>
    <xf numFmtId="212" fontId="9" fillId="0" borderId="0" xfId="289" applyNumberFormat="1" applyFont="1" applyAlignment="1">
      <alignment vertical="center"/>
    </xf>
    <xf numFmtId="3" fontId="8" fillId="0" borderId="0" xfId="289" applyNumberFormat="1" applyFont="1" applyAlignment="1">
      <alignment horizontal="right" vertical="center"/>
    </xf>
    <xf numFmtId="3" fontId="8" fillId="0" borderId="0" xfId="289" applyNumberFormat="1" applyFont="1" applyAlignment="1">
      <alignment vertical="center"/>
    </xf>
    <xf numFmtId="9" fontId="8" fillId="0" borderId="0" xfId="95" applyFont="1" applyAlignment="1">
      <alignment vertical="center"/>
    </xf>
    <xf numFmtId="4" fontId="1" fillId="0" borderId="108" xfId="289" applyNumberFormat="1" applyBorder="1" applyAlignment="1">
      <alignment horizontal="left" vertical="center"/>
    </xf>
    <xf numFmtId="0" fontId="8" fillId="0" borderId="109" xfId="289" applyFont="1" applyBorder="1" applyAlignment="1">
      <alignment vertical="center"/>
    </xf>
    <xf numFmtId="0" fontId="1" fillId="0" borderId="109" xfId="289" applyBorder="1" applyAlignment="1">
      <alignment horizontal="center" vertical="center"/>
    </xf>
    <xf numFmtId="4" fontId="1" fillId="0" borderId="110" xfId="289" applyNumberFormat="1" applyBorder="1" applyAlignment="1">
      <alignment vertical="center"/>
    </xf>
    <xf numFmtId="4" fontId="46" fillId="32" borderId="15" xfId="289" applyNumberFormat="1" applyFont="1" applyFill="1" applyBorder="1" applyAlignment="1">
      <alignment vertical="center"/>
    </xf>
    <xf numFmtId="3" fontId="1" fillId="0" borderId="0" xfId="289" applyNumberFormat="1" applyAlignment="1">
      <alignment vertical="center"/>
    </xf>
    <xf numFmtId="0" fontId="1" fillId="0" borderId="0" xfId="289" applyAlignment="1">
      <alignment vertical="center"/>
    </xf>
    <xf numFmtId="3" fontId="1" fillId="0" borderId="0" xfId="289" applyNumberFormat="1" applyAlignment="1">
      <alignment horizontal="center" vertical="center" wrapText="1"/>
    </xf>
    <xf numFmtId="4" fontId="1" fillId="0" borderId="0" xfId="289" applyNumberFormat="1" applyAlignment="1">
      <alignment horizontal="center" vertical="center"/>
    </xf>
    <xf numFmtId="0" fontId="8" fillId="0" borderId="0" xfId="289" applyFont="1" applyAlignment="1">
      <alignment vertical="center"/>
    </xf>
    <xf numFmtId="0" fontId="1" fillId="0" borderId="0" xfId="289" applyAlignment="1">
      <alignment horizontal="center" vertical="center"/>
    </xf>
    <xf numFmtId="4" fontId="1" fillId="0" borderId="0" xfId="289" applyNumberFormat="1" applyAlignment="1">
      <alignment vertical="center"/>
    </xf>
    <xf numFmtId="10" fontId="1" fillId="0" borderId="0" xfId="289" applyNumberFormat="1" applyAlignment="1">
      <alignment vertical="center"/>
    </xf>
    <xf numFmtId="4" fontId="69" fillId="0" borderId="111" xfId="289" applyNumberFormat="1" applyFont="1" applyBorder="1" applyAlignment="1">
      <alignment horizontal="center" vertical="center" wrapText="1"/>
    </xf>
    <xf numFmtId="0" fontId="69" fillId="0" borderId="111" xfId="289" applyFont="1" applyBorder="1" applyAlignment="1">
      <alignment horizontal="center" vertical="center" wrapText="1"/>
    </xf>
    <xf numFmtId="3" fontId="69" fillId="0" borderId="111" xfId="289" applyNumberFormat="1" applyFont="1" applyBorder="1" applyAlignment="1">
      <alignment horizontal="center" vertical="center" wrapText="1"/>
    </xf>
    <xf numFmtId="10" fontId="69" fillId="0" borderId="111" xfId="289" applyNumberFormat="1" applyFont="1" applyBorder="1" applyAlignment="1">
      <alignment horizontal="center" vertical="center" wrapText="1"/>
    </xf>
    <xf numFmtId="168" fontId="1" fillId="0" borderId="0" xfId="291" applyFont="1"/>
    <xf numFmtId="4" fontId="9" fillId="0" borderId="112" xfId="289" applyNumberFormat="1" applyFont="1" applyBorder="1" applyAlignment="1">
      <alignment horizontal="center" vertical="center"/>
    </xf>
    <xf numFmtId="0" fontId="70" fillId="32" borderId="113" xfId="289" applyFont="1" applyFill="1" applyBorder="1" applyAlignment="1">
      <alignment horizontal="center" vertical="center" wrapText="1"/>
    </xf>
    <xf numFmtId="0" fontId="1" fillId="0" borderId="113" xfId="289" applyBorder="1" applyAlignment="1">
      <alignment horizontal="center" vertical="center"/>
    </xf>
    <xf numFmtId="4" fontId="1" fillId="0" borderId="113" xfId="289" applyNumberFormat="1" applyBorder="1" applyAlignment="1">
      <alignment vertical="center"/>
    </xf>
    <xf numFmtId="3" fontId="1" fillId="0" borderId="113" xfId="289" applyNumberFormat="1" applyBorder="1" applyAlignment="1">
      <alignment vertical="center"/>
    </xf>
    <xf numFmtId="0" fontId="1" fillId="0" borderId="113" xfId="289" applyBorder="1" applyAlignment="1">
      <alignment vertical="center"/>
    </xf>
    <xf numFmtId="10" fontId="46" fillId="32" borderId="114" xfId="289" applyNumberFormat="1" applyFont="1" applyFill="1" applyBorder="1" applyAlignment="1">
      <alignment vertical="center"/>
    </xf>
    <xf numFmtId="4" fontId="9" fillId="0" borderId="115" xfId="289" applyNumberFormat="1" applyFont="1" applyBorder="1" applyAlignment="1">
      <alignment horizontal="center" vertical="center"/>
    </xf>
    <xf numFmtId="0" fontId="70" fillId="0" borderId="116" xfId="289" applyFont="1" applyBorder="1" applyAlignment="1">
      <alignment horizontal="center" vertical="center"/>
    </xf>
    <xf numFmtId="0" fontId="1" fillId="0" borderId="116" xfId="289" applyBorder="1" applyAlignment="1">
      <alignment horizontal="center" vertical="center"/>
    </xf>
    <xf numFmtId="4" fontId="1" fillId="0" borderId="116" xfId="289" applyNumberFormat="1" applyBorder="1" applyAlignment="1">
      <alignment vertical="center"/>
    </xf>
    <xf numFmtId="3" fontId="71" fillId="0" borderId="116" xfId="289" applyNumberFormat="1" applyFont="1" applyBorder="1" applyAlignment="1">
      <alignment vertical="center"/>
    </xf>
    <xf numFmtId="0" fontId="1" fillId="0" borderId="116" xfId="289" applyBorder="1" applyAlignment="1">
      <alignment vertical="center"/>
    </xf>
    <xf numFmtId="3" fontId="1" fillId="0" borderId="116" xfId="289" applyNumberFormat="1" applyBorder="1" applyAlignment="1">
      <alignment vertical="center"/>
    </xf>
    <xf numFmtId="3" fontId="9" fillId="0" borderId="116" xfId="289" applyNumberFormat="1" applyFont="1" applyBorder="1" applyAlignment="1">
      <alignment vertical="center"/>
    </xf>
    <xf numFmtId="10" fontId="9" fillId="0" borderId="117" xfId="289" applyNumberFormat="1" applyFont="1" applyBorder="1" applyAlignment="1">
      <alignment vertical="center"/>
    </xf>
    <xf numFmtId="4" fontId="8" fillId="0" borderId="115" xfId="289" applyNumberFormat="1" applyFont="1" applyBorder="1" applyAlignment="1">
      <alignment horizontal="center" vertical="center"/>
    </xf>
    <xf numFmtId="0" fontId="8" fillId="0" borderId="116" xfId="289" applyFont="1" applyBorder="1" applyAlignment="1">
      <alignment vertical="center"/>
    </xf>
    <xf numFmtId="0" fontId="8" fillId="0" borderId="116" xfId="289" applyFont="1" applyBorder="1" applyAlignment="1">
      <alignment horizontal="center" vertical="center"/>
    </xf>
    <xf numFmtId="4" fontId="8" fillId="0" borderId="116" xfId="289" applyNumberFormat="1" applyFont="1" applyBorder="1" applyAlignment="1">
      <alignment vertical="center"/>
    </xf>
    <xf numFmtId="3" fontId="8" fillId="0" borderId="116" xfId="289" applyNumberFormat="1" applyFont="1" applyBorder="1" applyAlignment="1">
      <alignment vertical="center"/>
    </xf>
    <xf numFmtId="10" fontId="8" fillId="0" borderId="116" xfId="289" applyNumberFormat="1" applyFont="1" applyBorder="1" applyAlignment="1">
      <alignment vertical="center"/>
    </xf>
    <xf numFmtId="10" fontId="72" fillId="0" borderId="117" xfId="289" applyNumberFormat="1" applyFont="1" applyBorder="1" applyAlignment="1">
      <alignment vertical="center"/>
    </xf>
    <xf numFmtId="10" fontId="1" fillId="0" borderId="0" xfId="289" applyNumberFormat="1"/>
    <xf numFmtId="4" fontId="8" fillId="0" borderId="118" xfId="289" applyNumberFormat="1" applyFont="1" applyBorder="1" applyAlignment="1">
      <alignment horizontal="center" vertical="center"/>
    </xf>
    <xf numFmtId="0" fontId="8" fillId="0" borderId="18" xfId="289" applyFont="1" applyBorder="1" applyAlignment="1">
      <alignment vertical="center" wrapText="1"/>
    </xf>
    <xf numFmtId="0" fontId="8" fillId="0" borderId="18" xfId="289" applyFont="1" applyBorder="1" applyAlignment="1">
      <alignment horizontal="center" vertical="center"/>
    </xf>
    <xf numFmtId="4" fontId="8" fillId="0" borderId="18" xfId="289" applyNumberFormat="1" applyFont="1" applyBorder="1" applyAlignment="1">
      <alignment vertical="center"/>
    </xf>
    <xf numFmtId="0" fontId="8" fillId="0" borderId="116" xfId="289" applyFont="1" applyBorder="1" applyAlignment="1">
      <alignment vertical="center" wrapText="1"/>
    </xf>
    <xf numFmtId="10" fontId="8" fillId="0" borderId="117" xfId="289" applyNumberFormat="1" applyFont="1" applyBorder="1" applyAlignment="1">
      <alignment vertical="center"/>
    </xf>
    <xf numFmtId="4" fontId="8" fillId="33" borderId="116" xfId="289" applyNumberFormat="1" applyFont="1" applyFill="1" applyBorder="1" applyAlignment="1">
      <alignment vertical="center"/>
    </xf>
    <xf numFmtId="4" fontId="8" fillId="25" borderId="116" xfId="289" applyNumberFormat="1" applyFont="1" applyFill="1" applyBorder="1" applyAlignment="1">
      <alignment vertical="center"/>
    </xf>
    <xf numFmtId="3" fontId="8" fillId="25" borderId="116" xfId="289" applyNumberFormat="1" applyFont="1" applyFill="1" applyBorder="1" applyAlignment="1">
      <alignment vertical="center"/>
    </xf>
    <xf numFmtId="0" fontId="9" fillId="32" borderId="116" xfId="289" applyFont="1" applyFill="1" applyBorder="1" applyAlignment="1">
      <alignment horizontal="center" vertical="center"/>
    </xf>
    <xf numFmtId="10" fontId="46" fillId="32" borderId="117" xfId="289" applyNumberFormat="1" applyFont="1" applyFill="1" applyBorder="1" applyAlignment="1">
      <alignment vertical="center"/>
    </xf>
    <xf numFmtId="190" fontId="73" fillId="34" borderId="116" xfId="289" applyNumberFormat="1" applyFont="1" applyFill="1" applyBorder="1" applyAlignment="1">
      <alignment vertical="center"/>
    </xf>
    <xf numFmtId="3" fontId="72" fillId="0" borderId="116" xfId="289" applyNumberFormat="1" applyFont="1" applyBorder="1" applyAlignment="1">
      <alignment vertical="center"/>
    </xf>
    <xf numFmtId="190" fontId="72" fillId="0" borderId="116" xfId="289" applyNumberFormat="1" applyFont="1" applyBorder="1" applyAlignment="1">
      <alignment vertical="center"/>
    </xf>
    <xf numFmtId="190" fontId="8" fillId="0" borderId="116" xfId="289" applyNumberFormat="1" applyFont="1" applyBorder="1" applyAlignment="1">
      <alignment vertical="center"/>
    </xf>
    <xf numFmtId="10" fontId="8" fillId="0" borderId="0" xfId="289" applyNumberFormat="1" applyFont="1" applyAlignment="1">
      <alignment vertical="center"/>
    </xf>
    <xf numFmtId="4" fontId="72" fillId="0" borderId="116" xfId="289" applyNumberFormat="1" applyFont="1" applyBorder="1" applyAlignment="1">
      <alignment vertical="center"/>
    </xf>
    <xf numFmtId="3" fontId="1" fillId="0" borderId="37" xfId="289" applyNumberFormat="1" applyBorder="1"/>
    <xf numFmtId="4" fontId="8" fillId="0" borderId="119" xfId="289" applyNumberFormat="1" applyFont="1" applyBorder="1" applyAlignment="1">
      <alignment horizontal="center" vertical="center"/>
    </xf>
    <xf numFmtId="0" fontId="70" fillId="0" borderId="120" xfId="289" applyFont="1" applyBorder="1" applyAlignment="1">
      <alignment vertical="center"/>
    </xf>
    <xf numFmtId="0" fontId="70" fillId="0" borderId="121" xfId="289" applyFont="1" applyBorder="1" applyAlignment="1">
      <alignment vertical="center"/>
    </xf>
    <xf numFmtId="0" fontId="70" fillId="0" borderId="122" xfId="289" applyFont="1" applyBorder="1" applyAlignment="1">
      <alignment vertical="center"/>
    </xf>
    <xf numFmtId="4" fontId="8" fillId="0" borderId="123" xfId="289" applyNumberFormat="1" applyFont="1" applyBorder="1" applyAlignment="1">
      <alignment vertical="center"/>
    </xf>
    <xf numFmtId="0" fontId="8" fillId="0" borderId="123" xfId="289" applyFont="1" applyBorder="1" applyAlignment="1">
      <alignment vertical="center"/>
    </xf>
    <xf numFmtId="3" fontId="8" fillId="0" borderId="120" xfId="289" applyNumberFormat="1" applyFont="1" applyBorder="1" applyAlignment="1">
      <alignment vertical="center"/>
    </xf>
    <xf numFmtId="212" fontId="9" fillId="32" borderId="111" xfId="289" applyNumberFormat="1" applyFont="1" applyFill="1" applyBorder="1" applyAlignment="1">
      <alignment vertical="center"/>
    </xf>
    <xf numFmtId="10" fontId="46" fillId="32" borderId="111" xfId="289" applyNumberFormat="1" applyFont="1" applyFill="1" applyBorder="1" applyAlignment="1">
      <alignment vertical="center"/>
    </xf>
    <xf numFmtId="4" fontId="8" fillId="0" borderId="112" xfId="289" applyNumberFormat="1" applyFont="1" applyBorder="1" applyAlignment="1">
      <alignment horizontal="center" vertical="center"/>
    </xf>
    <xf numFmtId="0" fontId="9" fillId="0" borderId="113" xfId="289" applyFont="1" applyBorder="1" applyAlignment="1">
      <alignment vertical="center"/>
    </xf>
    <xf numFmtId="4" fontId="8" fillId="0" borderId="113" xfId="289" applyNumberFormat="1" applyFont="1" applyBorder="1" applyAlignment="1">
      <alignment vertical="center"/>
    </xf>
    <xf numFmtId="3" fontId="8" fillId="0" borderId="113" xfId="289" applyNumberFormat="1" applyFont="1" applyBorder="1" applyAlignment="1">
      <alignment vertical="center"/>
    </xf>
    <xf numFmtId="0" fontId="8" fillId="0" borderId="113" xfId="289" applyFont="1" applyBorder="1" applyAlignment="1">
      <alignment vertical="center"/>
    </xf>
    <xf numFmtId="10" fontId="8" fillId="0" borderId="114" xfId="289" applyNumberFormat="1" applyFont="1" applyBorder="1" applyAlignment="1">
      <alignment vertical="center"/>
    </xf>
    <xf numFmtId="0" fontId="9" fillId="0" borderId="116" xfId="289" applyFont="1" applyBorder="1" applyAlignment="1">
      <alignment vertical="center"/>
    </xf>
    <xf numFmtId="10" fontId="9" fillId="34" borderId="116" xfId="289" applyNumberFormat="1" applyFont="1" applyFill="1" applyBorder="1" applyAlignment="1">
      <alignment vertical="center"/>
    </xf>
    <xf numFmtId="10" fontId="8" fillId="0" borderId="124" xfId="289" applyNumberFormat="1" applyFont="1" applyBorder="1" applyAlignment="1">
      <alignment vertical="center"/>
    </xf>
    <xf numFmtId="4" fontId="8" fillId="0" borderId="125" xfId="289" applyNumberFormat="1" applyFont="1" applyBorder="1" applyAlignment="1">
      <alignment horizontal="center" vertical="center"/>
    </xf>
    <xf numFmtId="0" fontId="9" fillId="0" borderId="126" xfId="289" applyFont="1" applyBorder="1" applyAlignment="1">
      <alignment vertical="center"/>
    </xf>
    <xf numFmtId="0" fontId="1" fillId="0" borderId="126" xfId="289" applyBorder="1" applyAlignment="1">
      <alignment horizontal="center" vertical="center"/>
    </xf>
    <xf numFmtId="4" fontId="8" fillId="0" borderId="126" xfId="289" applyNumberFormat="1" applyFont="1" applyBorder="1" applyAlignment="1">
      <alignment vertical="center"/>
    </xf>
    <xf numFmtId="3" fontId="8" fillId="0" borderId="126" xfId="289" applyNumberFormat="1" applyFont="1" applyBorder="1" applyAlignment="1">
      <alignment vertical="center"/>
    </xf>
    <xf numFmtId="0" fontId="8" fillId="0" borderId="126" xfId="289" applyFont="1" applyBorder="1" applyAlignment="1">
      <alignment vertical="center"/>
    </xf>
    <xf numFmtId="3" fontId="8" fillId="0" borderId="127" xfId="289" applyNumberFormat="1" applyFont="1" applyBorder="1" applyAlignment="1">
      <alignment vertical="center"/>
    </xf>
    <xf numFmtId="0" fontId="1" fillId="0" borderId="81" xfId="289" applyBorder="1"/>
    <xf numFmtId="4" fontId="8" fillId="0" borderId="82" xfId="289" applyNumberFormat="1" applyFont="1" applyBorder="1" applyAlignment="1">
      <alignment horizontal="center" vertical="center"/>
    </xf>
    <xf numFmtId="0" fontId="8" fillId="0" borderId="82" xfId="289" applyFont="1" applyBorder="1" applyAlignment="1">
      <alignment vertical="center"/>
    </xf>
    <xf numFmtId="0" fontId="1" fillId="0" borderId="82" xfId="289" applyBorder="1" applyAlignment="1">
      <alignment horizontal="center" vertical="center"/>
    </xf>
    <xf numFmtId="4" fontId="8" fillId="0" borderId="82" xfId="289" applyNumberFormat="1" applyFont="1" applyBorder="1" applyAlignment="1">
      <alignment vertical="center"/>
    </xf>
    <xf numFmtId="3" fontId="8" fillId="0" borderId="82" xfId="289" applyNumberFormat="1" applyFont="1" applyBorder="1" applyAlignment="1">
      <alignment vertical="center"/>
    </xf>
    <xf numFmtId="10" fontId="8" fillId="0" borderId="82" xfId="289" applyNumberFormat="1" applyFont="1" applyBorder="1" applyAlignment="1">
      <alignment vertical="center"/>
    </xf>
    <xf numFmtId="0" fontId="1" fillId="0" borderId="83" xfId="289" applyBorder="1"/>
    <xf numFmtId="4" fontId="8" fillId="0" borderId="0" xfId="289" applyNumberFormat="1" applyFont="1" applyAlignment="1">
      <alignment horizontal="center" vertical="center"/>
    </xf>
    <xf numFmtId="4" fontId="8" fillId="0" borderId="0" xfId="289" applyNumberFormat="1" applyFont="1" applyAlignment="1">
      <alignment vertical="center"/>
    </xf>
    <xf numFmtId="4" fontId="8" fillId="0" borderId="0" xfId="289" applyNumberFormat="1" applyFont="1" applyAlignment="1">
      <alignment horizontal="center"/>
    </xf>
    <xf numFmtId="0" fontId="8" fillId="0" borderId="0" xfId="289" applyFont="1"/>
    <xf numFmtId="0" fontId="1" fillId="0" borderId="0" xfId="289" applyAlignment="1">
      <alignment horizontal="center"/>
    </xf>
    <xf numFmtId="4" fontId="1" fillId="0" borderId="0" xfId="289" applyNumberFormat="1"/>
    <xf numFmtId="3" fontId="1" fillId="0" borderId="0" xfId="289" applyNumberFormat="1"/>
    <xf numFmtId="0" fontId="76" fillId="0" borderId="0" xfId="89" applyFont="1"/>
    <xf numFmtId="0" fontId="76" fillId="25" borderId="0" xfId="89" applyFont="1" applyFill="1"/>
    <xf numFmtId="9" fontId="76" fillId="0" borderId="0" xfId="89" applyNumberFormat="1" applyFont="1"/>
    <xf numFmtId="0" fontId="76" fillId="0" borderId="0" xfId="90" applyFont="1"/>
    <xf numFmtId="44" fontId="76" fillId="0" borderId="0" xfId="257" applyFont="1"/>
  </cellXfs>
  <cellStyles count="292">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odyStyle" xfId="271" xr:uid="{02A2B07C-CE5D-4D9D-8D61-E7A8DB5EF11F}"/>
    <cellStyle name="BodyStyleBold" xfId="272" xr:uid="{B2A844FA-BC5D-4F0A-A82A-D58CD22A8DF5}"/>
    <cellStyle name="BodyStyleBoldRight" xfId="273" xr:uid="{19C45AED-3013-4019-B5C1-C90E7053A924}"/>
    <cellStyle name="BodyStyleWithBorder" xfId="279" xr:uid="{0FBAE2B9-A17B-4C03-A681-F924359E2981}"/>
    <cellStyle name="BorderThinBlack" xfId="283" xr:uid="{2457EC79-28DF-4751-B619-67A0C541DE07}"/>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 [0]" xfId="263" xr:uid="{265428DD-527C-4DFD-8FDF-19B99BE21F3F}"/>
    <cellStyle name="Comma 2" xfId="262" xr:uid="{74D5278E-5122-42A2-9866-058F43CD9804}"/>
    <cellStyle name="Comma0" xfId="172" xr:uid="{00000000-0005-0000-0000-00003A000000}"/>
    <cellStyle name="Currency" xfId="173" xr:uid="{00000000-0005-0000-0000-00003B000000}"/>
    <cellStyle name="Currency [0]" xfId="261" xr:uid="{BA4F692E-D778-4DF7-B73D-8DE44A2F13E5}"/>
    <cellStyle name="Currency 2" xfId="260" xr:uid="{4333B415-D872-40A6-8E50-38BC5D6927F3}"/>
    <cellStyle name="Currency0" xfId="174" xr:uid="{00000000-0005-0000-0000-00003C000000}"/>
    <cellStyle name="Date" xfId="175" xr:uid="{00000000-0005-0000-0000-00003D000000}"/>
    <cellStyle name="DateStyle" xfId="275" xr:uid="{5FF33DE7-56B6-4360-BB1C-C4EA68DAC3B6}"/>
    <cellStyle name="DateTimeStyle" xfId="276" xr:uid="{0697CC8B-A783-4275-B21F-935A3DF2C7C5}"/>
    <cellStyle name="Decimal" xfId="278" xr:uid="{586C4146-DD38-4E05-ACC9-FAA91D465C4D}"/>
    <cellStyle name="DecimalWithBorder" xfId="282" xr:uid="{7DDC162F-02BA-426C-A9AE-F4964C160D69}"/>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EuroCurrency" xfId="274" xr:uid="{8963411B-AD88-4228-A11E-D3097586F45C}"/>
    <cellStyle name="EuroCurrencyWithBorder" xfId="280" xr:uid="{6712CF76-2293-4D65-BCD2-0024A1CF5F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erStyle" xfId="265" xr:uid="{C5084CA3-43B9-4B80-97CE-3F9C26D9DA18}"/>
    <cellStyle name="HeaderSubTop" xfId="269" xr:uid="{EB9559E0-2A97-4484-B321-04E46F32A852}"/>
    <cellStyle name="HeaderSubTopNoBold" xfId="270" xr:uid="{68415378-68E1-4848-B9E3-768EAEED8367}"/>
    <cellStyle name="HeaderTopBuyer" xfId="266" xr:uid="{2C084409-0013-47D7-9F57-62984F461D6C}"/>
    <cellStyle name="HeaderTopStyle" xfId="267" xr:uid="{B2BC3E13-B2D8-43C8-B4C3-BEC6762A1BFD}"/>
    <cellStyle name="HeaderTopStyleAlignRight" xfId="268" xr:uid="{94639DBC-BD82-41C7-B0B2-25AAABD0212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Hipervínculo 2" xfId="287" xr:uid="{E2C6714A-D65E-4723-8E48-161C2D1BCB72}"/>
    <cellStyle name="Incorrecto 2" xfId="33" xr:uid="{00000000-0005-0000-0000-00005D000000}"/>
    <cellStyle name="Incorrecto 3" xfId="196" xr:uid="{00000000-0005-0000-0000-00005E000000}"/>
    <cellStyle name="MainTitle" xfId="264" xr:uid="{18ED843E-85CE-45C7-8583-92CD50CAA604}"/>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14" xfId="285" xr:uid="{458CF267-6572-4110-80DF-1745FFD6C7DC}"/>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xfId="290" xr:uid="{3B368CB0-3FC0-4072-B1DB-3F247324EBC5}"/>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84" xr:uid="{B6F5845D-0126-4C4D-9E5D-46F4150B6052}"/>
    <cellStyle name="Moneda 6" xfId="291" xr:uid="{DCFF99D6-64F1-4EE1-9772-8DC7D7DBC9A8}"/>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8" xr:uid="{23BBB6EF-AA60-4B15-AF21-407D150B8BBD}"/>
    <cellStyle name="Normal 11 2" xfId="288" xr:uid="{4A28C2D8-9830-4F39-B6C8-DEB388627FB9}"/>
    <cellStyle name="Normal 12" xfId="289" xr:uid="{46CD32B0-ACC2-49B6-A02F-06DDD5D137FF}"/>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2 4" xfId="286" xr:uid="{F5E8268B-AC01-409C-A608-A054348ED716}"/>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Numeric" xfId="277" xr:uid="{0763FE9D-F9D5-43FE-B557-340719272B31}"/>
    <cellStyle name="NumericWithBorder" xfId="281" xr:uid="{7E87A55F-1519-44A3-9E06-47AE5CBE0F10}"/>
    <cellStyle name="Percent" xfId="240" xr:uid="{00000000-0005-0000-0000-0000D2000000}"/>
    <cellStyle name="Percent 2" xfId="259" xr:uid="{F66CFFE8-6633-4694-A97E-40BB8F063EE4}"/>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9.xml"/><Relationship Id="rId21" Type="http://schemas.openxmlformats.org/officeDocument/2006/relationships/externalLink" Target="externalLinks/externalLink13.xml"/><Relationship Id="rId42" Type="http://schemas.openxmlformats.org/officeDocument/2006/relationships/externalLink" Target="externalLinks/externalLink34.xml"/><Relationship Id="rId47" Type="http://schemas.openxmlformats.org/officeDocument/2006/relationships/externalLink" Target="externalLinks/externalLink39.xml"/><Relationship Id="rId63" Type="http://schemas.openxmlformats.org/officeDocument/2006/relationships/externalLink" Target="externalLinks/externalLink55.xml"/><Relationship Id="rId68" Type="http://schemas.openxmlformats.org/officeDocument/2006/relationships/externalLink" Target="externalLinks/externalLink60.xml"/><Relationship Id="rId84" Type="http://schemas.openxmlformats.org/officeDocument/2006/relationships/externalLink" Target="externalLinks/externalLink76.xml"/><Relationship Id="rId89" Type="http://schemas.openxmlformats.org/officeDocument/2006/relationships/externalLink" Target="externalLinks/externalLink81.xml"/><Relationship Id="rId112" Type="http://schemas.openxmlformats.org/officeDocument/2006/relationships/externalLink" Target="externalLinks/externalLink104.xml"/><Relationship Id="rId16" Type="http://schemas.openxmlformats.org/officeDocument/2006/relationships/externalLink" Target="externalLinks/externalLink8.xml"/><Relationship Id="rId107" Type="http://schemas.openxmlformats.org/officeDocument/2006/relationships/externalLink" Target="externalLinks/externalLink99.xml"/><Relationship Id="rId11" Type="http://schemas.openxmlformats.org/officeDocument/2006/relationships/externalLink" Target="externalLinks/externalLink3.xml"/><Relationship Id="rId32" Type="http://schemas.openxmlformats.org/officeDocument/2006/relationships/externalLink" Target="externalLinks/externalLink24.xml"/><Relationship Id="rId37" Type="http://schemas.openxmlformats.org/officeDocument/2006/relationships/externalLink" Target="externalLinks/externalLink29.xml"/><Relationship Id="rId53" Type="http://schemas.openxmlformats.org/officeDocument/2006/relationships/externalLink" Target="externalLinks/externalLink45.xml"/><Relationship Id="rId58" Type="http://schemas.openxmlformats.org/officeDocument/2006/relationships/externalLink" Target="externalLinks/externalLink50.xml"/><Relationship Id="rId74" Type="http://schemas.openxmlformats.org/officeDocument/2006/relationships/externalLink" Target="externalLinks/externalLink66.xml"/><Relationship Id="rId79" Type="http://schemas.openxmlformats.org/officeDocument/2006/relationships/externalLink" Target="externalLinks/externalLink71.xml"/><Relationship Id="rId102" Type="http://schemas.openxmlformats.org/officeDocument/2006/relationships/externalLink" Target="externalLinks/externalLink94.xml"/><Relationship Id="rId123" Type="http://schemas.openxmlformats.org/officeDocument/2006/relationships/theme" Target="theme/theme1.xml"/><Relationship Id="rId128" Type="http://schemas.openxmlformats.org/officeDocument/2006/relationships/customXml" Target="../customXml/item1.xml"/><Relationship Id="rId5" Type="http://schemas.openxmlformats.org/officeDocument/2006/relationships/worksheet" Target="worksheets/sheet5.xml"/><Relationship Id="rId90" Type="http://schemas.openxmlformats.org/officeDocument/2006/relationships/externalLink" Target="externalLinks/externalLink82.xml"/><Relationship Id="rId95" Type="http://schemas.openxmlformats.org/officeDocument/2006/relationships/externalLink" Target="externalLinks/externalLink87.xml"/><Relationship Id="rId22" Type="http://schemas.openxmlformats.org/officeDocument/2006/relationships/externalLink" Target="externalLinks/externalLink14.xml"/><Relationship Id="rId27" Type="http://schemas.openxmlformats.org/officeDocument/2006/relationships/externalLink" Target="externalLinks/externalLink19.xml"/><Relationship Id="rId43" Type="http://schemas.openxmlformats.org/officeDocument/2006/relationships/externalLink" Target="externalLinks/externalLink35.xml"/><Relationship Id="rId48" Type="http://schemas.openxmlformats.org/officeDocument/2006/relationships/externalLink" Target="externalLinks/externalLink40.xml"/><Relationship Id="rId64" Type="http://schemas.openxmlformats.org/officeDocument/2006/relationships/externalLink" Target="externalLinks/externalLink56.xml"/><Relationship Id="rId69" Type="http://schemas.openxmlformats.org/officeDocument/2006/relationships/externalLink" Target="externalLinks/externalLink61.xml"/><Relationship Id="rId113" Type="http://schemas.openxmlformats.org/officeDocument/2006/relationships/externalLink" Target="externalLinks/externalLink105.xml"/><Relationship Id="rId118" Type="http://schemas.openxmlformats.org/officeDocument/2006/relationships/externalLink" Target="externalLinks/externalLink110.xml"/><Relationship Id="rId80" Type="http://schemas.openxmlformats.org/officeDocument/2006/relationships/externalLink" Target="externalLinks/externalLink72.xml"/><Relationship Id="rId85" Type="http://schemas.openxmlformats.org/officeDocument/2006/relationships/externalLink" Target="externalLinks/externalLink7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33" Type="http://schemas.openxmlformats.org/officeDocument/2006/relationships/externalLink" Target="externalLinks/externalLink25.xml"/><Relationship Id="rId38" Type="http://schemas.openxmlformats.org/officeDocument/2006/relationships/externalLink" Target="externalLinks/externalLink30.xml"/><Relationship Id="rId59" Type="http://schemas.openxmlformats.org/officeDocument/2006/relationships/externalLink" Target="externalLinks/externalLink51.xml"/><Relationship Id="rId103" Type="http://schemas.openxmlformats.org/officeDocument/2006/relationships/externalLink" Target="externalLinks/externalLink95.xml"/><Relationship Id="rId108" Type="http://schemas.openxmlformats.org/officeDocument/2006/relationships/externalLink" Target="externalLinks/externalLink100.xml"/><Relationship Id="rId124" Type="http://schemas.openxmlformats.org/officeDocument/2006/relationships/styles" Target="styles.xml"/><Relationship Id="rId129" Type="http://schemas.openxmlformats.org/officeDocument/2006/relationships/customXml" Target="../customXml/item2.xml"/><Relationship Id="rId54" Type="http://schemas.openxmlformats.org/officeDocument/2006/relationships/externalLink" Target="externalLinks/externalLink46.xml"/><Relationship Id="rId70" Type="http://schemas.openxmlformats.org/officeDocument/2006/relationships/externalLink" Target="externalLinks/externalLink62.xml"/><Relationship Id="rId75" Type="http://schemas.openxmlformats.org/officeDocument/2006/relationships/externalLink" Target="externalLinks/externalLink67.xml"/><Relationship Id="rId91" Type="http://schemas.openxmlformats.org/officeDocument/2006/relationships/externalLink" Target="externalLinks/externalLink83.xml"/><Relationship Id="rId96" Type="http://schemas.openxmlformats.org/officeDocument/2006/relationships/externalLink" Target="externalLinks/externalLink88.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49" Type="http://schemas.openxmlformats.org/officeDocument/2006/relationships/externalLink" Target="externalLinks/externalLink41.xml"/><Relationship Id="rId114" Type="http://schemas.openxmlformats.org/officeDocument/2006/relationships/externalLink" Target="externalLinks/externalLink106.xml"/><Relationship Id="rId119" Type="http://schemas.openxmlformats.org/officeDocument/2006/relationships/externalLink" Target="externalLinks/externalLink111.xml"/><Relationship Id="rId44" Type="http://schemas.openxmlformats.org/officeDocument/2006/relationships/externalLink" Target="externalLinks/externalLink36.xml"/><Relationship Id="rId60" Type="http://schemas.openxmlformats.org/officeDocument/2006/relationships/externalLink" Target="externalLinks/externalLink52.xml"/><Relationship Id="rId65" Type="http://schemas.openxmlformats.org/officeDocument/2006/relationships/externalLink" Target="externalLinks/externalLink57.xml"/><Relationship Id="rId81" Type="http://schemas.openxmlformats.org/officeDocument/2006/relationships/externalLink" Target="externalLinks/externalLink73.xml"/><Relationship Id="rId86" Type="http://schemas.openxmlformats.org/officeDocument/2006/relationships/externalLink" Target="externalLinks/externalLink78.xml"/><Relationship Id="rId130" Type="http://schemas.openxmlformats.org/officeDocument/2006/relationships/customXml" Target="../customXml/item3.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39" Type="http://schemas.openxmlformats.org/officeDocument/2006/relationships/externalLink" Target="externalLinks/externalLink31.xml"/><Relationship Id="rId109" Type="http://schemas.openxmlformats.org/officeDocument/2006/relationships/externalLink" Target="externalLinks/externalLink101.xml"/><Relationship Id="rId34" Type="http://schemas.openxmlformats.org/officeDocument/2006/relationships/externalLink" Target="externalLinks/externalLink26.xml"/><Relationship Id="rId50" Type="http://schemas.openxmlformats.org/officeDocument/2006/relationships/externalLink" Target="externalLinks/externalLink42.xml"/><Relationship Id="rId55" Type="http://schemas.openxmlformats.org/officeDocument/2006/relationships/externalLink" Target="externalLinks/externalLink47.xml"/><Relationship Id="rId76" Type="http://schemas.openxmlformats.org/officeDocument/2006/relationships/externalLink" Target="externalLinks/externalLink68.xml"/><Relationship Id="rId97" Type="http://schemas.openxmlformats.org/officeDocument/2006/relationships/externalLink" Target="externalLinks/externalLink89.xml"/><Relationship Id="rId104" Type="http://schemas.openxmlformats.org/officeDocument/2006/relationships/externalLink" Target="externalLinks/externalLink96.xml"/><Relationship Id="rId120" Type="http://schemas.openxmlformats.org/officeDocument/2006/relationships/externalLink" Target="externalLinks/externalLink112.xml"/><Relationship Id="rId125"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externalLink" Target="externalLinks/externalLink63.xml"/><Relationship Id="rId92" Type="http://schemas.openxmlformats.org/officeDocument/2006/relationships/externalLink" Target="externalLinks/externalLink84.xml"/><Relationship Id="rId2" Type="http://schemas.openxmlformats.org/officeDocument/2006/relationships/worksheet" Target="worksheets/sheet2.xml"/><Relationship Id="rId29" Type="http://schemas.openxmlformats.org/officeDocument/2006/relationships/externalLink" Target="externalLinks/externalLink21.xml"/><Relationship Id="rId24" Type="http://schemas.openxmlformats.org/officeDocument/2006/relationships/externalLink" Target="externalLinks/externalLink16.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66" Type="http://schemas.openxmlformats.org/officeDocument/2006/relationships/externalLink" Target="externalLinks/externalLink58.xml"/><Relationship Id="rId87" Type="http://schemas.openxmlformats.org/officeDocument/2006/relationships/externalLink" Target="externalLinks/externalLink79.xml"/><Relationship Id="rId110" Type="http://schemas.openxmlformats.org/officeDocument/2006/relationships/externalLink" Target="externalLinks/externalLink102.xml"/><Relationship Id="rId115" Type="http://schemas.openxmlformats.org/officeDocument/2006/relationships/externalLink" Target="externalLinks/externalLink107.xml"/><Relationship Id="rId61" Type="http://schemas.openxmlformats.org/officeDocument/2006/relationships/externalLink" Target="externalLinks/externalLink53.xml"/><Relationship Id="rId82" Type="http://schemas.openxmlformats.org/officeDocument/2006/relationships/externalLink" Target="externalLinks/externalLink74.xml"/><Relationship Id="rId19" Type="http://schemas.openxmlformats.org/officeDocument/2006/relationships/externalLink" Target="externalLinks/externalLink11.xml"/><Relationship Id="rId14" Type="http://schemas.openxmlformats.org/officeDocument/2006/relationships/externalLink" Target="externalLinks/externalLink6.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56" Type="http://schemas.openxmlformats.org/officeDocument/2006/relationships/externalLink" Target="externalLinks/externalLink48.xml"/><Relationship Id="rId77" Type="http://schemas.openxmlformats.org/officeDocument/2006/relationships/externalLink" Target="externalLinks/externalLink69.xml"/><Relationship Id="rId100" Type="http://schemas.openxmlformats.org/officeDocument/2006/relationships/externalLink" Target="externalLinks/externalLink92.xml"/><Relationship Id="rId105" Type="http://schemas.openxmlformats.org/officeDocument/2006/relationships/externalLink" Target="externalLinks/externalLink97.xml"/><Relationship Id="rId126" Type="http://schemas.microsoft.com/office/2017/10/relationships/person" Target="persons/person.xml"/><Relationship Id="rId8" Type="http://schemas.openxmlformats.org/officeDocument/2006/relationships/worksheet" Target="worksheets/sheet8.xml"/><Relationship Id="rId51" Type="http://schemas.openxmlformats.org/officeDocument/2006/relationships/externalLink" Target="externalLinks/externalLink43.xml"/><Relationship Id="rId72" Type="http://schemas.openxmlformats.org/officeDocument/2006/relationships/externalLink" Target="externalLinks/externalLink64.xml"/><Relationship Id="rId93" Type="http://schemas.openxmlformats.org/officeDocument/2006/relationships/externalLink" Target="externalLinks/externalLink85.xml"/><Relationship Id="rId98" Type="http://schemas.openxmlformats.org/officeDocument/2006/relationships/externalLink" Target="externalLinks/externalLink90.xml"/><Relationship Id="rId121" Type="http://schemas.openxmlformats.org/officeDocument/2006/relationships/externalLink" Target="externalLinks/externalLink113.xml"/><Relationship Id="rId3" Type="http://schemas.openxmlformats.org/officeDocument/2006/relationships/worksheet" Target="worksheets/sheet3.xml"/><Relationship Id="rId25" Type="http://schemas.openxmlformats.org/officeDocument/2006/relationships/externalLink" Target="externalLinks/externalLink17.xml"/><Relationship Id="rId46" Type="http://schemas.openxmlformats.org/officeDocument/2006/relationships/externalLink" Target="externalLinks/externalLink38.xml"/><Relationship Id="rId67" Type="http://schemas.openxmlformats.org/officeDocument/2006/relationships/externalLink" Target="externalLinks/externalLink59.xml"/><Relationship Id="rId116" Type="http://schemas.openxmlformats.org/officeDocument/2006/relationships/externalLink" Target="externalLinks/externalLink108.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62" Type="http://schemas.openxmlformats.org/officeDocument/2006/relationships/externalLink" Target="externalLinks/externalLink54.xml"/><Relationship Id="rId83" Type="http://schemas.openxmlformats.org/officeDocument/2006/relationships/externalLink" Target="externalLinks/externalLink75.xml"/><Relationship Id="rId88" Type="http://schemas.openxmlformats.org/officeDocument/2006/relationships/externalLink" Target="externalLinks/externalLink80.xml"/><Relationship Id="rId111" Type="http://schemas.openxmlformats.org/officeDocument/2006/relationships/externalLink" Target="externalLinks/externalLink103.xml"/><Relationship Id="rId15" Type="http://schemas.openxmlformats.org/officeDocument/2006/relationships/externalLink" Target="externalLinks/externalLink7.xml"/><Relationship Id="rId36" Type="http://schemas.openxmlformats.org/officeDocument/2006/relationships/externalLink" Target="externalLinks/externalLink28.xml"/><Relationship Id="rId57" Type="http://schemas.openxmlformats.org/officeDocument/2006/relationships/externalLink" Target="externalLinks/externalLink49.xml"/><Relationship Id="rId106" Type="http://schemas.openxmlformats.org/officeDocument/2006/relationships/externalLink" Target="externalLinks/externalLink98.xml"/><Relationship Id="rId127" Type="http://schemas.openxmlformats.org/officeDocument/2006/relationships/calcChain" Target="calcChain.xml"/><Relationship Id="rId10" Type="http://schemas.openxmlformats.org/officeDocument/2006/relationships/externalLink" Target="externalLinks/externalLink2.xml"/><Relationship Id="rId31" Type="http://schemas.openxmlformats.org/officeDocument/2006/relationships/externalLink" Target="externalLinks/externalLink23.xml"/><Relationship Id="rId52" Type="http://schemas.openxmlformats.org/officeDocument/2006/relationships/externalLink" Target="externalLinks/externalLink44.xml"/><Relationship Id="rId73" Type="http://schemas.openxmlformats.org/officeDocument/2006/relationships/externalLink" Target="externalLinks/externalLink65.xml"/><Relationship Id="rId78" Type="http://schemas.openxmlformats.org/officeDocument/2006/relationships/externalLink" Target="externalLinks/externalLink70.xml"/><Relationship Id="rId94" Type="http://schemas.openxmlformats.org/officeDocument/2006/relationships/externalLink" Target="externalLinks/externalLink86.xml"/><Relationship Id="rId99" Type="http://schemas.openxmlformats.org/officeDocument/2006/relationships/externalLink" Target="externalLinks/externalLink91.xml"/><Relationship Id="rId101" Type="http://schemas.openxmlformats.org/officeDocument/2006/relationships/externalLink" Target="externalLinks/externalLink93.xml"/><Relationship Id="rId122" Type="http://schemas.openxmlformats.org/officeDocument/2006/relationships/externalLink" Target="externalLinks/externalLink114.xml"/><Relationship Id="rId4" Type="http://schemas.openxmlformats.org/officeDocument/2006/relationships/worksheet" Target="worksheets/sheet4.xml"/><Relationship Id="rId9" Type="http://schemas.openxmlformats.org/officeDocument/2006/relationships/externalLink" Target="externalLinks/externalLink1.xml"/><Relationship Id="rId26" Type="http://schemas.openxmlformats.org/officeDocument/2006/relationships/externalLink" Target="externalLinks/externalLink1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247650</xdr:colOff>
      <xdr:row>2</xdr:row>
      <xdr:rowOff>57150</xdr:rowOff>
    </xdr:from>
    <xdr:to>
      <xdr:col>3</xdr:col>
      <xdr:colOff>1059992</xdr:colOff>
      <xdr:row>7</xdr:row>
      <xdr:rowOff>103134</xdr:rowOff>
    </xdr:to>
    <xdr:pic>
      <xdr:nvPicPr>
        <xdr:cNvPr id="2" name="Imagen 1" descr="Logotipo, nombre de la empresa&#10;&#10;Descripción generada automáticamente">
          <a:extLst>
            <a:ext uri="{FF2B5EF4-FFF2-40B4-BE49-F238E27FC236}">
              <a16:creationId xmlns:a16="http://schemas.microsoft.com/office/drawing/2014/main" id="{2CE6DC48-F614-4233-8ECF-253BFEE304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66825" y="466725"/>
          <a:ext cx="1183817" cy="855609"/>
        </a:xfrm>
        <a:prstGeom prst="rect">
          <a:avLst/>
        </a:prstGeom>
        <a:noFill/>
        <a:ln>
          <a:noFill/>
        </a:ln>
      </xdr:spPr>
    </xdr:pic>
    <xdr:clientData/>
  </xdr:twoCellAnchor>
  <xdr:twoCellAnchor editAs="oneCell">
    <xdr:from>
      <xdr:col>9</xdr:col>
      <xdr:colOff>638175</xdr:colOff>
      <xdr:row>3</xdr:row>
      <xdr:rowOff>114300</xdr:rowOff>
    </xdr:from>
    <xdr:to>
      <xdr:col>11</xdr:col>
      <xdr:colOff>482279</xdr:colOff>
      <xdr:row>6</xdr:row>
      <xdr:rowOff>28575</xdr:rowOff>
    </xdr:to>
    <xdr:pic>
      <xdr:nvPicPr>
        <xdr:cNvPr id="3" name="Imagen 2" descr="Imagen que contiene dibujo&#10;&#10;Descripción generada automáticamente">
          <a:extLst>
            <a:ext uri="{FF2B5EF4-FFF2-40B4-BE49-F238E27FC236}">
              <a16:creationId xmlns:a16="http://schemas.microsoft.com/office/drawing/2014/main" id="{35E5E081-FE5F-486D-8265-4CCC45F2976B}"/>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44127"/>
        <a:stretch/>
      </xdr:blipFill>
      <xdr:spPr bwMode="auto">
        <a:xfrm>
          <a:off x="8058150" y="685800"/>
          <a:ext cx="1272853" cy="4000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4CF2096-2BB1-465A-A110-82CD02867E76}"/>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9DC4BAE-16EB-4367-9055-C0D9FF82A72C}"/>
            </a:ext>
          </a:extLst>
        </xdr:cNvPr>
        <xdr:cNvSpPr/>
      </xdr:nvSpPr>
      <xdr:spPr bwMode="auto">
        <a:xfrm>
          <a:off x="7305675"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B320D15-E80F-4032-B4A5-80FC0C432B3A}"/>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AD15A30-2850-4B7A-BE7F-AD0CBD15E07C}"/>
            </a:ext>
          </a:extLst>
        </xdr:cNvPr>
        <xdr:cNvSpPr/>
      </xdr:nvSpPr>
      <xdr:spPr bwMode="auto">
        <a:xfrm>
          <a:off x="7305675"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AE1DD36-4968-46AF-8307-2173CF54F224}"/>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8BCE401-59B7-4400-81FC-45346A3B3ECB}"/>
            </a:ext>
          </a:extLst>
        </xdr:cNvPr>
        <xdr:cNvSpPr/>
      </xdr:nvSpPr>
      <xdr:spPr bwMode="auto">
        <a:xfrm>
          <a:off x="7305675"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295A42B-A224-46B6-8903-781125304EE3}"/>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A208201-DD06-496C-AEED-2802D88C6426}"/>
            </a:ext>
          </a:extLst>
        </xdr:cNvPr>
        <xdr:cNvSpPr/>
      </xdr:nvSpPr>
      <xdr:spPr bwMode="auto">
        <a:xfrm>
          <a:off x="7305675"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REAJUSTESACTA1PROVI"/>
      <sheetName val="Paral. 1"/>
      <sheetName val="Paral. 2"/>
      <sheetName val="Paral. 3"/>
      <sheetName val="Paral.4"/>
      <sheetName val="TARIFAS MATERIALES"/>
      <sheetName val="TARIFAS EQUIPOS "/>
      <sheetName val="TARIFA SALARIOS"/>
      <sheetName val="PRES"/>
      <sheetName val="_x0000_㈀㰰⌀_x0000_㈀㰮⌀_x0000_䰀଒v_x0000__x0000__x0000_頀"/>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RESISTENCIA_"/>
      <sheetName val="Memorias"/>
      <sheetName val="CANOBRA"/>
      <sheetName val="INCREMENTOS"/>
      <sheetName val="LISTMATE"/>
      <sheetName val="MATERIALES"/>
      <sheetName val="CONSTANTES"/>
      <sheetName val="LISTAS"/>
      <sheetName val="CONSTANTES_"/>
      <sheetName val="41"/>
      <sheetName val="Accidentalidad"/>
      <sheetName val="Causa Posible"/>
      <sheetName val="Base de Datos"/>
      <sheetName val="ó&gt;_x005f_x0000__x005f_x0001__x005f_x0000__x005f_x0000__"/>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ó&gt;"/>
      <sheetName val="ó&gt;????j0$?#???j_$?#???LÓu????"/>
      <sheetName val="PRESUPUESTO V5"/>
      <sheetName val="1. Preliminares"/>
      <sheetName val="2. Demoliciones"/>
      <sheetName val="3. Elementos y Estructuras"/>
      <sheetName val="4. HVAC"/>
      <sheetName val="8. Recubrimientos y Acabados"/>
      <sheetName val="9. Otros"/>
      <sheetName val="10. Tramites y Licencias"/>
      <sheetName val="AMOBLAMINETO"/>
      <sheetName val="Skid Lifting Lug"/>
      <sheetName val="CABLE CONTROL"/>
      <sheetName val="PSM Monthly"/>
      <sheetName val="BQMPALOC"/>
      <sheetName val="Lista ICCU"/>
      <sheetName val="ACTA No.5"/>
      <sheetName val="Patrimonio neto personal"/>
      <sheetName val="Cálculos"/>
      <sheetName val="Datos_CO"/>
      <sheetName val="CCONC"/>
      <sheetName val="ACTA PROVEEDORES"/>
      <sheetName val="ACTA INICIO"/>
      <sheetName val="ACTA PARCIAL"/>
      <sheetName val="ACTA TERMINACION"/>
      <sheetName val="IV. MANO DE OBRA AIU"/>
      <sheetName val="MATERIALES Y RECURSOS"/>
      <sheetName val="CORTE DE OBRA N° 1"/>
      <sheetName val="memoria"/>
      <sheetName val="memoria 1"/>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DUB-823"/>
      <sheetName val="GPI 526"/>
      <sheetName val="SKJ452"/>
      <sheetName val="ITA878"/>
      <sheetName val="AEA-944"/>
      <sheetName val="XXJ617"/>
      <sheetName val="SNG_855"/>
      <sheetName val="VEA 374"/>
      <sheetName val="HFB024"/>
      <sheetName val="PAJ825"/>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RELACION DE PRECIOS"/>
      <sheetName val="ACTA 5"/>
      <sheetName val="MODIF. 2"/>
      <sheetName val="MODIF. 3"/>
      <sheetName val="cant"/>
      <sheetName val="par mar19"/>
      <sheetName val="pa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EMPRESAS"/>
      <sheetName val="&quot;PAGA&quot;"/>
      <sheetName val="CANT OBRA"/>
      <sheetName val="Item"/>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Constantes Generales"/>
      <sheetName val="Prestaciones Sociales"/>
      <sheetName val="Programacion"/>
      <sheetName val="M.OBRA"/>
      <sheetName val="Base de datos cuadrillas"/>
      <sheetName val="ó&gt;_x0000__x0001__x0000__x0000__"/>
      <sheetName val="[PRESUPUESTOS-R_x0000_耽1._x0000__x0000_㙊辎簎䣼ꦱ_xdb30_疏揤S"/>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efreshError="1"/>
      <sheetData sheetId="217" refreshError="1"/>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efreshError="1"/>
      <sheetData sheetId="226" refreshError="1"/>
      <sheetData sheetId="227" refreshError="1"/>
      <sheetData sheetId="228" refreshError="1"/>
      <sheetData sheetId="229" refreshError="1"/>
      <sheetData sheetId="230" refreshError="1"/>
      <sheetData sheetId="231">
        <row r="2">
          <cell r="A2">
            <v>0</v>
          </cell>
        </row>
      </sheetData>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0</v>
          </cell>
        </row>
      </sheetData>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efreshError="1"/>
      <sheetData sheetId="415" refreshError="1"/>
      <sheetData sheetId="416" refreshError="1"/>
      <sheetData sheetId="417" refreshError="1"/>
      <sheetData sheetId="418" refreshError="1"/>
      <sheetData sheetId="419" refreshError="1"/>
      <sheetData sheetId="420" refreshError="1"/>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efreshError="1"/>
      <sheetData sheetId="436" refreshError="1"/>
      <sheetData sheetId="437" refreshError="1"/>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ow r="2">
          <cell r="A2">
            <v>0</v>
          </cell>
        </row>
      </sheetData>
      <sheetData sheetId="1034">
        <row r="2">
          <cell r="A2">
            <v>0</v>
          </cell>
        </row>
      </sheetData>
      <sheetData sheetId="1035">
        <row r="2">
          <cell r="A2">
            <v>0</v>
          </cell>
        </row>
      </sheetData>
      <sheetData sheetId="1036">
        <row r="2">
          <cell r="A2">
            <v>0</v>
          </cell>
        </row>
      </sheetData>
      <sheetData sheetId="1037" refreshError="1"/>
      <sheetData sheetId="1038">
        <row r="2">
          <cell r="A2">
            <v>0</v>
          </cell>
        </row>
      </sheetData>
      <sheetData sheetId="1039">
        <row r="2">
          <cell r="A2">
            <v>0</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efreshError="1"/>
      <sheetData sheetId="1064" refreshError="1"/>
      <sheetData sheetId="1065" refreshError="1"/>
      <sheetData sheetId="1066" refreshError="1"/>
      <sheetData sheetId="1067" refreshError="1"/>
      <sheetData sheetId="1068" refreshError="1"/>
      <sheetData sheetId="1069" refreshError="1"/>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sheetData sheetId="1082"/>
      <sheetData sheetId="1083" refreshError="1"/>
      <sheetData sheetId="1084" refreshError="1"/>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sheetData sheetId="1699"/>
      <sheetData sheetId="1700"/>
      <sheetData sheetId="1701"/>
      <sheetData sheetId="170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1703"/>
      <sheetData sheetId="1704"/>
      <sheetData sheetId="1705"/>
      <sheetData sheetId="1706"/>
      <sheetData sheetId="1707"/>
      <sheetData sheetId="1708"/>
      <sheetData sheetId="1709"/>
      <sheetData sheetId="1710" refreshError="1"/>
      <sheetData sheetId="1711" refreshError="1"/>
      <sheetData sheetId="1712">
        <row r="2">
          <cell r="A2">
            <v>0</v>
          </cell>
        </row>
      </sheetData>
      <sheetData sheetId="1713" refreshError="1"/>
      <sheetData sheetId="1714" refreshError="1"/>
      <sheetData sheetId="1715" refreshError="1"/>
      <sheetData sheetId="1716" refreshError="1"/>
      <sheetData sheetId="1717">
        <row r="2">
          <cell r="A2">
            <v>0</v>
          </cell>
        </row>
      </sheetData>
      <sheetData sheetId="1718">
        <row r="2">
          <cell r="A2">
            <v>0</v>
          </cell>
        </row>
      </sheetData>
      <sheetData sheetId="1719">
        <row r="2">
          <cell r="A2" t="str">
            <v>Locación</v>
          </cell>
        </row>
      </sheetData>
      <sheetData sheetId="1720">
        <row r="2">
          <cell r="A2">
            <v>0</v>
          </cell>
        </row>
      </sheetData>
      <sheetData sheetId="1721"/>
      <sheetData sheetId="1722"/>
      <sheetData sheetId="1723"/>
      <sheetData sheetId="1724">
        <row r="2">
          <cell r="A2">
            <v>0</v>
          </cell>
        </row>
      </sheetData>
      <sheetData sheetId="1725" refreshError="1"/>
      <sheetData sheetId="1726" refreshError="1"/>
      <sheetData sheetId="1727"/>
      <sheetData sheetId="1728"/>
      <sheetData sheetId="1729">
        <row r="2">
          <cell r="A2">
            <v>0</v>
          </cell>
        </row>
      </sheetData>
      <sheetData sheetId="1730" refreshError="1"/>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sheetData sheetId="2057">
        <row r="2">
          <cell r="A2">
            <v>0</v>
          </cell>
        </row>
      </sheetData>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ow r="2">
          <cell r="A2">
            <v>0</v>
          </cell>
        </row>
      </sheetData>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row r="2">
          <cell r="A2">
            <v>0</v>
          </cell>
        </row>
      </sheetData>
      <sheetData sheetId="2140"/>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sheetData sheetId="2291"/>
      <sheetData sheetId="2292"/>
      <sheetData sheetId="2293"/>
      <sheetData sheetId="2294"/>
      <sheetData sheetId="2295"/>
      <sheetData sheetId="2296">
        <row r="2">
          <cell r="A2">
            <v>0</v>
          </cell>
        </row>
      </sheetData>
      <sheetData sheetId="2297"/>
      <sheetData sheetId="2298"/>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sheetData sheetId="2415"/>
      <sheetData sheetId="2416"/>
      <sheetData sheetId="2417"/>
      <sheetData sheetId="2418"/>
      <sheetData sheetId="2419"/>
      <sheetData sheetId="2420"/>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sheetData sheetId="2484"/>
      <sheetData sheetId="2485"/>
      <sheetData sheetId="2486"/>
      <sheetData sheetId="2487"/>
      <sheetData sheetId="2488">
        <row r="2">
          <cell r="A2">
            <v>0</v>
          </cell>
        </row>
      </sheetData>
      <sheetData sheetId="2489"/>
      <sheetData sheetId="2490"/>
      <sheetData sheetId="2491" refreshError="1"/>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sheetData sheetId="2500"/>
      <sheetData sheetId="2501"/>
      <sheetData sheetId="2502"/>
      <sheetData sheetId="2503"/>
      <sheetData sheetId="2504"/>
      <sheetData sheetId="2505"/>
      <sheetData sheetId="2506"/>
      <sheetData sheetId="2507" refreshError="1"/>
      <sheetData sheetId="2508">
        <row r="2">
          <cell r="A2">
            <v>0</v>
          </cell>
        </row>
      </sheetData>
      <sheetData sheetId="2509">
        <row r="2">
          <cell r="A2">
            <v>0</v>
          </cell>
        </row>
      </sheetData>
      <sheetData sheetId="2510">
        <row r="2">
          <cell r="A2">
            <v>0</v>
          </cell>
        </row>
      </sheetData>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refreshError="1"/>
      <sheetData sheetId="2525"/>
      <sheetData sheetId="2526"/>
      <sheetData sheetId="2527"/>
      <sheetData sheetId="2528"/>
      <sheetData sheetId="2529"/>
      <sheetData sheetId="2530"/>
      <sheetData sheetId="2531"/>
      <sheetData sheetId="2532"/>
      <sheetData sheetId="2533"/>
      <sheetData sheetId="2534"/>
      <sheetData sheetId="2535"/>
      <sheetData sheetId="2536" refreshError="1"/>
      <sheetData sheetId="2537"/>
      <sheetData sheetId="2538"/>
      <sheetData sheetId="2539"/>
      <sheetData sheetId="2540"/>
      <sheetData sheetId="2541"/>
      <sheetData sheetId="2542"/>
      <sheetData sheetId="2543"/>
      <sheetData sheetId="2544"/>
      <sheetData sheetId="2545"/>
      <sheetData sheetId="2546"/>
      <sheetData sheetId="2547"/>
      <sheetData sheetId="2548" refreshError="1"/>
      <sheetData sheetId="2549"/>
      <sheetData sheetId="2550"/>
      <sheetData sheetId="2551"/>
      <sheetData sheetId="2552"/>
      <sheetData sheetId="2553"/>
      <sheetData sheetId="2554"/>
      <sheetData sheetId="2555"/>
      <sheetData sheetId="2556"/>
      <sheetData sheetId="2557"/>
      <sheetData sheetId="2558"/>
      <sheetData sheetId="2559"/>
      <sheetData sheetId="2560" refreshError="1"/>
      <sheetData sheetId="256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ow r="2">
          <cell r="A2">
            <v>0</v>
          </cell>
        </row>
      </sheetData>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row r="5">
          <cell r="B5">
            <v>0</v>
          </cell>
        </row>
      </sheetData>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sheetData sheetId="5550">
        <row r="2">
          <cell r="A2">
            <v>0</v>
          </cell>
        </row>
      </sheetData>
      <sheetData sheetId="5551">
        <row r="5">
          <cell r="A5" t="str">
            <v>OFERTA ECONÓMICA DETALLADA</v>
          </cell>
        </row>
      </sheetData>
      <sheetData sheetId="5552"/>
      <sheetData sheetId="5553"/>
      <sheetData sheetId="5554" refreshError="1"/>
      <sheetData sheetId="5555"/>
      <sheetData sheetId="5556"/>
      <sheetData sheetId="5557"/>
      <sheetData sheetId="5558" refreshError="1"/>
      <sheetData sheetId="5559" refreshError="1"/>
      <sheetData sheetId="5560"/>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sheetData sheetId="5574"/>
      <sheetData sheetId="5575"/>
      <sheetData sheetId="5576"/>
      <sheetData sheetId="5577"/>
      <sheetData sheetId="5578"/>
      <sheetData sheetId="5579"/>
      <sheetData sheetId="5580"/>
      <sheetData sheetId="5581" refreshError="1"/>
      <sheetData sheetId="5582" refreshError="1"/>
      <sheetData sheetId="5583"/>
      <sheetData sheetId="5584"/>
      <sheetData sheetId="5585" refreshError="1"/>
      <sheetData sheetId="5586" refreshError="1"/>
      <sheetData sheetId="5587"/>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sheetData sheetId="5597"/>
      <sheetData sheetId="5598"/>
      <sheetData sheetId="5599"/>
      <sheetData sheetId="5600"/>
      <sheetData sheetId="5601"/>
      <sheetData sheetId="5602"/>
      <sheetData sheetId="5603"/>
      <sheetData sheetId="5604"/>
      <sheetData sheetId="5605" refreshError="1"/>
      <sheetData sheetId="5606" refreshError="1"/>
      <sheetData sheetId="5607" refreshError="1"/>
      <sheetData sheetId="5608" refreshError="1"/>
      <sheetData sheetId="5609" refreshError="1"/>
      <sheetData sheetId="5610" refreshError="1"/>
      <sheetData sheetId="5611"/>
      <sheetData sheetId="5612"/>
      <sheetData sheetId="5613"/>
      <sheetData sheetId="5614"/>
      <sheetData sheetId="5615"/>
      <sheetData sheetId="5616"/>
      <sheetData sheetId="5617"/>
      <sheetData sheetId="5618"/>
      <sheetData sheetId="5619" refreshError="1"/>
      <sheetData sheetId="5620" refreshError="1"/>
      <sheetData sheetId="5621" refreshError="1"/>
      <sheetData sheetId="5622" refreshError="1"/>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refreshError="1"/>
      <sheetData sheetId="5747" refreshError="1"/>
      <sheetData sheetId="5748" refreshError="1"/>
      <sheetData sheetId="5749" refreshError="1"/>
      <sheetData sheetId="5750" refreshError="1"/>
      <sheetData sheetId="5751" refreshError="1"/>
      <sheetData sheetId="57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INV"/>
      <sheetName val="AASHTO"/>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 val="EMPRESA"/>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TARIF2002"/>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SEÑO HIDROSANITARIO"/>
      <sheetName val="DISEÑO ELECTRICO"/>
      <sheetName val="OBRA EJECUTADA"/>
      <sheetName val="OBRA EJECUTADA POR CANCELAR"/>
      <sheetName val="OBRA A EJECUTAR"/>
      <sheetName val="BALANCE 1P INICIAL"/>
      <sheetName val="BALANCE 1P FINAL"/>
      <sheetName val="MDEO"/>
      <sheetName val="C-M-H"/>
      <sheetName val="STRSUMM0"/>
      <sheetName val="$ Directo"/>
      <sheetName val="mat&amp;sub"/>
      <sheetName val="indir"/>
      <sheetName val="gene"/>
      <sheetName val="tot"/>
      <sheetName val="prog "/>
      <sheetName val="pres_comp"/>
      <sheetName val="civ_1"/>
      <sheetName val="kp_civ1"/>
      <sheetName val="KP"/>
      <sheetName val="civpl1"/>
      <sheetName val="7417stiA"/>
      <sheetName val="DESPIECE REDES"/>
      <sheetName val="4.1 EBAC"/>
      <sheetName val="4.2 IMPULSION"/>
      <sheetName val="4.3 CONDUCCION"/>
      <sheetName val="4.4 TANQUES"/>
      <sheetName val="4.6 REDES"/>
      <sheetName val="4.7 RESUME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resumen carcel x 16.7%"/>
      <sheetName val="resumen carcel "/>
      <sheetName val="resumen carcel con baño x 16.7%"/>
      <sheetName val="resumen carcel con baño"/>
      <sheetName val="Unitario "/>
      <sheetName val="Materiales "/>
      <sheetName val="Auxiliares "/>
      <sheetName val="Análisis de cuadrillas"/>
      <sheetName val="Base_de_Diseño"/>
      <sheetName val="Ppto_total"/>
      <sheetName val="Resumen_tubería"/>
      <sheetName val="Tabla_4_1_Distrito_Nº1"/>
      <sheetName val="Tabla_4_2_Distrito_Nº2"/>
      <sheetName val="Tabal_4_3_Resumén_distritos"/>
      <sheetName val="Tabla_4_4_Sistemas"/>
      <sheetName val="Ppto_alcantarillad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INITIAL INPUTS"/>
      <sheetName val="MEDICION"/>
      <sheetName val="TIPO"/>
      <sheetName val="SHEET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OFERTA ECON"/>
      <sheetName val="\Users\aljipego\Downloads\Víncu"/>
      <sheetName val="ACTA No.1"/>
      <sheetName val="2,1,1 "/>
      <sheetName val="2,1,2"/>
      <sheetName val="2,1,3"/>
      <sheetName val="2,1,4"/>
      <sheetName val="2,1,13"/>
      <sheetName val="Financiero Acta No.1"/>
      <sheetName val="1,1,1"/>
      <sheetName val="1,2,1"/>
      <sheetName val="2,1,11"/>
      <sheetName val="CUADRO PRODUCTOS "/>
      <sheetName val="OBRA TOT (2)"/>
      <sheetName val="INTERV."/>
      <sheetName val="Cronograma2020"/>
      <sheetName val="PO Y CRONOGRAMA EJE CAFETERO RE"/>
      <sheetName val="VR-PROP MOD 1"/>
      <sheetName val="FORMULA"/>
      <sheetName val="PRECIO"/>
      <sheetName val="I M"/>
      <sheetName val="SOÑANDO"/>
      <sheetName val="EV 424 CON 5 (2)"/>
      <sheetName val="Precios no oficial"/>
      <sheetName val="INSUMOS (2)"/>
      <sheetName val="ITEM"/>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sheetData sheetId="280"/>
      <sheetData sheetId="281"/>
      <sheetData sheetId="282"/>
      <sheetData sheetId="283"/>
      <sheetData sheetId="284"/>
      <sheetData sheetId="285"/>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ow r="1">
          <cell r="A1" t="str">
            <v>MATERIALES</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row r="1">
          <cell r="A1" t="str">
            <v>ABRAZADERA DE SALIDA TIPO 1</v>
          </cell>
        </row>
      </sheetData>
      <sheetData sheetId="754"/>
      <sheetData sheetId="755"/>
      <sheetData sheetId="756"/>
      <sheetData sheetId="757"/>
      <sheetData sheetId="758"/>
      <sheetData sheetId="759"/>
      <sheetData sheetId="760"/>
      <sheetData sheetId="761" refreshError="1"/>
      <sheetData sheetId="762" refreshError="1"/>
      <sheetData sheetId="763"/>
      <sheetData sheetId="764" refreshError="1"/>
      <sheetData sheetId="765" refreshError="1"/>
      <sheetData sheetId="766" refreshError="1"/>
      <sheetData sheetId="767" refreshError="1"/>
      <sheetData sheetId="768"/>
      <sheetData sheetId="769" refreshError="1"/>
      <sheetData sheetId="770" refreshError="1"/>
      <sheetData sheetId="771"/>
      <sheetData sheetId="772"/>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ow r="1">
          <cell r="A1" t="str">
            <v>INSTITUTO NACIONAL DE VIAS</v>
          </cell>
        </row>
      </sheetData>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ow r="1">
          <cell r="B1" t="str">
            <v>CTO-102-2002</v>
          </cell>
        </row>
      </sheetData>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ow r="1">
          <cell r="A1" t="str">
            <v>ITEM</v>
          </cell>
        </row>
      </sheetData>
      <sheetData sheetId="2998">
        <row r="1">
          <cell r="A1" t="str">
            <v>EQUIPO</v>
          </cell>
        </row>
      </sheetData>
      <sheetData sheetId="2999">
        <row r="1">
          <cell r="A1" t="str">
            <v>ADMINISTRACION</v>
          </cell>
        </row>
      </sheetData>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row r="1">
          <cell r="A1" t="str">
            <v>ITEM</v>
          </cell>
        </row>
      </sheetData>
      <sheetData sheetId="3027">
        <row r="1">
          <cell r="A1" t="str">
            <v>EQUIPO</v>
          </cell>
        </row>
      </sheetData>
      <sheetData sheetId="3028">
        <row r="1">
          <cell r="A1" t="str">
            <v>ADMINISTRACION</v>
          </cell>
        </row>
      </sheetData>
      <sheetData sheetId="3029"/>
      <sheetData sheetId="3030"/>
      <sheetData sheetId="3031"/>
      <sheetData sheetId="3032"/>
      <sheetData sheetId="3033"/>
      <sheetData sheetId="3034"/>
      <sheetData sheetId="3035"/>
      <sheetData sheetId="3036"/>
      <sheetData sheetId="3037">
        <row r="1">
          <cell r="A1" t="str">
            <v>ITEM</v>
          </cell>
        </row>
      </sheetData>
      <sheetData sheetId="3038">
        <row r="1">
          <cell r="A1" t="str">
            <v>EQUIPO</v>
          </cell>
        </row>
      </sheetData>
      <sheetData sheetId="3039">
        <row r="1">
          <cell r="A1" t="str">
            <v>ADMINISTRACION</v>
          </cell>
        </row>
      </sheetData>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sheetData sheetId="3132" refreshError="1"/>
      <sheetData sheetId="3133" refreshError="1"/>
      <sheetData sheetId="3134" refreshError="1"/>
      <sheetData sheetId="3135"/>
      <sheetData sheetId="3136" refreshError="1"/>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row r="1">
          <cell r="A1" t="str">
            <v>ITEM</v>
          </cell>
        </row>
      </sheetData>
      <sheetData sheetId="3159">
        <row r="1">
          <cell r="A1" t="str">
            <v>ADMINISTRACION</v>
          </cell>
        </row>
      </sheetData>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ow r="1">
          <cell r="C1">
            <v>0.2</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sheetData sheetId="3425" refreshError="1"/>
      <sheetData sheetId="3426"/>
      <sheetData sheetId="3427" refreshError="1"/>
      <sheetData sheetId="3428"/>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sheetData sheetId="3488"/>
      <sheetData sheetId="3489"/>
      <sheetData sheetId="3490"/>
      <sheetData sheetId="3491"/>
      <sheetData sheetId="3492"/>
      <sheetData sheetId="3493"/>
      <sheetData sheetId="3494"/>
      <sheetData sheetId="3495"/>
      <sheetData sheetId="3496"/>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row r="1">
          <cell r="A1" t="str">
            <v>ITEM</v>
          </cell>
        </row>
      </sheetData>
      <sheetData sheetId="3534">
        <row r="1">
          <cell r="A1" t="str">
            <v>EQUIPO</v>
          </cell>
        </row>
      </sheetData>
      <sheetData sheetId="3535">
        <row r="1">
          <cell r="A1" t="str">
            <v>ADMINISTRACION</v>
          </cell>
        </row>
      </sheetData>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sheetData sheetId="3643"/>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sheetData sheetId="3713" refreshError="1"/>
      <sheetData sheetId="3714" refreshError="1"/>
      <sheetData sheetId="3715"/>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row r="1">
          <cell r="A1" t="str">
            <v>INSTITUTO NACIONAL DE VIAS</v>
          </cell>
        </row>
      </sheetData>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row r="1">
          <cell r="A1" t="str">
            <v>INSTITUTO NACIONAL DE VIAS</v>
          </cell>
        </row>
      </sheetData>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refreshError="1"/>
      <sheetData sheetId="3916" refreshError="1"/>
      <sheetData sheetId="3917" refreshError="1"/>
      <sheetData sheetId="3918" refreshError="1"/>
      <sheetData sheetId="3919" refreshError="1"/>
      <sheetData sheetId="3920"/>
      <sheetData sheetId="3921"/>
      <sheetData sheetId="3922"/>
      <sheetData sheetId="3923">
        <row r="9">
          <cell r="A9">
            <v>1</v>
          </cell>
        </row>
      </sheetData>
      <sheetData sheetId="3924" refreshError="1"/>
      <sheetData sheetId="3925"/>
      <sheetData sheetId="3926"/>
      <sheetData sheetId="3927" refreshError="1"/>
      <sheetData sheetId="3928"/>
      <sheetData sheetId="3929"/>
      <sheetData sheetId="3930"/>
      <sheetData sheetId="3931"/>
      <sheetData sheetId="3932"/>
      <sheetData sheetId="3933"/>
      <sheetData sheetId="3934"/>
      <sheetData sheetId="3935"/>
      <sheetData sheetId="3936"/>
      <sheetData sheetId="3937">
        <row r="5">
          <cell r="E5" t="str">
            <v>CANTIDAD</v>
          </cell>
        </row>
      </sheetData>
      <sheetData sheetId="3938">
        <row r="5">
          <cell r="E5" t="str">
            <v>CANTIDAD</v>
          </cell>
        </row>
      </sheetData>
      <sheetData sheetId="3939">
        <row r="5">
          <cell r="E5" t="str">
            <v>CANTIDAD</v>
          </cell>
        </row>
      </sheetData>
      <sheetData sheetId="3940">
        <row r="5">
          <cell r="E5" t="str">
            <v>CANTIDAD</v>
          </cell>
        </row>
      </sheetData>
      <sheetData sheetId="3941">
        <row r="5">
          <cell r="E5" t="str">
            <v>CANTIDAD</v>
          </cell>
        </row>
      </sheetData>
      <sheetData sheetId="3942">
        <row r="5">
          <cell r="E5" t="str">
            <v>CANTIDAD</v>
          </cell>
        </row>
      </sheetData>
      <sheetData sheetId="3943">
        <row r="5">
          <cell r="E5" t="str">
            <v>CANTIDAD</v>
          </cell>
        </row>
      </sheetData>
      <sheetData sheetId="3944">
        <row r="5">
          <cell r="E5" t="str">
            <v>CANTIDAD</v>
          </cell>
        </row>
      </sheetData>
      <sheetData sheetId="3945">
        <row r="5">
          <cell r="E5" t="str">
            <v>CANTIDAD</v>
          </cell>
        </row>
      </sheetData>
      <sheetData sheetId="3946">
        <row r="5">
          <cell r="E5" t="str">
            <v>CANTIDAD</v>
          </cell>
        </row>
      </sheetData>
      <sheetData sheetId="3947"/>
      <sheetData sheetId="3948"/>
      <sheetData sheetId="3949"/>
      <sheetData sheetId="3950" refreshError="1"/>
      <sheetData sheetId="3951"/>
      <sheetData sheetId="3952"/>
      <sheetData sheetId="3953"/>
      <sheetData sheetId="3954"/>
      <sheetData sheetId="3955"/>
      <sheetData sheetId="3956"/>
      <sheetData sheetId="3957"/>
      <sheetData sheetId="3958" refreshError="1"/>
      <sheetData sheetId="3959" refreshError="1"/>
      <sheetData sheetId="3960" refreshError="1"/>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refreshError="1"/>
      <sheetData sheetId="3981"/>
      <sheetData sheetId="3982" refreshError="1"/>
      <sheetData sheetId="3983"/>
      <sheetData sheetId="3984" refreshError="1"/>
      <sheetData sheetId="3985" refreshError="1"/>
      <sheetData sheetId="3986" refreshError="1"/>
      <sheetData sheetId="3987"/>
      <sheetData sheetId="3988"/>
      <sheetData sheetId="3989"/>
      <sheetData sheetId="3990"/>
      <sheetData sheetId="3991"/>
      <sheetData sheetId="3992"/>
      <sheetData sheetId="3993"/>
      <sheetData sheetId="3994" refreshError="1"/>
      <sheetData sheetId="3995" refreshError="1"/>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row r="16">
          <cell r="A16" t="str">
            <v>ABONO 10-30-10</v>
          </cell>
        </row>
      </sheetData>
      <sheetData sheetId="4178"/>
      <sheetData sheetId="4179"/>
      <sheetData sheetId="4180">
        <row r="11">
          <cell r="A11">
            <v>1</v>
          </cell>
        </row>
      </sheetData>
      <sheetData sheetId="4181">
        <row r="4">
          <cell r="C4" t="str">
            <v>INTERVENTORIA TECNICO ADMINISTRATIVA PARA LA CONSTRUCCION, INSTALACION DE EQUIPOS, PRUEBAS Y PUESTA EN MARCHA DEL SISTEMA DE SECTORIZACION DEL OLEODUCTO TRANSANDINO.</v>
          </cell>
        </row>
      </sheetData>
      <sheetData sheetId="4182"/>
      <sheetData sheetId="4183"/>
      <sheetData sheetId="4184"/>
      <sheetData sheetId="4185"/>
      <sheetData sheetId="4186"/>
      <sheetData sheetId="4187"/>
      <sheetData sheetId="4188"/>
      <sheetData sheetId="4189"/>
      <sheetData sheetId="4190" refreshError="1"/>
      <sheetData sheetId="4191" refreshError="1"/>
      <sheetData sheetId="4192" refreshError="1"/>
      <sheetData sheetId="4193" refreshError="1"/>
      <sheetData sheetId="4194">
        <row r="9">
          <cell r="D9" t="str">
            <v>FECHA</v>
          </cell>
        </row>
      </sheetData>
      <sheetData sheetId="4195"/>
      <sheetData sheetId="4196"/>
      <sheetData sheetId="4197"/>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sheetData sheetId="4221"/>
      <sheetData sheetId="4222"/>
      <sheetData sheetId="4223"/>
      <sheetData sheetId="4224">
        <row r="6">
          <cell r="A6" t="str">
            <v>CO-A1</v>
          </cell>
        </row>
      </sheetData>
      <sheetData sheetId="4225"/>
      <sheetData sheetId="4226" refreshError="1"/>
      <sheetData sheetId="4227"/>
      <sheetData sheetId="4228"/>
      <sheetData sheetId="4229"/>
      <sheetData sheetId="4230">
        <row r="4">
          <cell r="E4" t="str">
            <v>GUPCO</v>
          </cell>
        </row>
      </sheetData>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refreshError="1"/>
      <sheetData sheetId="4244"/>
      <sheetData sheetId="4245"/>
      <sheetData sheetId="4246"/>
      <sheetData sheetId="4247"/>
      <sheetData sheetId="4248"/>
      <sheetData sheetId="4249"/>
      <sheetData sheetId="4250" refreshError="1"/>
      <sheetData sheetId="4251" refreshError="1"/>
      <sheetData sheetId="4252" refreshError="1"/>
      <sheetData sheetId="4253" refreshError="1"/>
      <sheetData sheetId="4254" refreshError="1"/>
      <sheetData sheetId="4255" refreshError="1"/>
      <sheetData sheetId="4256" refreshError="1"/>
      <sheetData sheetId="4257"/>
      <sheetData sheetId="4258" refreshError="1"/>
      <sheetData sheetId="4259"/>
      <sheetData sheetId="4260" refreshError="1"/>
      <sheetData sheetId="4261"/>
      <sheetData sheetId="4262"/>
      <sheetData sheetId="4263"/>
      <sheetData sheetId="4264"/>
      <sheetData sheetId="4265"/>
      <sheetData sheetId="4266"/>
      <sheetData sheetId="4267"/>
      <sheetData sheetId="4268"/>
      <sheetData sheetId="4269"/>
      <sheetData sheetId="4270"/>
      <sheetData sheetId="4271" refreshError="1"/>
      <sheetData sheetId="4272"/>
      <sheetData sheetId="4273"/>
      <sheetData sheetId="4274"/>
      <sheetData sheetId="4275"/>
      <sheetData sheetId="4276" refreshError="1"/>
      <sheetData sheetId="4277" refreshError="1"/>
      <sheetData sheetId="4278" refreshError="1"/>
      <sheetData sheetId="4279"/>
      <sheetData sheetId="4280" refreshError="1"/>
      <sheetData sheetId="4281" refreshError="1"/>
      <sheetData sheetId="4282"/>
      <sheetData sheetId="4283"/>
      <sheetData sheetId="4284" refreshError="1"/>
      <sheetData sheetId="4285" refreshError="1"/>
      <sheetData sheetId="4286"/>
      <sheetData sheetId="4287" refreshError="1"/>
      <sheetData sheetId="4288" refreshError="1"/>
      <sheetData sheetId="4289"/>
      <sheetData sheetId="4290"/>
      <sheetData sheetId="4291"/>
      <sheetData sheetId="4292"/>
      <sheetData sheetId="4293"/>
      <sheetData sheetId="4294"/>
      <sheetData sheetId="4295"/>
      <sheetData sheetId="4296"/>
      <sheetData sheetId="4297"/>
      <sheetData sheetId="4298"/>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sheetData sheetId="4325"/>
      <sheetData sheetId="4326"/>
      <sheetData sheetId="4327"/>
      <sheetData sheetId="4328"/>
      <sheetData sheetId="4329"/>
      <sheetData sheetId="4330"/>
      <sheetData sheetId="4331"/>
      <sheetData sheetId="4332"/>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row r="4">
          <cell r="A4">
            <v>0</v>
          </cell>
        </row>
      </sheetData>
      <sheetData sheetId="4361"/>
      <sheetData sheetId="4362">
        <row r="3">
          <cell r="A3">
            <v>5.0999999999999996</v>
          </cell>
        </row>
      </sheetData>
      <sheetData sheetId="4363" refreshError="1"/>
      <sheetData sheetId="4364"/>
      <sheetData sheetId="4365" refreshError="1"/>
      <sheetData sheetId="4366" refreshError="1"/>
      <sheetData sheetId="4367"/>
      <sheetData sheetId="4368"/>
      <sheetData sheetId="4369"/>
      <sheetData sheetId="4370"/>
      <sheetData sheetId="4371"/>
      <sheetData sheetId="4372"/>
      <sheetData sheetId="4373"/>
      <sheetData sheetId="4374"/>
      <sheetData sheetId="4375"/>
      <sheetData sheetId="4376"/>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ow r="36">
          <cell r="G36">
            <v>310000.00000097335</v>
          </cell>
        </row>
      </sheetData>
      <sheetData sheetId="4539">
        <row r="36">
          <cell r="G36">
            <v>271000.00000162207</v>
          </cell>
        </row>
      </sheetData>
      <sheetData sheetId="4540">
        <row r="33">
          <cell r="G33">
            <v>283000.00002693152</v>
          </cell>
        </row>
      </sheetData>
      <sheetData sheetId="4541">
        <row r="33">
          <cell r="G33">
            <v>290000.00000013626</v>
          </cell>
        </row>
      </sheetData>
      <sheetData sheetId="4542"/>
      <sheetData sheetId="4543"/>
      <sheetData sheetId="4544" refreshError="1"/>
      <sheetData sheetId="4545" refreshError="1"/>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sheetData sheetId="4640"/>
      <sheetData sheetId="4641"/>
      <sheetData sheetId="4642"/>
      <sheetData sheetId="4643" refreshError="1"/>
      <sheetData sheetId="4644" refreshError="1"/>
      <sheetData sheetId="4645" refreshError="1"/>
      <sheetData sheetId="4646"/>
      <sheetData sheetId="4647" refreshError="1"/>
      <sheetData sheetId="4648" refreshError="1"/>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refreshError="1"/>
      <sheetData sheetId="4669" refreshError="1"/>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refreshError="1"/>
      <sheetData sheetId="4689" refreshError="1"/>
      <sheetData sheetId="4690" refreshError="1"/>
      <sheetData sheetId="4691" refreshError="1"/>
      <sheetData sheetId="4692"/>
      <sheetData sheetId="4693"/>
      <sheetData sheetId="4694" refreshError="1"/>
      <sheetData sheetId="4695" refreshError="1"/>
      <sheetData sheetId="4696" refreshError="1"/>
      <sheetData sheetId="4697"/>
      <sheetData sheetId="4698"/>
      <sheetData sheetId="4699" refreshError="1"/>
      <sheetData sheetId="4700"/>
      <sheetData sheetId="4701"/>
      <sheetData sheetId="4702"/>
      <sheetData sheetId="4703" refreshError="1"/>
      <sheetData sheetId="4704"/>
      <sheetData sheetId="4705" refreshError="1"/>
      <sheetData sheetId="4706" refreshError="1"/>
      <sheetData sheetId="4707" refreshError="1"/>
      <sheetData sheetId="4708" refreshError="1"/>
      <sheetData sheetId="4709" refreshError="1"/>
      <sheetData sheetId="4710"/>
      <sheetData sheetId="4711" refreshError="1"/>
      <sheetData sheetId="4712" refreshError="1"/>
      <sheetData sheetId="4713"/>
      <sheetData sheetId="4714"/>
      <sheetData sheetId="4715"/>
      <sheetData sheetId="4716"/>
      <sheetData sheetId="4717" refreshError="1"/>
      <sheetData sheetId="4718" refreshError="1"/>
      <sheetData sheetId="4719" refreshError="1"/>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refreshError="1"/>
      <sheetData sheetId="483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sheetData sheetId="5065" refreshError="1"/>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sheetData sheetId="5114" refreshError="1"/>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refreshError="1"/>
      <sheetData sheetId="5151" refreshError="1"/>
      <sheetData sheetId="5152" refreshError="1"/>
      <sheetData sheetId="5153"/>
      <sheetData sheetId="5154"/>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sheetData sheetId="5166" refreshError="1"/>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refreshError="1"/>
      <sheetData sheetId="5180" refreshError="1"/>
      <sheetData sheetId="5181" refreshError="1"/>
      <sheetData sheetId="5182" refreshError="1"/>
      <sheetData sheetId="5183" refreshError="1"/>
      <sheetData sheetId="5184"/>
      <sheetData sheetId="5185"/>
      <sheetData sheetId="5186"/>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sheetData sheetId="5211" refreshError="1"/>
      <sheetData sheetId="5212"/>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sheetData sheetId="5271" refreshError="1"/>
      <sheetData sheetId="5272" refreshError="1"/>
      <sheetData sheetId="5273" refreshError="1"/>
      <sheetData sheetId="5274" refreshError="1"/>
      <sheetData sheetId="5275"/>
      <sheetData sheetId="5276" refreshError="1"/>
      <sheetData sheetId="5277" refreshError="1"/>
      <sheetData sheetId="5278" refreshError="1"/>
      <sheetData sheetId="5279" refreshError="1"/>
      <sheetData sheetId="5280" refreshError="1"/>
      <sheetData sheetId="5281" refreshError="1"/>
      <sheetData sheetId="5282"/>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sheetData sheetId="5293"/>
      <sheetData sheetId="5294"/>
      <sheetData sheetId="5295"/>
      <sheetData sheetId="5296"/>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sheetData sheetId="5462"/>
      <sheetData sheetId="5463"/>
      <sheetData sheetId="5464"/>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refreshError="1"/>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sheetData sheetId="6182"/>
      <sheetData sheetId="6183" refreshError="1"/>
      <sheetData sheetId="6184" refreshError="1"/>
      <sheetData sheetId="6185" refreshError="1"/>
      <sheetData sheetId="6186" refreshError="1"/>
      <sheetData sheetId="6187" refreshError="1"/>
      <sheetData sheetId="6188"/>
      <sheetData sheetId="6189"/>
      <sheetData sheetId="6190"/>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sheetData sheetId="6427"/>
      <sheetData sheetId="6428"/>
      <sheetData sheetId="6429"/>
      <sheetData sheetId="6430"/>
      <sheetData sheetId="6431"/>
      <sheetData sheetId="6432"/>
      <sheetData sheetId="6433"/>
      <sheetData sheetId="6434"/>
      <sheetData sheetId="6435"/>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sheetData sheetId="6468"/>
      <sheetData sheetId="6469"/>
      <sheetData sheetId="6470"/>
      <sheetData sheetId="6471"/>
      <sheetData sheetId="6472" refreshError="1"/>
      <sheetData sheetId="6473" refreshError="1"/>
      <sheetData sheetId="6474"/>
      <sheetData sheetId="6475"/>
      <sheetData sheetId="6476"/>
      <sheetData sheetId="6477"/>
      <sheetData sheetId="6478"/>
      <sheetData sheetId="6479"/>
      <sheetData sheetId="6480"/>
      <sheetData sheetId="6481" refreshError="1"/>
      <sheetData sheetId="6482" refreshError="1"/>
      <sheetData sheetId="6483" refreshError="1"/>
      <sheetData sheetId="6484" refreshError="1"/>
      <sheetData sheetId="6485" refreshError="1"/>
      <sheetData sheetId="6486" refreshError="1"/>
      <sheetData sheetId="6487"/>
      <sheetData sheetId="6488"/>
      <sheetData sheetId="6489"/>
      <sheetData sheetId="6490"/>
      <sheetData sheetId="6491"/>
      <sheetData sheetId="6492"/>
      <sheetData sheetId="6493"/>
      <sheetData sheetId="6494"/>
      <sheetData sheetId="6495" refreshError="1"/>
      <sheetData sheetId="6496" refreshError="1"/>
      <sheetData sheetId="6497" refreshError="1"/>
      <sheetData sheetId="6498" refreshError="1"/>
      <sheetData sheetId="6499" refreshError="1"/>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refreshError="1"/>
      <sheetData sheetId="6585" refreshError="1"/>
      <sheetData sheetId="6586" refreshError="1"/>
      <sheetData sheetId="6587" refreshError="1"/>
      <sheetData sheetId="6588" refreshError="1"/>
      <sheetData sheetId="6589" refreshError="1"/>
      <sheetData sheetId="6590" refreshError="1"/>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sheetData sheetId="6643" refreshError="1"/>
      <sheetData sheetId="6644" refreshError="1"/>
      <sheetData sheetId="6645" refreshError="1"/>
      <sheetData sheetId="6646" refreshError="1"/>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sheetData sheetId="7111"/>
      <sheetData sheetId="7112"/>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refreshError="1"/>
      <sheetData sheetId="7396" refreshError="1"/>
      <sheetData sheetId="7397" refreshError="1"/>
      <sheetData sheetId="7398"/>
      <sheetData sheetId="7399" refreshError="1"/>
      <sheetData sheetId="7400" refreshError="1"/>
      <sheetData sheetId="7401" refreshError="1"/>
      <sheetData sheetId="7402" refreshError="1"/>
      <sheetData sheetId="7403" refreshError="1"/>
      <sheetData sheetId="7404" refreshError="1"/>
      <sheetData sheetId="7405" refreshError="1"/>
      <sheetData sheetId="7406"/>
      <sheetData sheetId="7407"/>
      <sheetData sheetId="7408"/>
      <sheetData sheetId="7409"/>
      <sheetData sheetId="7410"/>
      <sheetData sheetId="7411"/>
      <sheetData sheetId="7412" refreshError="1"/>
      <sheetData sheetId="7413"/>
      <sheetData sheetId="7414" refreshError="1"/>
      <sheetData sheetId="7415"/>
      <sheetData sheetId="7416"/>
      <sheetData sheetId="7417"/>
      <sheetData sheetId="7418" refreshError="1"/>
      <sheetData sheetId="7419"/>
      <sheetData sheetId="7420"/>
      <sheetData sheetId="7421"/>
      <sheetData sheetId="7422"/>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refreshError="1"/>
      <sheetData sheetId="7461" refreshError="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sheetData sheetId="7533"/>
      <sheetData sheetId="7534"/>
      <sheetData sheetId="7535"/>
      <sheetData sheetId="7536"/>
      <sheetData sheetId="7537"/>
      <sheetData sheetId="7538" refreshError="1"/>
      <sheetData sheetId="7539"/>
      <sheetData sheetId="7540"/>
      <sheetData sheetId="7541"/>
      <sheetData sheetId="7542"/>
      <sheetData sheetId="7543"/>
      <sheetData sheetId="7544"/>
      <sheetData sheetId="7545"/>
      <sheetData sheetId="7546" refreshError="1"/>
      <sheetData sheetId="7547" refreshError="1"/>
      <sheetData sheetId="7548"/>
      <sheetData sheetId="7549" refreshError="1"/>
      <sheetData sheetId="7550" refreshError="1"/>
      <sheetData sheetId="7551" refreshError="1"/>
      <sheetData sheetId="7552" refreshError="1"/>
      <sheetData sheetId="7553"/>
      <sheetData sheetId="7554"/>
      <sheetData sheetId="7555"/>
      <sheetData sheetId="755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Escritorio\amv 2011\a  aaInfo"/>
      <sheetName val="\Users\avargase\AppData\Local\M"/>
      <sheetName val="\G\I\AMV _ no borrar\PRESUPUEST"/>
      <sheetName val="\G\A\a  aaInformación GRUPO 4\A"/>
      <sheetName val="Res-Accide-10"/>
      <sheetName val="PR 1"/>
      <sheetName val="HISTORICOS FUEL OIL EXP"/>
      <sheetName val="ESTADO VÍA-CRIT.TECNICO"/>
      <sheetName val="\\Giovanni\administracion vial\"/>
      <sheetName val="\MONTO AGOTABLE 2010\a  aaInfor"/>
      <sheetName val="SEGUIM Y REPROG MES 1 (2)"/>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Mini HP Enero 2015\Proyectos i"/>
      <sheetName val="\C\Users\avargase\AppData\Local"/>
      <sheetName val="\Volumes\USB PIOLIN\Escritorio\"/>
      <sheetName val="\\Sistemas_serv1\xx\Documents 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LISTADO "/>
      <sheetName val="M.O."/>
      <sheetName val="_aCCIDENTES_DE_1995___1996_xl_2"/>
      <sheetName val="//ccefici"/>
      <sheetName val="//d.docs.live.net/a  aaInformac"/>
      <sheetName val="_aCCIDENTES_DE_1995___1996_xl_3"/>
      <sheetName val="Hoja2"/>
      <sheetName val="CANT OBRA"/>
      <sheetName val="\Users\ANDRES FELIPE MUÑOZ\Down"/>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_aCCIDENTES_DE_1995___1996_xl_8"/>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 ACTA FINAL + MODIFICATORIA "/>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ERIAL"/>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Gabrielaapabone\d copias\a  a"/>
      <sheetName val="MAT"/>
      <sheetName val="HER"/>
      <sheetName val="PER"/>
      <sheetName val="TRAN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refreshError="1"/>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sheetData sheetId="490"/>
      <sheetData sheetId="491" refreshError="1"/>
      <sheetData sheetId="492"/>
      <sheetData sheetId="493"/>
      <sheetData sheetId="494"/>
      <sheetData sheetId="495"/>
      <sheetData sheetId="496"/>
      <sheetData sheetId="497"/>
      <sheetData sheetId="498"/>
      <sheetData sheetId="499"/>
      <sheetData sheetId="500"/>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sheetData sheetId="836"/>
      <sheetData sheetId="837"/>
      <sheetData sheetId="838"/>
      <sheetData sheetId="839"/>
      <sheetData sheetId="840"/>
      <sheetData sheetId="841"/>
      <sheetData sheetId="842"/>
      <sheetData sheetId="843"/>
      <sheetData sheetId="844"/>
      <sheetData sheetId="845"/>
      <sheetData sheetId="846" refreshError="1"/>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 val="LIQ.TRANSPORTE%20DE%20MATERIALE"/>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 val="perfil"/>
      <sheetName val="PORTADA"/>
      <sheetName val="C_C_"/>
      <sheetName val="ENTRADAS"/>
      <sheetName val="BALANCE"/>
      <sheetName val="EQ"/>
      <sheetName val="CONTROL S24"/>
      <sheetName val="data"/>
      <sheetName val="Puntos"/>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refreshError="1"/>
      <sheetData sheetId="16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ervas de Petróleo"/>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Formulario N° 4"/>
      <sheetName val="EQUIPO"/>
      <sheetName val="Datos Básicos"/>
      <sheetName val="SALARIOS"/>
      <sheetName val="SUB APU"/>
      <sheetName val="INV"/>
      <sheetName val="AASHTO"/>
      <sheetName val="PESOS"/>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_a  aaInformación GRUPO 4_A MIn"/>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 val="REQUISITOS INF INTERVENTORÍA"/>
      <sheetName val="Formulario_N°_4"/>
      <sheetName val="aactividad"/>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DUB-823"/>
      <sheetName val="GPI 526"/>
      <sheetName val="SKJ452"/>
      <sheetName val="ITA878"/>
      <sheetName val="AEA-944"/>
      <sheetName val="XXJ617"/>
      <sheetName val="SNG_855"/>
      <sheetName val="VEA 374"/>
      <sheetName val="HFB024"/>
      <sheetName val="PAJ825"/>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Users\HP\AppData\Local\Microso"/>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_aCCIDENTES_DE_1995___1996_xl_3"/>
      <sheetName val="_aCCIDENTES_DE_1995___1996_xl_2"/>
      <sheetName val="0."/>
      <sheetName val="Base_Mater"/>
      <sheetName val="20."/>
      <sheetName val="17."/>
      <sheetName val="11."/>
      <sheetName val="\E\a  aaInformación GRUPO 4\A M"/>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sheetData sheetId="240" refreshError="1"/>
      <sheetData sheetId="241" refreshError="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sheetData sheetId="423" refreshError="1"/>
      <sheetData sheetId="424" refreshError="1"/>
      <sheetData sheetId="425" refreshError="1"/>
      <sheetData sheetId="426" refreshError="1"/>
      <sheetData sheetId="427"/>
      <sheetData sheetId="428"/>
      <sheetData sheetId="429"/>
      <sheetData sheetId="430" refreshError="1"/>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sheetData sheetId="525"/>
      <sheetData sheetId="526"/>
      <sheetData sheetId="527"/>
      <sheetData sheetId="528"/>
      <sheetData sheetId="529" refreshError="1"/>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a  aaInformación][a  aaInforma"/>
      <sheetName val="lisprecios"/>
      <sheetName val="PERSONAL"/>
      <sheetName val="PRESTACIONES SOCIALES"/>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CONT_ADI"/>
      <sheetName val="Formulario N° 4"/>
      <sheetName val="otros"/>
      <sheetName val="Presupuesto"/>
      <sheetName val="Datos"/>
      <sheetName val="Jornal"/>
      <sheetName val="ANEXO IX"/>
      <sheetName val="APUs"/>
      <sheetName val="INSUMOS"/>
      <sheetName val="PptoGral"/>
      <sheetName val="\\SERVIDOR\Public2\MANTENIMIENT"/>
      <sheetName val="M.O."/>
      <sheetName val="#REF"/>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CCIDENTES_DE_1995_-_1996"/>
      <sheetName val="precios-básicos2002"/>
      <sheetName val="ITEMS"/>
      <sheetName val="a__aaInformación3"/>
      <sheetName val="a__aaInformación4"/>
      <sheetName val="a__aaInformación5"/>
      <sheetName val="INFORME SEMANAL"/>
      <sheetName val="AVANCE SEMANAL"/>
      <sheetName val="CLIMA mes"/>
      <sheetName val="REG FOTO"/>
      <sheetName val="SISOMA"/>
      <sheetName val="[a  aaInformación]//cceficiente"/>
      <sheetName val="aCCIDENTES_DE_1995_-_19962"/>
      <sheetName val="aCCIDENTES_DE_1995_-_19961"/>
      <sheetName val="a__aaInformación6"/>
      <sheetName val="aCCIDENTES_DE_1995_-_19963"/>
      <sheetName val="[a  aaInformación]__cceficie_15"/>
      <sheetName val="[a  aaInformación]__cceficie_14"/>
      <sheetName val="[a  aaInformación]__cceficie_12"/>
      <sheetName val="[a  aaInformación]__cceficie_11"/>
      <sheetName val="[a  aaInformación]__cceficie_13"/>
      <sheetName val="[a  aaInformación]__cceficie_57"/>
      <sheetName val="[a  aaInformación]__cceficie_18"/>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Emboquillar"/>
      <sheetName val="Acometidacobrerígido"/>
      <sheetName val="Acometidatoma"/>
      <sheetName val="Acometidahasta1&quo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refreshError="1"/>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AiuApoSaraBrut2000.xls"/>
      <sheetName val="\\Lucho\transfer lucho\Mis docu"/>
      <sheetName val="equipos"/>
      <sheetName val="indice alfabetico"/>
      <sheetName val="materiales"/>
      <sheetName val="Informacion"/>
      <sheetName val="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AiuApoSaraBrut2000.xls"/>
      <sheetName val="\\Lucho\transfer lucho\Mis docu"/>
      <sheetName val="Informacion"/>
      <sheetName val="PREACTA"/>
      <sheetName val="RELACION DE PRECIOS"/>
      <sheetName val="ACTA 6"/>
      <sheetName val="MODIF. 2"/>
      <sheetName val="MODIF. 3"/>
      <sheetName val="MODIF. 4"/>
      <sheetName val="cant"/>
      <sheetName val="par mar19"/>
      <sheetName val="par"/>
      <sheetName val="Mat"/>
      <sheetName val="Equi"/>
      <sheetName val="Otros"/>
      <sheetName val="equipos"/>
      <sheetName val="indice alfabetico"/>
      <sheetName val="materiales"/>
      <sheetName val="strsumm0"/>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INSUMOS"/>
      <sheetName val="Materiales"/>
      <sheetName val="Cuadrillas"/>
      <sheetName val="Concretos y morteros"/>
      <sheetName val="Equipo"/>
      <sheetName val="Datos iniciales "/>
      <sheetName val="Transporte"/>
      <sheetName val="CDItem"/>
      <sheetName val="Acc Ago-Sep.xls"/>
      <sheetName val="ESTADO RED"/>
      <sheetName val="Plan auditoría"/>
      <sheetName val="Presupuesto"/>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Análisis de preci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 val="\\Amd\documentos c\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ow r="2">
          <cell r="R2">
            <v>0</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2">
          <cell r="R2">
            <v>0</v>
          </cell>
        </row>
      </sheetData>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RESUPUESTO "/>
      <sheetName val="Cuadrillas"/>
      <sheetName val="Equ"/>
      <sheetName val="Trans"/>
      <sheetName val="Mat"/>
      <sheetName val="Salarios"/>
      <sheetName val="TOTCAPIT"/>
      <sheetName val="JORNABAS"/>
      <sheetName val="MATERIALES"/>
      <sheetName val="TOTCUADEQ"/>
      <sheetName val="TOTCUADMO"/>
      <sheetName val="Datos"/>
      <sheetName val="Puntajes"/>
      <sheetName val="Anexo No. 5"/>
      <sheetName val="5094-2003"/>
      <sheetName val="FINANCIERA"/>
      <sheetName val="PREACTA"/>
      <sheetName val="ESTADO VÍA-CRIT.TECNICO"/>
      <sheetName val="FLUJOS"/>
      <sheetName val="Anal"/>
      <sheetName val="Civil work"/>
      <sheetName val="Base"/>
      <sheetName val="ITEMS"/>
      <sheetName val="Capitulos"/>
      <sheetName val="Maqui Equip"/>
      <sheetName val="calidad"/>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Análisis_de_precios"/>
      <sheetName val="LISTADO APU"/>
      <sheetName val="General"/>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sheetData sheetId="119" refreshError="1"/>
      <sheetData sheetId="120" refreshError="1"/>
      <sheetData sheetId="12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ALIDAD"/>
      <sheetName val="TARIFAS EQUIPOS"/>
      <sheetName val="Propiedad"/>
      <sheetName val="Reparación"/>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 sheetId="1013" refreshError="1"/>
      <sheetData sheetId="1014" refreshError="1"/>
      <sheetData sheetId="101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TARIFAS"/>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Info Ejec"/>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 val="TARIF2002"/>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320.1"/>
      <sheetName val="330.2"/>
      <sheetName val="700.1"/>
      <sheetName val="tabla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 val="7422CW0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General"/>
      <sheetName val="GENERALIDADES "/>
      <sheetName val="Hoja1"/>
      <sheetName val="PREACTA"/>
      <sheetName val="inst"/>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experiencia especifica"/>
      <sheetName val="experiencia general"/>
      <sheetName val="FORMULARIO N° 14"/>
      <sheetName val="FORMULARIO N°7"/>
      <sheetName val="contrato en ejecución"/>
      <sheetName val="Calculo capacidad residual"/>
      <sheetName val="Base de Diseño"/>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EMPRESA"/>
      <sheetName val="DATOS CONTRATO"/>
      <sheetName val="LIQ-NOM"/>
      <sheetName val="NOMINA-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refreshError="1"/>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ow r="2">
          <cell r="A2" t="str">
            <v>MUNICIPIO DE SONSON ANTIOQUIA</v>
          </cell>
        </row>
      </sheetData>
      <sheetData sheetId="32"/>
      <sheetData sheetId="33"/>
      <sheetData sheetId="34"/>
      <sheetData sheetId="35"/>
      <sheetData sheetId="36"/>
      <sheetData sheetId="37" refreshError="1"/>
      <sheetData sheetId="38" refreshError="1"/>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1">
          <cell r="A1">
            <v>0</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ManoDeObr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220.1"/>
      <sheetName val="330.1"/>
      <sheetName val="640.1.2"/>
      <sheetName val="673.1"/>
      <sheetName val="673.2"/>
      <sheetName val="tabla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2">
          <cell r="A2" t="str">
            <v>INVÍAS - TERRITORIAL CORDOBA - GRUPO 3</v>
          </cell>
        </row>
      </sheetData>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atos-Gráfica"/>
      <sheetName val="todos"/>
      <sheetName val="Dto Equipos"/>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LISTADO"/>
      <sheetName val="SUMINISTRO PARA INFORM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rsumm0"/>
      <sheetName val="EMPRESA"/>
    </sheetNames>
    <sheetDataSet>
      <sheetData sheetId="0"/>
      <sheetData sheetId="1"/>
      <sheetData sheetId="2"/>
      <sheetData sheetId="3"/>
      <sheetData sheetId="4"/>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CCP,LEYES, Y DEC."/>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 ASR+Nafta"/>
      <sheetName val="Todo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IPR"/>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OYECTOS ESTIMADOS"/>
      <sheetName val="inpermeabOTRO"/>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CALC PROD MENSUAL"/>
      <sheetName val="Insum"/>
      <sheetName val="BD100-45-P1"/>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1"/>
      <sheetName val="steel"/>
      <sheetName val="ESTADO RED"/>
      <sheetName val="CARRETERAS"/>
      <sheetName val="GENERALIDADES "/>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row r="2">
          <cell r="B2" t="str">
            <v>INFORME SEMANAL DE ACTIVIDADES</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ow r="2">
          <cell r="BZ2" t="str">
            <v xml:space="preserve">          ACERIA   M.C.C.</v>
          </cell>
        </row>
      </sheetData>
      <sheetData sheetId="170" refreshError="1"/>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Form5 _Pág_ 1"/>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TARIFA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TRANSPORTE"/>
      <sheetName val="c2.5y2.6"/>
      <sheetName val="PRECIOS"/>
      <sheetName val="PREACTA 6"/>
      <sheetName val="TABLA 2008"/>
      <sheetName val="Excavación Mat. Común Estacione"/>
      <sheetName val="Demolición Pavimento"/>
      <sheetName val="SUB APU"/>
      <sheetName val="Insum"/>
      <sheetName val="PUNITARIOS%20PARA%20241201%202S"/>
      <sheetName val="GCB2000"/>
      <sheetName val="Equipo"/>
      <sheetName val="RELACION MES"/>
      <sheetName val="PRESUPUESTO"/>
      <sheetName val="ESTADO VÍA-CRIT.TECNICO"/>
      <sheetName val="Listas"/>
      <sheetName val="A. P. U."/>
      <sheetName val="REC-COD,"/>
      <sheetName val="2,2,6,1 Pilotes 0,30"/>
      <sheetName val="062"/>
      <sheetName val="LISTA DE PRECIOS"/>
      <sheetName val="Listado"/>
      <sheetName val="Presup_Cancha"/>
      <sheetName val="Bajadas"/>
      <sheetName val="5. ELECTRICO"/>
      <sheetName val="A.P.U"/>
      <sheetName val="CLASIFICACION"/>
      <sheetName val="FORMULA"/>
      <sheetName val="CRA.MODI"/>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NARIÑO"/>
      <sheetName val="PUNITARIOS_PARA_241201_2S10"/>
      <sheetName val="PR_110"/>
      <sheetName val="ESTADO_RED_TEC10"/>
      <sheetName val="PREACTA_1010"/>
      <sheetName val="PREACTA_910"/>
      <sheetName val="Lp"/>
      <sheetName val="FINANC"/>
      <sheetName val="TODAS"/>
      <sheetName val=" Liquidacion de Obra por Tramos"/>
      <sheetName val="skj452"/>
      <sheetName val="ita878"/>
      <sheetName val="aea-944"/>
      <sheetName val="dub-823"/>
      <sheetName val="gpi 526"/>
      <sheetName val="xxj617"/>
      <sheetName val="sng_855"/>
      <sheetName val="vea 374"/>
      <sheetName val="hfb024"/>
      <sheetName val="paj825"/>
      <sheetName val="Requisición1"/>
      <sheetName val="TRAPMO"/>
      <sheetName val="UNITARIOS"/>
      <sheetName val="THE"/>
      <sheetName val="ATHE"/>
      <sheetName val="APU NO PREVISTO"/>
      <sheetName val="PPTA (3)"/>
      <sheetName val="PPTA (2)"/>
      <sheetName val="PPTA"/>
      <sheetName val="PERSONAL"/>
      <sheetName val="Tarifa MT"/>
      <sheetName val="OCTUBRE"/>
      <sheetName val="CODCONST"/>
      <sheetName val="PREACTA Y CONTRATISTAS"/>
      <sheetName val="7.1.8.1.1"/>
      <sheetName val="SALARIOS"/>
      <sheetName val="PREACTA_6"/>
      <sheetName val="TABLA_2008"/>
      <sheetName val="ESTADO_VÍA-CRIT_TECNICO"/>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ESTADO_RED_TEC14"/>
      <sheetName val="PUNITARIOS_PARA_241201_2S14"/>
      <sheetName val="PR_114"/>
      <sheetName val="PREACTA_1014"/>
      <sheetName val="PREACTA_914"/>
      <sheetName val="c2_5y2_614"/>
      <sheetName val="PREACTA_63"/>
      <sheetName val="TABLA_20083"/>
      <sheetName val="Proveedores y acreedores"/>
      <sheetName val="PUNITARIOS PARA 241201 2S.xls"/>
      <sheetName val="PLAN DE INVERSION ANTICIPO"/>
      <sheetName val="inv mensual"/>
      <sheetName val="borrador flujo inv"/>
      <sheetName val="social-ambiental"/>
      <sheetName val="AU"/>
      <sheetName val="OBRAS SES"/>
      <sheetName val="Poblacion"/>
      <sheetName val="Cuadr."/>
      <sheetName val="Hoja2"/>
      <sheetName val="mdo"/>
      <sheetName val="equip"/>
      <sheetName val="mat"/>
      <sheetName val="CIRCUITOS CODENSA"/>
      <sheetName val="ACTA MODIFICACIÓN CIVIL"/>
      <sheetName val="A_P_U1"/>
      <sheetName val="A_P_U"/>
      <sheetName val="inst"/>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row r="48">
          <cell r="E48">
            <v>0</v>
          </cell>
        </row>
      </sheetData>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A__P__U_"/>
      <sheetName val="PROGR_2"/>
      <sheetName val="PROGR_3"/>
      <sheetName val="UNIT."/>
      <sheetName val="glvc"/>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efreshError="1"/>
      <sheetData sheetId="3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CONTROL INTERVENTORIA 4005515"/>
      <sheetName val="Reservas de Petróleo"/>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A MInformes M]__cceficiente__7"/>
      <sheetName val="[A MInformes M]__cceficiente__8"/>
      <sheetName val="200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40"/>
  <sheetViews>
    <sheetView showGridLines="0" tabSelected="1" view="pageBreakPreview" topLeftCell="H16" zoomScale="130" zoomScaleNormal="85" zoomScaleSheetLayoutView="130" zoomScalePageLayoutView="70" workbookViewId="0">
      <selection activeCell="N19" sqref="N19"/>
    </sheetView>
  </sheetViews>
  <sheetFormatPr baseColWidth="10" defaultColWidth="11.42578125" defaultRowHeight="20.2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23.28515625" style="564" bestFit="1" customWidth="1"/>
    <col min="15" max="16384" width="11.42578125" style="1"/>
  </cols>
  <sheetData>
    <row r="1" spans="1:14" ht="21" thickBot="1">
      <c r="A1" s="5"/>
      <c r="B1" s="151"/>
      <c r="C1" s="152"/>
      <c r="D1" s="151"/>
      <c r="E1" s="152"/>
      <c r="F1" s="5"/>
      <c r="G1" s="5"/>
      <c r="H1" s="5"/>
      <c r="I1" s="5"/>
      <c r="J1" s="5"/>
      <c r="K1" s="5"/>
      <c r="L1" s="5"/>
      <c r="M1" s="5"/>
    </row>
    <row r="2" spans="1:14" ht="21" thickTop="1">
      <c r="A2" s="5"/>
      <c r="B2" s="214"/>
      <c r="C2" s="215"/>
      <c r="D2" s="215"/>
      <c r="E2" s="215"/>
      <c r="F2" s="215"/>
      <c r="G2" s="215"/>
      <c r="H2" s="215"/>
      <c r="I2" s="215"/>
      <c r="J2" s="215"/>
      <c r="K2" s="215"/>
      <c r="L2" s="216"/>
      <c r="M2" s="5"/>
    </row>
    <row r="3" spans="1:14" ht="30.75" customHeight="1">
      <c r="A3" s="5"/>
      <c r="B3" s="7"/>
      <c r="C3" s="211" t="s">
        <v>91</v>
      </c>
      <c r="D3" s="212"/>
      <c r="E3" s="212"/>
      <c r="F3" s="213"/>
      <c r="G3" s="5"/>
      <c r="H3" s="5"/>
      <c r="I3" s="5"/>
      <c r="J3" s="5"/>
      <c r="K3" s="5"/>
      <c r="L3" s="8"/>
      <c r="M3" s="5"/>
    </row>
    <row r="4" spans="1:14">
      <c r="A4" s="5"/>
      <c r="B4" s="7"/>
      <c r="C4" s="167" t="s">
        <v>0</v>
      </c>
      <c r="D4" s="176" t="s">
        <v>1</v>
      </c>
      <c r="E4" s="167" t="s">
        <v>2</v>
      </c>
      <c r="F4" s="176">
        <v>2</v>
      </c>
      <c r="G4" s="5"/>
      <c r="H4" s="5"/>
      <c r="I4" s="5"/>
      <c r="J4" s="5"/>
      <c r="K4" s="5"/>
      <c r="L4" s="8"/>
      <c r="M4" s="5"/>
    </row>
    <row r="5" spans="1:14" ht="21" thickBot="1">
      <c r="A5" s="5"/>
      <c r="B5" s="7"/>
      <c r="C5" s="151"/>
      <c r="D5" s="152"/>
      <c r="E5" s="151"/>
      <c r="F5" s="152"/>
      <c r="G5" s="5"/>
      <c r="H5" s="5"/>
      <c r="I5" s="5"/>
      <c r="J5" s="5"/>
      <c r="K5" s="5"/>
      <c r="L5" s="8"/>
      <c r="M5" s="5"/>
    </row>
    <row r="6" spans="1:14" ht="31.5" customHeight="1" thickTop="1">
      <c r="A6" s="5"/>
      <c r="B6" s="7"/>
      <c r="C6" s="208" t="s">
        <v>3</v>
      </c>
      <c r="D6" s="209"/>
      <c r="E6" s="209"/>
      <c r="F6" s="209"/>
      <c r="G6" s="209"/>
      <c r="H6" s="209"/>
      <c r="I6" s="209"/>
      <c r="J6" s="209"/>
      <c r="K6" s="210"/>
      <c r="L6" s="8"/>
      <c r="M6" s="5"/>
    </row>
    <row r="7" spans="1:14">
      <c r="A7" s="5"/>
      <c r="B7" s="174"/>
      <c r="C7" s="217" t="s">
        <v>4</v>
      </c>
      <c r="D7" s="217"/>
      <c r="E7" s="217"/>
      <c r="F7" s="217"/>
      <c r="G7" s="217"/>
      <c r="H7" s="217"/>
      <c r="I7" s="217"/>
      <c r="J7" s="217"/>
      <c r="K7" s="218"/>
      <c r="L7" s="8"/>
      <c r="M7" s="5"/>
    </row>
    <row r="8" spans="1:14" s="126" customFormat="1">
      <c r="A8" s="124"/>
      <c r="B8" s="175"/>
      <c r="C8" s="231" t="s">
        <v>92</v>
      </c>
      <c r="D8" s="232"/>
      <c r="E8" s="232"/>
      <c r="F8" s="232"/>
      <c r="G8" s="232"/>
      <c r="H8" s="232"/>
      <c r="I8" s="232"/>
      <c r="J8" s="232"/>
      <c r="K8" s="233"/>
      <c r="L8" s="127"/>
      <c r="M8" s="124"/>
      <c r="N8" s="565"/>
    </row>
    <row r="9" spans="1:14">
      <c r="A9" s="5"/>
      <c r="B9" s="174"/>
      <c r="C9" s="231"/>
      <c r="D9" s="232"/>
      <c r="E9" s="232"/>
      <c r="F9" s="232"/>
      <c r="G9" s="232"/>
      <c r="H9" s="232"/>
      <c r="I9" s="232"/>
      <c r="J9" s="232"/>
      <c r="K9" s="233"/>
      <c r="L9" s="8"/>
      <c r="M9" s="5"/>
    </row>
    <row r="10" spans="1:14" ht="34.5" customHeight="1">
      <c r="A10" s="5"/>
      <c r="B10" s="174"/>
      <c r="C10" s="234" t="s">
        <v>5</v>
      </c>
      <c r="D10" s="235"/>
      <c r="E10" s="235"/>
      <c r="F10" s="235"/>
      <c r="G10" s="235"/>
      <c r="H10" s="235"/>
      <c r="I10" s="235"/>
      <c r="J10" s="235"/>
      <c r="K10" s="236"/>
      <c r="L10" s="8"/>
      <c r="M10" s="5"/>
    </row>
    <row r="11" spans="1:14" ht="30" customHeight="1" thickBot="1">
      <c r="A11" s="5"/>
      <c r="B11" s="7"/>
      <c r="C11" s="239"/>
      <c r="D11" s="240"/>
      <c r="E11" s="240"/>
      <c r="F11" s="240"/>
      <c r="G11" s="240"/>
      <c r="H11" s="240"/>
      <c r="I11" s="240"/>
      <c r="J11" s="240"/>
      <c r="K11" s="241"/>
      <c r="L11" s="8"/>
      <c r="M11" s="5"/>
    </row>
    <row r="12" spans="1:14" ht="30" customHeight="1">
      <c r="A12" s="5"/>
      <c r="B12" s="7"/>
      <c r="C12" s="228" t="s">
        <v>6</v>
      </c>
      <c r="D12" s="222" t="s">
        <v>7</v>
      </c>
      <c r="E12" s="230" t="s">
        <v>8</v>
      </c>
      <c r="F12" s="230"/>
      <c r="G12" s="228" t="s">
        <v>9</v>
      </c>
      <c r="H12" s="222" t="s">
        <v>10</v>
      </c>
      <c r="I12" s="222" t="s">
        <v>11</v>
      </c>
      <c r="J12" s="224" t="s">
        <v>12</v>
      </c>
      <c r="K12" s="226" t="s">
        <v>13</v>
      </c>
      <c r="L12" s="8"/>
      <c r="M12" s="5"/>
    </row>
    <row r="13" spans="1:14" ht="30" customHeight="1" thickBot="1">
      <c r="A13" s="5"/>
      <c r="B13" s="7"/>
      <c r="C13" s="229"/>
      <c r="D13" s="223"/>
      <c r="E13" s="9" t="s">
        <v>14</v>
      </c>
      <c r="F13" s="9" t="s">
        <v>15</v>
      </c>
      <c r="G13" s="229"/>
      <c r="H13" s="223"/>
      <c r="I13" s="223"/>
      <c r="J13" s="225"/>
      <c r="K13" s="227"/>
      <c r="L13" s="8"/>
      <c r="M13" s="5"/>
    </row>
    <row r="14" spans="1:14" ht="63.75" customHeight="1">
      <c r="A14" s="5"/>
      <c r="B14" s="7"/>
      <c r="C14" s="21">
        <v>1</v>
      </c>
      <c r="D14" s="22">
        <v>1</v>
      </c>
      <c r="E14" s="22"/>
      <c r="F14" s="22"/>
      <c r="G14" s="23" t="s">
        <v>95</v>
      </c>
      <c r="H14" s="22" t="s">
        <v>96</v>
      </c>
      <c r="I14" s="183">
        <v>9</v>
      </c>
      <c r="J14" s="206">
        <f>+ROUND('APU 1'!O71,0)</f>
        <v>23069054</v>
      </c>
      <c r="K14" s="207">
        <f>+ROUND(J14*I14,0)</f>
        <v>207621486</v>
      </c>
      <c r="L14" s="8"/>
      <c r="M14" s="5"/>
    </row>
    <row r="15" spans="1:14" ht="63.75" customHeight="1">
      <c r="A15" s="5"/>
      <c r="B15" s="7"/>
      <c r="C15" s="21">
        <v>2</v>
      </c>
      <c r="D15" s="22">
        <v>2</v>
      </c>
      <c r="E15" s="22"/>
      <c r="F15" s="22"/>
      <c r="G15" s="23" t="s">
        <v>97</v>
      </c>
      <c r="H15" s="22" t="s">
        <v>96</v>
      </c>
      <c r="I15" s="183">
        <f>+I14</f>
        <v>9</v>
      </c>
      <c r="J15" s="206">
        <f>+ROUND('APU 2'!O74,0)</f>
        <v>10521651</v>
      </c>
      <c r="K15" s="207">
        <f t="shared" ref="K15:K18" si="0">+ROUND(J15*I15,0)</f>
        <v>94694859</v>
      </c>
      <c r="L15" s="8"/>
      <c r="M15" s="5"/>
    </row>
    <row r="16" spans="1:14" s="5" customFormat="1" ht="63.75" customHeight="1">
      <c r="B16" s="7"/>
      <c r="C16" s="21">
        <v>3</v>
      </c>
      <c r="D16" s="24">
        <v>3</v>
      </c>
      <c r="E16" s="24"/>
      <c r="F16" s="24"/>
      <c r="G16" s="25" t="s">
        <v>98</v>
      </c>
      <c r="H16" s="24" t="s">
        <v>96</v>
      </c>
      <c r="I16" s="183">
        <v>3</v>
      </c>
      <c r="J16" s="206">
        <f>+ROUND('APU 3'!O74,0)</f>
        <v>8348562</v>
      </c>
      <c r="K16" s="207">
        <f t="shared" si="0"/>
        <v>25045686</v>
      </c>
      <c r="L16" s="8"/>
      <c r="N16" s="564"/>
    </row>
    <row r="17" spans="1:14" ht="63.75" customHeight="1">
      <c r="B17" s="53"/>
      <c r="C17" s="21">
        <v>4</v>
      </c>
      <c r="D17" s="22">
        <v>4</v>
      </c>
      <c r="E17" s="22"/>
      <c r="F17" s="22"/>
      <c r="G17" s="23" t="s">
        <v>99</v>
      </c>
      <c r="H17" s="22" t="s">
        <v>100</v>
      </c>
      <c r="I17" s="183">
        <v>1</v>
      </c>
      <c r="J17" s="206">
        <f>+'APU 4'!O71</f>
        <v>11810163.61042707</v>
      </c>
      <c r="K17" s="207">
        <f t="shared" si="0"/>
        <v>11810164</v>
      </c>
      <c r="L17" s="54"/>
    </row>
    <row r="18" spans="1:14" ht="63.75" customHeight="1">
      <c r="A18" s="5"/>
      <c r="B18" s="7"/>
      <c r="C18" s="21">
        <v>5</v>
      </c>
      <c r="D18" s="10">
        <v>5</v>
      </c>
      <c r="E18" s="10"/>
      <c r="F18" s="10"/>
      <c r="G18" s="11" t="s">
        <v>101</v>
      </c>
      <c r="H18" s="10" t="s">
        <v>96</v>
      </c>
      <c r="I18" s="183">
        <v>9</v>
      </c>
      <c r="J18" s="206">
        <f>+'APU 5'!O74</f>
        <v>5011904.1433999995</v>
      </c>
      <c r="K18" s="207">
        <f t="shared" si="0"/>
        <v>45107137</v>
      </c>
      <c r="L18" s="8"/>
      <c r="M18" s="5"/>
      <c r="N18" s="566"/>
    </row>
    <row r="19" spans="1:14" ht="30" customHeight="1">
      <c r="A19" s="5"/>
      <c r="B19" s="7"/>
      <c r="C19" s="21"/>
      <c r="D19" s="36"/>
      <c r="E19" s="36"/>
      <c r="F19" s="36"/>
      <c r="G19" s="11"/>
      <c r="H19" s="10"/>
      <c r="I19" s="13"/>
      <c r="J19" s="14"/>
      <c r="K19" s="15"/>
      <c r="L19" s="8"/>
      <c r="M19" s="5"/>
    </row>
    <row r="20" spans="1:14" ht="30" customHeight="1" thickBot="1">
      <c r="A20" s="5"/>
      <c r="B20" s="7"/>
      <c r="C20" s="16" t="s">
        <v>16</v>
      </c>
      <c r="D20" s="26"/>
      <c r="E20" s="26"/>
      <c r="F20" s="26"/>
      <c r="G20" s="18"/>
      <c r="H20" s="17"/>
      <c r="I20" s="13"/>
      <c r="J20" s="19"/>
      <c r="K20" s="20"/>
      <c r="L20" s="8"/>
      <c r="M20" s="5"/>
    </row>
    <row r="21" spans="1:14" s="3" customFormat="1" ht="30" customHeight="1" thickBot="1">
      <c r="A21" s="27"/>
      <c r="B21" s="28"/>
      <c r="C21" s="242" t="s">
        <v>17</v>
      </c>
      <c r="D21" s="243"/>
      <c r="E21" s="243"/>
      <c r="F21" s="243"/>
      <c r="G21" s="243"/>
      <c r="H21" s="243"/>
      <c r="I21" s="243"/>
      <c r="J21" s="244"/>
      <c r="K21" s="29">
        <f>SUM(K14:K20)</f>
        <v>384279332</v>
      </c>
      <c r="L21" s="30"/>
      <c r="M21" s="27"/>
      <c r="N21" s="567"/>
    </row>
    <row r="22" spans="1:14" s="3" customFormat="1" ht="21" thickBot="1">
      <c r="A22" s="27"/>
      <c r="B22" s="28"/>
      <c r="C22" s="153"/>
      <c r="D22" s="153"/>
      <c r="E22" s="153"/>
      <c r="F22" s="153"/>
      <c r="G22" s="153"/>
      <c r="H22" s="153"/>
      <c r="I22" s="153"/>
      <c r="J22" s="153"/>
      <c r="K22" s="154"/>
      <c r="L22" s="30"/>
      <c r="M22" s="27"/>
      <c r="N22" s="567"/>
    </row>
    <row r="23" spans="1:14" s="3" customFormat="1" ht="30" customHeight="1">
      <c r="A23" s="27"/>
      <c r="B23" s="28"/>
      <c r="C23" s="155"/>
      <c r="D23" s="156"/>
      <c r="E23" s="155"/>
      <c r="F23" s="155"/>
      <c r="G23" s="219"/>
      <c r="H23" s="220"/>
      <c r="I23" s="221"/>
      <c r="J23" s="37"/>
      <c r="K23" s="38"/>
      <c r="L23" s="30"/>
      <c r="M23" s="27"/>
      <c r="N23" s="568"/>
    </row>
    <row r="24" spans="1:14" s="3" customFormat="1" ht="30" customHeight="1">
      <c r="A24" s="27"/>
      <c r="B24" s="28"/>
      <c r="C24" s="155"/>
      <c r="D24" s="156"/>
      <c r="E24" s="155"/>
      <c r="F24" s="155"/>
      <c r="G24" s="32"/>
      <c r="H24" s="39"/>
      <c r="I24" s="40"/>
      <c r="J24" s="41"/>
      <c r="K24" s="42"/>
      <c r="L24" s="30"/>
      <c r="M24" s="27"/>
      <c r="N24" s="567"/>
    </row>
    <row r="25" spans="1:14" s="3" customFormat="1" ht="30" customHeight="1">
      <c r="A25" s="27"/>
      <c r="B25" s="28"/>
      <c r="C25" s="155"/>
      <c r="D25" s="157"/>
      <c r="E25" s="157"/>
      <c r="F25" s="157"/>
      <c r="G25" s="32"/>
      <c r="H25" s="43"/>
      <c r="I25" s="44"/>
      <c r="J25" s="45"/>
      <c r="K25" s="42"/>
      <c r="L25" s="30"/>
      <c r="M25" s="27"/>
      <c r="N25" s="567"/>
    </row>
    <row r="26" spans="1:14" s="3" customFormat="1" ht="30" customHeight="1">
      <c r="A26" s="27"/>
      <c r="B26" s="28"/>
      <c r="C26" s="155"/>
      <c r="D26" s="157"/>
      <c r="E26" s="157"/>
      <c r="F26" s="157"/>
      <c r="G26" s="46" t="s">
        <v>18</v>
      </c>
      <c r="H26" s="43"/>
      <c r="I26" s="44"/>
      <c r="J26" s="45"/>
      <c r="K26" s="47">
        <f>+K21</f>
        <v>384279332</v>
      </c>
      <c r="L26" s="30"/>
      <c r="M26" s="27"/>
      <c r="N26" s="567"/>
    </row>
    <row r="27" spans="1:14" s="3" customFormat="1" ht="30" customHeight="1">
      <c r="A27" s="27"/>
      <c r="B27" s="28"/>
      <c r="C27" s="155"/>
      <c r="D27" s="156"/>
      <c r="E27" s="155"/>
      <c r="F27" s="155"/>
      <c r="G27" s="32"/>
      <c r="H27" s="32"/>
      <c r="I27" s="32"/>
      <c r="J27" s="32"/>
      <c r="K27" s="42"/>
      <c r="L27" s="30"/>
      <c r="M27" s="27"/>
      <c r="N27" s="567"/>
    </row>
    <row r="28" spans="1:14" s="3" customFormat="1" ht="30" customHeight="1">
      <c r="A28" s="27"/>
      <c r="B28" s="28"/>
      <c r="C28" s="155"/>
      <c r="D28" s="156"/>
      <c r="E28" s="155"/>
      <c r="F28" s="155"/>
      <c r="G28" s="55"/>
      <c r="H28" s="43"/>
      <c r="I28" s="44"/>
      <c r="J28" s="48"/>
      <c r="K28" s="42"/>
      <c r="L28" s="30"/>
      <c r="M28" s="27"/>
      <c r="N28" s="567"/>
    </row>
    <row r="29" spans="1:14" s="3" customFormat="1" ht="30" customHeight="1" thickBot="1">
      <c r="A29" s="27"/>
      <c r="B29" s="28"/>
      <c r="C29" s="155"/>
      <c r="D29" s="156"/>
      <c r="E29" s="155"/>
      <c r="F29" s="131"/>
      <c r="G29" s="55"/>
      <c r="H29" s="43"/>
      <c r="I29" s="44"/>
      <c r="J29" s="48"/>
      <c r="K29" s="47"/>
      <c r="L29" s="30"/>
      <c r="M29" s="27"/>
      <c r="N29" s="567"/>
    </row>
    <row r="30" spans="1:14" s="3" customFormat="1" ht="30" customHeight="1" thickBot="1">
      <c r="A30" s="27"/>
      <c r="B30" s="28"/>
      <c r="C30" s="155"/>
      <c r="D30" s="156"/>
      <c r="E30" s="155"/>
      <c r="F30" s="155"/>
      <c r="G30" s="49" t="s">
        <v>19</v>
      </c>
      <c r="H30" s="50"/>
      <c r="I30" s="51"/>
      <c r="J30" s="52"/>
      <c r="K30" s="29">
        <f>+K26</f>
        <v>384279332</v>
      </c>
      <c r="L30" s="30"/>
      <c r="M30" s="27"/>
      <c r="N30" s="567"/>
    </row>
    <row r="31" spans="1:14" s="3" customFormat="1" ht="21" thickBot="1">
      <c r="A31" s="27"/>
      <c r="B31" s="28"/>
      <c r="C31" s="155"/>
      <c r="D31" s="156"/>
      <c r="E31" s="156"/>
      <c r="F31" s="156"/>
      <c r="G31" s="155"/>
      <c r="H31" s="155"/>
      <c r="I31" s="158"/>
      <c r="J31" s="159"/>
      <c r="K31" s="160"/>
      <c r="L31" s="30"/>
      <c r="M31" s="27"/>
      <c r="N31" s="567"/>
    </row>
    <row r="32" spans="1:14" s="3" customFormat="1">
      <c r="A32" s="27"/>
      <c r="B32" s="28"/>
      <c r="C32" s="33"/>
      <c r="D32" s="252"/>
      <c r="E32" s="252"/>
      <c r="F32" s="252"/>
      <c r="G32" s="252"/>
      <c r="H32" s="252"/>
      <c r="I32" s="252"/>
      <c r="J32" s="252"/>
      <c r="K32" s="253"/>
      <c r="L32" s="34"/>
      <c r="M32" s="27"/>
      <c r="N32" s="567"/>
    </row>
    <row r="33" spans="1:14" s="3" customFormat="1" ht="46.5" customHeight="1">
      <c r="A33" s="27"/>
      <c r="B33" s="28"/>
      <c r="C33" s="237" t="s">
        <v>20</v>
      </c>
      <c r="D33" s="238"/>
      <c r="E33" s="238"/>
      <c r="F33" s="238"/>
      <c r="G33" s="238"/>
      <c r="H33" s="251" t="s">
        <v>9</v>
      </c>
      <c r="I33" s="251"/>
      <c r="J33" s="251"/>
      <c r="K33" s="129" t="s">
        <v>21</v>
      </c>
      <c r="L33" s="35"/>
      <c r="M33" s="27"/>
      <c r="N33" s="567"/>
    </row>
    <row r="34" spans="1:14" s="3" customFormat="1" ht="32.25" customHeight="1">
      <c r="A34" s="27"/>
      <c r="B34" s="28"/>
      <c r="C34" s="237" t="s">
        <v>22</v>
      </c>
      <c r="D34" s="238"/>
      <c r="E34" s="238"/>
      <c r="F34" s="238"/>
      <c r="G34" s="238"/>
      <c r="H34" s="250" t="s">
        <v>23</v>
      </c>
      <c r="I34" s="250"/>
      <c r="J34" s="130" t="s">
        <v>24</v>
      </c>
      <c r="K34" s="128">
        <v>0.28000000000000003</v>
      </c>
      <c r="L34" s="35"/>
      <c r="M34" s="27"/>
      <c r="N34" s="567"/>
    </row>
    <row r="35" spans="1:14" s="3" customFormat="1" ht="42" customHeight="1">
      <c r="A35" s="27"/>
      <c r="B35" s="28"/>
      <c r="C35" s="237" t="s">
        <v>25</v>
      </c>
      <c r="D35" s="238"/>
      <c r="E35" s="238"/>
      <c r="F35" s="238"/>
      <c r="G35" s="238"/>
      <c r="H35" s="247" t="s">
        <v>26</v>
      </c>
      <c r="I35" s="248"/>
      <c r="J35" s="130" t="s">
        <v>27</v>
      </c>
      <c r="K35" s="128">
        <v>0</v>
      </c>
      <c r="L35" s="35"/>
      <c r="M35" s="27"/>
      <c r="N35" s="567"/>
    </row>
    <row r="36" spans="1:14" s="4" customFormat="1" ht="58.5" customHeight="1">
      <c r="A36" s="27"/>
      <c r="B36" s="28"/>
      <c r="C36" s="254"/>
      <c r="D36" s="255"/>
      <c r="E36" s="255"/>
      <c r="F36" s="255"/>
      <c r="G36" s="256"/>
      <c r="H36" s="249" t="s">
        <v>28</v>
      </c>
      <c r="I36" s="250"/>
      <c r="J36" s="130" t="s">
        <v>29</v>
      </c>
      <c r="K36" s="128">
        <v>0.05</v>
      </c>
      <c r="L36" s="30"/>
      <c r="M36" s="27"/>
      <c r="N36" s="567"/>
    </row>
    <row r="37" spans="1:14" ht="39" customHeight="1">
      <c r="A37" s="5"/>
      <c r="B37" s="7"/>
      <c r="C37" s="257"/>
      <c r="D37" s="258"/>
      <c r="E37" s="258"/>
      <c r="F37" s="258"/>
      <c r="G37" s="259"/>
      <c r="H37" s="250" t="s">
        <v>30</v>
      </c>
      <c r="I37" s="250"/>
      <c r="J37" s="130" t="s">
        <v>31</v>
      </c>
      <c r="K37" s="128">
        <f>SUM(K34:K36)</f>
        <v>0.33</v>
      </c>
      <c r="L37" s="8"/>
      <c r="M37" s="5"/>
    </row>
    <row r="38" spans="1:14" ht="47.25" customHeight="1" thickBot="1">
      <c r="A38" s="5"/>
      <c r="B38" s="7"/>
      <c r="C38" s="260"/>
      <c r="D38" s="261"/>
      <c r="E38" s="261"/>
      <c r="F38" s="261"/>
      <c r="G38" s="262"/>
      <c r="H38" s="245"/>
      <c r="I38" s="245"/>
      <c r="J38" s="245"/>
      <c r="K38" s="246"/>
      <c r="L38" s="8"/>
      <c r="M38" s="5"/>
    </row>
    <row r="39" spans="1:14" ht="21" thickBot="1">
      <c r="A39" s="5"/>
      <c r="B39" s="161"/>
      <c r="C39" s="162"/>
      <c r="D39" s="162"/>
      <c r="E39" s="163"/>
      <c r="F39" s="162"/>
      <c r="G39" s="164"/>
      <c r="H39" s="162"/>
      <c r="I39" s="162"/>
      <c r="J39" s="162"/>
      <c r="K39" s="162"/>
      <c r="L39" s="165"/>
      <c r="M39" s="5"/>
    </row>
    <row r="40" spans="1:14" ht="21" thickTop="1">
      <c r="A40" s="5"/>
      <c r="B40" s="5"/>
      <c r="C40" s="5"/>
      <c r="D40" s="5"/>
      <c r="E40" s="6"/>
      <c r="F40" s="5"/>
      <c r="G40" s="5"/>
      <c r="H40" s="5"/>
      <c r="I40" s="5"/>
      <c r="J40" s="5"/>
      <c r="K40" s="5"/>
      <c r="L40" s="5"/>
      <c r="M40" s="5"/>
    </row>
  </sheetData>
  <mergeCells count="28">
    <mergeCell ref="C34:G34"/>
    <mergeCell ref="C11:K11"/>
    <mergeCell ref="C21:J21"/>
    <mergeCell ref="H38:K38"/>
    <mergeCell ref="C35:G35"/>
    <mergeCell ref="H35:I35"/>
    <mergeCell ref="H36:I36"/>
    <mergeCell ref="H37:I37"/>
    <mergeCell ref="C33:G33"/>
    <mergeCell ref="H33:J33"/>
    <mergeCell ref="H34:I34"/>
    <mergeCell ref="D32:K32"/>
    <mergeCell ref="C36:G38"/>
    <mergeCell ref="C6:K6"/>
    <mergeCell ref="C3:F3"/>
    <mergeCell ref="B2:L2"/>
    <mergeCell ref="C7:K7"/>
    <mergeCell ref="G23:I23"/>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43"/>
  <sheetViews>
    <sheetView showGridLines="0" view="pageBreakPreview" topLeftCell="D9" zoomScale="85" zoomScaleNormal="100" zoomScaleSheetLayoutView="85" zoomScalePageLayoutView="145" workbookViewId="0">
      <selection activeCell="C22" sqref="C22:J22"/>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51"/>
      <c r="D1" s="152"/>
      <c r="E1" s="151"/>
      <c r="F1" s="152"/>
      <c r="G1" s="5"/>
      <c r="H1" s="5"/>
      <c r="I1" s="5"/>
      <c r="J1" s="5"/>
      <c r="K1" s="5"/>
      <c r="L1" s="5"/>
      <c r="M1" s="5"/>
    </row>
    <row r="2" spans="1:13" ht="17.25" thickTop="1">
      <c r="A2" s="5"/>
      <c r="B2" s="214"/>
      <c r="C2" s="215"/>
      <c r="D2" s="215"/>
      <c r="E2" s="215"/>
      <c r="F2" s="215"/>
      <c r="G2" s="215"/>
      <c r="H2" s="215"/>
      <c r="I2" s="215"/>
      <c r="J2" s="215"/>
      <c r="K2" s="215"/>
      <c r="L2" s="216"/>
      <c r="M2" s="5"/>
    </row>
    <row r="3" spans="1:13" ht="33" customHeight="1">
      <c r="A3" s="5"/>
      <c r="B3" s="7"/>
      <c r="C3" s="266" t="s">
        <v>91</v>
      </c>
      <c r="D3" s="267"/>
      <c r="E3" s="267"/>
      <c r="F3" s="268"/>
      <c r="G3" s="5"/>
      <c r="H3" s="5"/>
      <c r="I3" s="5"/>
      <c r="J3" s="5"/>
      <c r="K3" s="5"/>
      <c r="L3" s="8"/>
      <c r="M3" s="5"/>
    </row>
    <row r="4" spans="1:13">
      <c r="A4" s="5"/>
      <c r="B4" s="7"/>
      <c r="C4" s="169" t="s">
        <v>0</v>
      </c>
      <c r="D4" s="177" t="s">
        <v>1</v>
      </c>
      <c r="E4" s="170" t="s">
        <v>2</v>
      </c>
      <c r="F4" s="178">
        <v>2</v>
      </c>
      <c r="G4" s="5"/>
      <c r="H4" s="5"/>
      <c r="I4" s="5"/>
      <c r="J4" s="5"/>
      <c r="K4" s="5"/>
      <c r="L4" s="8"/>
      <c r="M4" s="5"/>
    </row>
    <row r="5" spans="1:13" ht="17.25" thickBot="1">
      <c r="A5" s="5"/>
      <c r="B5" s="7"/>
      <c r="C5" s="151"/>
      <c r="D5" s="168"/>
      <c r="E5" s="151"/>
      <c r="F5" s="152"/>
      <c r="G5" s="5"/>
      <c r="H5" s="5"/>
      <c r="I5" s="5"/>
      <c r="J5" s="5"/>
      <c r="K5" s="5"/>
      <c r="L5" s="8"/>
      <c r="M5" s="5"/>
    </row>
    <row r="6" spans="1:13" ht="31.5" customHeight="1">
      <c r="A6" s="5"/>
      <c r="B6" s="7"/>
      <c r="C6" s="263" t="s">
        <v>3</v>
      </c>
      <c r="D6" s="264"/>
      <c r="E6" s="264"/>
      <c r="F6" s="264"/>
      <c r="G6" s="264"/>
      <c r="H6" s="264"/>
      <c r="I6" s="264"/>
      <c r="J6" s="264"/>
      <c r="K6" s="265"/>
      <c r="L6" s="8"/>
      <c r="M6" s="5"/>
    </row>
    <row r="7" spans="1:13">
      <c r="A7" s="5"/>
      <c r="B7" s="7"/>
      <c r="C7" s="269" t="s">
        <v>32</v>
      </c>
      <c r="D7" s="270"/>
      <c r="E7" s="270"/>
      <c r="F7" s="270"/>
      <c r="G7" s="270"/>
      <c r="H7" s="270"/>
      <c r="I7" s="270"/>
      <c r="J7" s="270"/>
      <c r="K7" s="271"/>
      <c r="L7" s="8"/>
      <c r="M7" s="5"/>
    </row>
    <row r="8" spans="1:13" s="126" customFormat="1">
      <c r="A8" s="124"/>
      <c r="B8" s="125"/>
      <c r="C8" s="272" t="s">
        <v>93</v>
      </c>
      <c r="D8" s="272"/>
      <c r="E8" s="272"/>
      <c r="F8" s="272"/>
      <c r="G8" s="272"/>
      <c r="H8" s="272"/>
      <c r="I8" s="272"/>
      <c r="J8" s="272"/>
      <c r="K8" s="272"/>
      <c r="L8" s="127"/>
      <c r="M8" s="124"/>
    </row>
    <row r="9" spans="1:13" ht="55.5" customHeight="1">
      <c r="A9" s="5"/>
      <c r="B9" s="7"/>
      <c r="C9" s="272"/>
      <c r="D9" s="272"/>
      <c r="E9" s="272"/>
      <c r="F9" s="272"/>
      <c r="G9" s="272"/>
      <c r="H9" s="272"/>
      <c r="I9" s="272"/>
      <c r="J9" s="272"/>
      <c r="K9" s="272"/>
      <c r="L9" s="8"/>
      <c r="M9" s="5"/>
    </row>
    <row r="10" spans="1:13" ht="34.5" customHeight="1">
      <c r="A10" s="5"/>
      <c r="B10" s="7"/>
      <c r="C10" s="273" t="s">
        <v>33</v>
      </c>
      <c r="D10" s="274"/>
      <c r="E10" s="274"/>
      <c r="F10" s="274"/>
      <c r="G10" s="274"/>
      <c r="H10" s="274"/>
      <c r="I10" s="274"/>
      <c r="J10" s="274"/>
      <c r="K10" s="275"/>
      <c r="L10" s="8"/>
      <c r="M10" s="5"/>
    </row>
    <row r="11" spans="1:13" ht="30" customHeight="1" thickBot="1">
      <c r="A11" s="5"/>
      <c r="B11" s="7"/>
      <c r="C11" s="239"/>
      <c r="D11" s="240"/>
      <c r="E11" s="240"/>
      <c r="F11" s="240"/>
      <c r="G11" s="240"/>
      <c r="H11" s="240"/>
      <c r="I11" s="240"/>
      <c r="J11" s="240"/>
      <c r="K11" s="241"/>
      <c r="L11" s="8"/>
      <c r="M11" s="5"/>
    </row>
    <row r="12" spans="1:13" ht="30" customHeight="1">
      <c r="A12" s="5"/>
      <c r="B12" s="7"/>
      <c r="C12" s="228" t="s">
        <v>6</v>
      </c>
      <c r="D12" s="222" t="s">
        <v>7</v>
      </c>
      <c r="E12" s="230" t="s">
        <v>8</v>
      </c>
      <c r="F12" s="230"/>
      <c r="G12" s="228" t="s">
        <v>9</v>
      </c>
      <c r="H12" s="222" t="s">
        <v>10</v>
      </c>
      <c r="I12" s="222" t="s">
        <v>11</v>
      </c>
      <c r="J12" s="224" t="s">
        <v>12</v>
      </c>
      <c r="K12" s="226" t="s">
        <v>13</v>
      </c>
      <c r="L12" s="8"/>
      <c r="M12" s="5"/>
    </row>
    <row r="13" spans="1:13" ht="30" customHeight="1" thickBot="1">
      <c r="A13" s="5"/>
      <c r="B13" s="7"/>
      <c r="C13" s="229"/>
      <c r="D13" s="223"/>
      <c r="E13" s="9" t="s">
        <v>14</v>
      </c>
      <c r="F13" s="9" t="s">
        <v>15</v>
      </c>
      <c r="G13" s="229"/>
      <c r="H13" s="223"/>
      <c r="I13" s="223"/>
      <c r="J13" s="225"/>
      <c r="K13" s="227"/>
      <c r="L13" s="8"/>
      <c r="M13" s="5"/>
    </row>
    <row r="14" spans="1:13" ht="30" customHeight="1">
      <c r="A14" s="5"/>
      <c r="B14" s="7"/>
      <c r="C14" s="21">
        <v>1</v>
      </c>
      <c r="D14" s="22">
        <v>1</v>
      </c>
      <c r="E14" s="22"/>
      <c r="F14" s="22"/>
      <c r="G14" s="23" t="s">
        <v>95</v>
      </c>
      <c r="H14" s="22" t="s">
        <v>96</v>
      </c>
      <c r="I14" s="183">
        <v>9</v>
      </c>
      <c r="J14" s="14"/>
      <c r="K14" s="15"/>
      <c r="L14" s="8"/>
      <c r="M14" s="5"/>
    </row>
    <row r="15" spans="1:13" ht="30" customHeight="1">
      <c r="A15" s="5"/>
      <c r="B15" s="7"/>
      <c r="C15" s="21">
        <v>2</v>
      </c>
      <c r="D15" s="22">
        <v>2</v>
      </c>
      <c r="E15" s="22"/>
      <c r="F15" s="22"/>
      <c r="G15" s="23" t="s">
        <v>97</v>
      </c>
      <c r="H15" s="22" t="s">
        <v>96</v>
      </c>
      <c r="I15" s="183">
        <f>+I14</f>
        <v>9</v>
      </c>
      <c r="J15" s="14"/>
      <c r="K15" s="15"/>
      <c r="L15" s="8"/>
      <c r="M15" s="5"/>
    </row>
    <row r="16" spans="1:13" s="5" customFormat="1" ht="30" customHeight="1">
      <c r="B16" s="7"/>
      <c r="C16" s="21">
        <v>3</v>
      </c>
      <c r="D16" s="24">
        <v>3</v>
      </c>
      <c r="E16" s="24"/>
      <c r="F16" s="24"/>
      <c r="G16" s="25" t="s">
        <v>98</v>
      </c>
      <c r="H16" s="24" t="s">
        <v>96</v>
      </c>
      <c r="I16" s="183">
        <v>3</v>
      </c>
      <c r="J16" s="14"/>
      <c r="K16" s="15"/>
      <c r="L16" s="8"/>
    </row>
    <row r="17" spans="1:13" ht="30" customHeight="1">
      <c r="B17" s="53"/>
      <c r="C17" s="21">
        <v>4</v>
      </c>
      <c r="D17" s="22">
        <v>4</v>
      </c>
      <c r="E17" s="22"/>
      <c r="F17" s="22"/>
      <c r="G17" s="23" t="s">
        <v>99</v>
      </c>
      <c r="H17" s="22" t="s">
        <v>100</v>
      </c>
      <c r="I17" s="183">
        <v>1</v>
      </c>
      <c r="J17" s="14"/>
      <c r="K17" s="15"/>
      <c r="L17" s="54"/>
    </row>
    <row r="18" spans="1:13" ht="30" customHeight="1">
      <c r="A18" s="5"/>
      <c r="B18" s="7"/>
      <c r="C18" s="21">
        <v>5</v>
      </c>
      <c r="D18" s="10">
        <v>5</v>
      </c>
      <c r="E18" s="10"/>
      <c r="F18" s="10"/>
      <c r="G18" s="11" t="s">
        <v>101</v>
      </c>
      <c r="H18" s="10" t="s">
        <v>96</v>
      </c>
      <c r="I18" s="183">
        <v>9</v>
      </c>
      <c r="J18" s="14"/>
      <c r="K18" s="15"/>
      <c r="L18" s="8"/>
      <c r="M18" s="5"/>
    </row>
    <row r="19" spans="1:13" ht="30" customHeight="1">
      <c r="A19" s="5"/>
      <c r="B19" s="7"/>
      <c r="C19" s="21"/>
      <c r="D19" s="36"/>
      <c r="E19" s="36"/>
      <c r="F19" s="36"/>
      <c r="G19" s="11"/>
      <c r="H19" s="10"/>
      <c r="I19" s="13"/>
      <c r="J19" s="14"/>
      <c r="K19" s="15"/>
      <c r="L19" s="8"/>
      <c r="M19" s="5"/>
    </row>
    <row r="20" spans="1:13" ht="30" customHeight="1">
      <c r="A20" s="5"/>
      <c r="B20" s="7"/>
      <c r="C20" s="21"/>
      <c r="D20" s="10"/>
      <c r="E20" s="10"/>
      <c r="F20" s="10"/>
      <c r="G20" s="11"/>
      <c r="H20" s="12"/>
      <c r="I20" s="13"/>
      <c r="J20" s="14"/>
      <c r="K20" s="15"/>
      <c r="L20" s="8"/>
      <c r="M20" s="5"/>
    </row>
    <row r="21" spans="1:13" ht="30" customHeight="1" thickBot="1">
      <c r="A21" s="5"/>
      <c r="B21" s="7"/>
      <c r="C21" s="16" t="s">
        <v>16</v>
      </c>
      <c r="D21" s="26"/>
      <c r="E21" s="26"/>
      <c r="F21" s="26"/>
      <c r="G21" s="18"/>
      <c r="H21" s="17"/>
      <c r="I21" s="13"/>
      <c r="J21" s="19"/>
      <c r="K21" s="20"/>
      <c r="L21" s="8"/>
      <c r="M21" s="5"/>
    </row>
    <row r="22" spans="1:13" s="3" customFormat="1" ht="30" customHeight="1" thickBot="1">
      <c r="A22" s="27"/>
      <c r="B22" s="28"/>
      <c r="C22" s="242" t="s">
        <v>17</v>
      </c>
      <c r="D22" s="243"/>
      <c r="E22" s="243"/>
      <c r="F22" s="243"/>
      <c r="G22" s="243"/>
      <c r="H22" s="243"/>
      <c r="I22" s="243"/>
      <c r="J22" s="244"/>
      <c r="K22" s="29"/>
      <c r="L22" s="30"/>
      <c r="M22" s="27"/>
    </row>
    <row r="23" spans="1:13" s="3" customFormat="1" thickBot="1">
      <c r="A23" s="27"/>
      <c r="B23" s="28"/>
      <c r="C23" s="153"/>
      <c r="D23" s="153"/>
      <c r="E23" s="153"/>
      <c r="F23" s="153"/>
      <c r="G23" s="153"/>
      <c r="H23" s="153"/>
      <c r="I23" s="153"/>
      <c r="J23" s="153"/>
      <c r="K23" s="154"/>
      <c r="L23" s="30"/>
      <c r="M23" s="27"/>
    </row>
    <row r="24" spans="1:13" s="3" customFormat="1" ht="30" customHeight="1">
      <c r="A24" s="27"/>
      <c r="B24" s="28"/>
      <c r="C24" s="155"/>
      <c r="D24" s="156"/>
      <c r="E24" s="155"/>
      <c r="F24" s="155"/>
      <c r="G24" s="219"/>
      <c r="H24" s="220"/>
      <c r="I24" s="221"/>
      <c r="J24" s="37"/>
      <c r="K24" s="38"/>
      <c r="L24" s="30"/>
      <c r="M24" s="27"/>
    </row>
    <row r="25" spans="1:13" s="3" customFormat="1" ht="30" customHeight="1">
      <c r="A25" s="27"/>
      <c r="B25" s="28"/>
      <c r="C25" s="155"/>
      <c r="D25" s="156"/>
      <c r="E25" s="155"/>
      <c r="F25" s="155"/>
      <c r="G25" s="32"/>
      <c r="H25" s="39"/>
      <c r="I25" s="40"/>
      <c r="J25" s="41"/>
      <c r="K25" s="42"/>
      <c r="L25" s="30"/>
      <c r="M25" s="27"/>
    </row>
    <row r="26" spans="1:13" s="3" customFormat="1" ht="30" customHeight="1">
      <c r="A26" s="27"/>
      <c r="B26" s="28"/>
      <c r="C26" s="155"/>
      <c r="D26" s="157"/>
      <c r="E26" s="157"/>
      <c r="F26" s="157"/>
      <c r="G26" s="32"/>
      <c r="H26" s="43"/>
      <c r="I26" s="44"/>
      <c r="J26" s="45"/>
      <c r="K26" s="42"/>
      <c r="L26" s="30"/>
      <c r="M26" s="27"/>
    </row>
    <row r="27" spans="1:13" s="3" customFormat="1" ht="30" customHeight="1">
      <c r="A27" s="27"/>
      <c r="B27" s="28"/>
      <c r="C27" s="155"/>
      <c r="D27" s="157"/>
      <c r="E27" s="157"/>
      <c r="F27" s="157"/>
      <c r="G27" s="46" t="s">
        <v>18</v>
      </c>
      <c r="H27" s="43"/>
      <c r="I27" s="44"/>
      <c r="J27" s="45"/>
      <c r="K27" s="47"/>
      <c r="L27" s="30"/>
      <c r="M27" s="27"/>
    </row>
    <row r="28" spans="1:13" s="3" customFormat="1" ht="30" customHeight="1">
      <c r="A28" s="27"/>
      <c r="B28" s="28"/>
      <c r="C28" s="155"/>
      <c r="D28" s="156"/>
      <c r="E28" s="155"/>
      <c r="F28" s="155"/>
      <c r="G28" s="55"/>
      <c r="H28" s="43"/>
      <c r="I28" s="44"/>
      <c r="J28" s="48"/>
      <c r="K28" s="42"/>
      <c r="L28" s="30"/>
      <c r="M28" s="27"/>
    </row>
    <row r="29" spans="1:13" s="3" customFormat="1" ht="30" customHeight="1">
      <c r="A29" s="27"/>
      <c r="B29" s="28"/>
      <c r="C29" s="155"/>
      <c r="D29" s="156"/>
      <c r="E29" s="155"/>
      <c r="F29" s="155"/>
      <c r="G29" s="55"/>
      <c r="H29" s="43"/>
      <c r="I29" s="44"/>
      <c r="J29" s="48"/>
      <c r="K29" s="42"/>
      <c r="L29" s="30"/>
      <c r="M29" s="27"/>
    </row>
    <row r="30" spans="1:13" s="3" customFormat="1" ht="30" customHeight="1" thickBot="1">
      <c r="A30" s="27"/>
      <c r="B30" s="28"/>
      <c r="C30" s="155"/>
      <c r="D30" s="156"/>
      <c r="E30" s="155"/>
      <c r="F30" s="155"/>
      <c r="G30" s="31"/>
      <c r="H30" s="43"/>
      <c r="I30" s="44"/>
      <c r="J30" s="48"/>
      <c r="K30" s="47"/>
      <c r="L30" s="30"/>
      <c r="M30" s="27"/>
    </row>
    <row r="31" spans="1:13" s="3" customFormat="1" ht="30" customHeight="1" thickBot="1">
      <c r="A31" s="27"/>
      <c r="B31" s="28"/>
      <c r="C31" s="155"/>
      <c r="D31" s="156"/>
      <c r="E31" s="155"/>
      <c r="F31" s="155"/>
      <c r="G31" s="49" t="s">
        <v>19</v>
      </c>
      <c r="H31" s="50"/>
      <c r="I31" s="51"/>
      <c r="J31" s="52"/>
      <c r="K31" s="29"/>
      <c r="L31" s="30"/>
      <c r="M31" s="27"/>
    </row>
    <row r="32" spans="1:13" s="3" customFormat="1" thickBot="1">
      <c r="A32" s="27"/>
      <c r="B32" s="28"/>
      <c r="C32" s="155"/>
      <c r="D32" s="156"/>
      <c r="E32" s="156"/>
      <c r="F32" s="156"/>
      <c r="G32" s="155"/>
      <c r="H32" s="155"/>
      <c r="I32" s="158"/>
      <c r="J32" s="159"/>
      <c r="K32" s="160"/>
      <c r="L32" s="30"/>
      <c r="M32" s="27"/>
    </row>
    <row r="33" spans="1:13" s="3" customFormat="1" ht="15.75">
      <c r="A33" s="27"/>
      <c r="B33" s="28"/>
      <c r="C33" s="33"/>
      <c r="D33" s="252"/>
      <c r="E33" s="252"/>
      <c r="F33" s="252"/>
      <c r="G33" s="252"/>
      <c r="H33" s="252"/>
      <c r="I33" s="252"/>
      <c r="J33" s="252"/>
      <c r="K33" s="253"/>
      <c r="L33" s="34"/>
      <c r="M33" s="27"/>
    </row>
    <row r="34" spans="1:13" s="3" customFormat="1" ht="46.5" customHeight="1">
      <c r="A34" s="27"/>
      <c r="B34" s="28"/>
      <c r="C34" s="237" t="s">
        <v>20</v>
      </c>
      <c r="D34" s="238"/>
      <c r="E34" s="238"/>
      <c r="F34" s="238"/>
      <c r="G34" s="238"/>
      <c r="H34" s="251" t="s">
        <v>9</v>
      </c>
      <c r="I34" s="251"/>
      <c r="J34" s="251"/>
      <c r="K34" s="129" t="s">
        <v>21</v>
      </c>
      <c r="L34" s="35"/>
      <c r="M34" s="27"/>
    </row>
    <row r="35" spans="1:13" s="3" customFormat="1" ht="32.25" customHeight="1">
      <c r="A35" s="27"/>
      <c r="B35" s="28"/>
      <c r="C35" s="237" t="s">
        <v>22</v>
      </c>
      <c r="D35" s="238"/>
      <c r="E35" s="238"/>
      <c r="F35" s="238"/>
      <c r="G35" s="238"/>
      <c r="H35" s="250" t="s">
        <v>23</v>
      </c>
      <c r="I35" s="250"/>
      <c r="J35" s="130" t="s">
        <v>24</v>
      </c>
      <c r="K35" s="128" t="s">
        <v>34</v>
      </c>
      <c r="L35" s="35"/>
      <c r="M35" s="27"/>
    </row>
    <row r="36" spans="1:13" s="3" customFormat="1" ht="30" customHeight="1">
      <c r="A36" s="27"/>
      <c r="B36" s="28"/>
      <c r="C36" s="237" t="s">
        <v>25</v>
      </c>
      <c r="D36" s="238"/>
      <c r="E36" s="238"/>
      <c r="F36" s="238"/>
      <c r="G36" s="238"/>
      <c r="H36" s="247" t="s">
        <v>26</v>
      </c>
      <c r="I36" s="248"/>
      <c r="J36" s="130" t="s">
        <v>27</v>
      </c>
      <c r="K36" s="128" t="s">
        <v>34</v>
      </c>
      <c r="L36" s="35"/>
      <c r="M36" s="27"/>
    </row>
    <row r="37" spans="1:13" s="4" customFormat="1" ht="58.5" customHeight="1">
      <c r="A37" s="27"/>
      <c r="B37" s="28"/>
      <c r="C37" s="254"/>
      <c r="D37" s="255"/>
      <c r="E37" s="255"/>
      <c r="F37" s="255"/>
      <c r="G37" s="256"/>
      <c r="H37" s="249" t="s">
        <v>28</v>
      </c>
      <c r="I37" s="250"/>
      <c r="J37" s="130" t="s">
        <v>29</v>
      </c>
      <c r="K37" s="128" t="s">
        <v>34</v>
      </c>
      <c r="L37" s="30"/>
      <c r="M37" s="27"/>
    </row>
    <row r="38" spans="1:13" ht="39" customHeight="1">
      <c r="A38" s="5"/>
      <c r="B38" s="7"/>
      <c r="C38" s="257"/>
      <c r="D38" s="258"/>
      <c r="E38" s="258"/>
      <c r="F38" s="258"/>
      <c r="G38" s="259"/>
      <c r="H38" s="250" t="s">
        <v>30</v>
      </c>
      <c r="I38" s="250"/>
      <c r="J38" s="130" t="s">
        <v>31</v>
      </c>
      <c r="K38" s="128" t="s">
        <v>34</v>
      </c>
      <c r="L38" s="8"/>
      <c r="M38" s="5"/>
    </row>
    <row r="39" spans="1:13" ht="47.25" customHeight="1" thickBot="1">
      <c r="A39" s="5"/>
      <c r="B39" s="7"/>
      <c r="C39" s="260"/>
      <c r="D39" s="261"/>
      <c r="E39" s="261"/>
      <c r="F39" s="261"/>
      <c r="G39" s="262"/>
      <c r="H39" s="245"/>
      <c r="I39" s="245"/>
      <c r="J39" s="245"/>
      <c r="K39" s="246"/>
      <c r="L39" s="8"/>
      <c r="M39" s="5"/>
    </row>
    <row r="40" spans="1:13" ht="47.25" customHeight="1">
      <c r="A40" s="5"/>
      <c r="B40" s="7"/>
      <c r="C40" s="132"/>
      <c r="D40" s="132"/>
      <c r="E40" s="132"/>
      <c r="F40" s="132"/>
      <c r="G40" s="132"/>
      <c r="H40" s="132"/>
      <c r="I40" s="132"/>
      <c r="J40" s="132"/>
      <c r="K40" s="132"/>
      <c r="L40" s="8"/>
      <c r="M40" s="5"/>
    </row>
    <row r="41" spans="1:13" ht="47.25" customHeight="1">
      <c r="A41" s="5"/>
      <c r="B41" s="7"/>
      <c r="C41" s="132"/>
      <c r="D41" s="132"/>
      <c r="E41" s="132"/>
      <c r="F41" s="132"/>
      <c r="G41" s="133" t="s">
        <v>35</v>
      </c>
      <c r="H41" s="132"/>
      <c r="I41" s="132"/>
      <c r="J41" s="132"/>
      <c r="K41" s="132"/>
      <c r="L41" s="8"/>
      <c r="M41" s="5"/>
    </row>
    <row r="42" spans="1:13" ht="17.25" thickBot="1">
      <c r="A42" s="5"/>
      <c r="B42" s="161"/>
      <c r="C42" s="162"/>
      <c r="D42" s="162"/>
      <c r="E42" s="163"/>
      <c r="F42" s="162"/>
      <c r="G42" s="164"/>
      <c r="H42" s="162"/>
      <c r="I42" s="162"/>
      <c r="J42" s="162"/>
      <c r="K42" s="162"/>
      <c r="L42" s="165"/>
      <c r="M42" s="5"/>
    </row>
    <row r="43" spans="1:13" ht="17.25" thickTop="1">
      <c r="A43" s="5"/>
      <c r="B43" s="5"/>
      <c r="C43" s="5"/>
      <c r="D43" s="5"/>
      <c r="E43" s="6"/>
      <c r="F43" s="5"/>
      <c r="G43" s="5"/>
      <c r="H43" s="5"/>
      <c r="I43" s="5"/>
      <c r="J43" s="5"/>
      <c r="K43" s="5"/>
      <c r="L43" s="5"/>
      <c r="M43" s="5"/>
    </row>
  </sheetData>
  <mergeCells count="28">
    <mergeCell ref="K12:K13"/>
    <mergeCell ref="C22:J22"/>
    <mergeCell ref="G24:I24"/>
    <mergeCell ref="H38:I38"/>
    <mergeCell ref="H39:K39"/>
    <mergeCell ref="C34:G34"/>
    <mergeCell ref="H34:J34"/>
    <mergeCell ref="C35:G35"/>
    <mergeCell ref="H35:I35"/>
    <mergeCell ref="C36:G36"/>
    <mergeCell ref="H36:I36"/>
    <mergeCell ref="C37:G39"/>
    <mergeCell ref="C6:K6"/>
    <mergeCell ref="C3:F3"/>
    <mergeCell ref="B2:L2"/>
    <mergeCell ref="H37:I37"/>
    <mergeCell ref="D33:K33"/>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EC899-BBEB-48B4-AAD2-337129A088E0}">
  <sheetPr>
    <pageSetUpPr fitToPage="1"/>
  </sheetPr>
  <dimension ref="B1:P88"/>
  <sheetViews>
    <sheetView view="pageBreakPreview" topLeftCell="A31" zoomScale="130" zoomScaleNormal="115" zoomScaleSheetLayoutView="130" workbookViewId="0">
      <selection activeCell="H51" sqref="H51"/>
    </sheetView>
  </sheetViews>
  <sheetFormatPr baseColWidth="10" defaultRowHeight="12.75"/>
  <cols>
    <col min="1" max="1" width="11" customWidth="1"/>
    <col min="2" max="2" width="4.28515625" customWidth="1"/>
    <col min="3" max="3" width="5.5703125" customWidth="1"/>
    <col min="4" max="4" width="35.7109375" bestFit="1" customWidth="1"/>
    <col min="5" max="5" width="3.42578125" bestFit="1" customWidth="1"/>
    <col min="6" max="6" width="10" bestFit="1" customWidth="1"/>
    <col min="7" max="7" width="21" customWidth="1"/>
    <col min="9" max="10" width="11" bestFit="1" customWidth="1"/>
    <col min="11" max="11" width="10.42578125" bestFit="1" customWidth="1"/>
    <col min="12" max="12" width="12.85546875" customWidth="1"/>
    <col min="13" max="13" width="4.5703125" customWidth="1"/>
    <col min="14" max="14" width="14.28515625" bestFit="1" customWidth="1"/>
  </cols>
  <sheetData>
    <row r="1" spans="2:16" ht="15.75" thickBot="1">
      <c r="B1" s="397"/>
      <c r="C1" s="397"/>
      <c r="D1" s="397"/>
      <c r="E1" s="397"/>
      <c r="F1" s="397"/>
      <c r="G1" s="397"/>
      <c r="H1" s="397"/>
      <c r="I1" s="397"/>
      <c r="J1" s="397"/>
      <c r="K1" s="397"/>
      <c r="L1" s="397"/>
      <c r="M1" s="397"/>
      <c r="N1" s="397"/>
      <c r="O1" s="397"/>
      <c r="P1" s="397"/>
    </row>
    <row r="2" spans="2:16" ht="16.5" thickTop="1" thickBot="1">
      <c r="B2" s="398"/>
      <c r="C2" s="399"/>
      <c r="D2" s="399"/>
      <c r="E2" s="399"/>
      <c r="F2" s="399"/>
      <c r="G2" s="399"/>
      <c r="H2" s="399"/>
      <c r="I2" s="399"/>
      <c r="J2" s="399"/>
      <c r="K2" s="399"/>
      <c r="L2" s="399"/>
      <c r="M2" s="400"/>
      <c r="N2" s="397"/>
      <c r="O2" s="397"/>
      <c r="P2" s="397"/>
    </row>
    <row r="3" spans="2:16">
      <c r="B3" s="401"/>
      <c r="C3" s="402"/>
      <c r="D3" s="403"/>
      <c r="E3" s="403"/>
      <c r="F3" s="403"/>
      <c r="G3" s="403"/>
      <c r="H3" s="403"/>
      <c r="I3" s="403"/>
      <c r="J3" s="403"/>
      <c r="K3" s="403"/>
      <c r="L3" s="404"/>
      <c r="M3" s="405"/>
      <c r="N3" s="406"/>
      <c r="O3" s="406"/>
      <c r="P3" s="406"/>
    </row>
    <row r="4" spans="2:16">
      <c r="B4" s="401"/>
      <c r="C4" s="407" t="s">
        <v>123</v>
      </c>
      <c r="D4" s="408"/>
      <c r="E4" s="408"/>
      <c r="F4" s="408"/>
      <c r="G4" s="408"/>
      <c r="H4" s="408"/>
      <c r="I4" s="408"/>
      <c r="J4" s="408"/>
      <c r="K4" s="408"/>
      <c r="L4" s="409"/>
      <c r="M4" s="410"/>
      <c r="N4" s="411"/>
      <c r="O4" s="411"/>
      <c r="P4" s="411"/>
    </row>
    <row r="5" spans="2:16">
      <c r="B5" s="401"/>
      <c r="C5" s="407" t="s">
        <v>124</v>
      </c>
      <c r="D5" s="408"/>
      <c r="E5" s="408"/>
      <c r="F5" s="408"/>
      <c r="G5" s="408"/>
      <c r="H5" s="408"/>
      <c r="I5" s="408"/>
      <c r="J5" s="408"/>
      <c r="K5" s="408"/>
      <c r="L5" s="409"/>
      <c r="M5" s="410"/>
      <c r="N5" s="411"/>
      <c r="O5" s="411"/>
      <c r="P5" s="411"/>
    </row>
    <row r="6" spans="2:16">
      <c r="B6" s="401"/>
      <c r="C6" s="407" t="s">
        <v>125</v>
      </c>
      <c r="D6" s="408"/>
      <c r="E6" s="408"/>
      <c r="F6" s="408"/>
      <c r="G6" s="408"/>
      <c r="H6" s="408"/>
      <c r="I6" s="408"/>
      <c r="J6" s="408"/>
      <c r="K6" s="408"/>
      <c r="L6" s="409"/>
      <c r="M6" s="410"/>
      <c r="N6" s="411"/>
      <c r="O6" s="411"/>
      <c r="P6" s="411"/>
    </row>
    <row r="7" spans="2:16">
      <c r="B7" s="401"/>
      <c r="C7" s="412"/>
      <c r="D7" s="413"/>
      <c r="E7" s="413"/>
      <c r="F7" s="413"/>
      <c r="G7" s="413"/>
      <c r="H7" s="413"/>
      <c r="I7" s="413"/>
      <c r="J7" s="413"/>
      <c r="K7" s="413"/>
      <c r="L7" s="414"/>
      <c r="M7" s="405"/>
      <c r="N7" s="406"/>
      <c r="O7" s="406"/>
      <c r="P7" s="406"/>
    </row>
    <row r="8" spans="2:16" ht="13.5" thickBot="1">
      <c r="B8" s="401"/>
      <c r="C8" s="415"/>
      <c r="D8" s="416"/>
      <c r="E8" s="417"/>
      <c r="F8" s="417"/>
      <c r="G8" s="417"/>
      <c r="H8" s="417"/>
      <c r="I8" s="417"/>
      <c r="J8" s="417"/>
      <c r="K8" s="417"/>
      <c r="L8" s="418"/>
      <c r="M8" s="419"/>
      <c r="N8" s="420"/>
      <c r="O8" s="420"/>
      <c r="P8" s="420"/>
    </row>
    <row r="9" spans="2:16">
      <c r="B9" s="401"/>
      <c r="C9" s="421"/>
      <c r="D9" s="422"/>
      <c r="E9" s="423"/>
      <c r="F9" s="423"/>
      <c r="G9" s="423"/>
      <c r="H9" s="423"/>
      <c r="I9" s="424" t="s">
        <v>43</v>
      </c>
      <c r="J9" s="425"/>
      <c r="K9" s="425"/>
      <c r="L9" s="426"/>
      <c r="M9" s="405"/>
      <c r="N9" s="406"/>
      <c r="O9" s="406"/>
      <c r="P9" s="406"/>
    </row>
    <row r="10" spans="2:16">
      <c r="B10" s="401"/>
      <c r="C10" s="427"/>
      <c r="D10" s="428"/>
      <c r="E10" s="429"/>
      <c r="F10" s="429"/>
      <c r="G10" s="429"/>
      <c r="H10" s="429"/>
      <c r="I10" s="430"/>
      <c r="J10" s="431" t="s">
        <v>126</v>
      </c>
      <c r="K10" s="431" t="s">
        <v>127</v>
      </c>
      <c r="L10" s="432" t="s">
        <v>128</v>
      </c>
      <c r="M10" s="405"/>
      <c r="N10" s="406"/>
      <c r="O10" s="406"/>
      <c r="P10" s="406"/>
    </row>
    <row r="11" spans="2:16" ht="13.5" thickBot="1">
      <c r="B11" s="401"/>
      <c r="C11" s="415"/>
      <c r="D11" s="433"/>
      <c r="E11" s="417"/>
      <c r="F11" s="417"/>
      <c r="G11" s="417"/>
      <c r="H11" s="417"/>
      <c r="I11" s="417"/>
      <c r="J11" s="434"/>
      <c r="K11" s="417"/>
      <c r="L11" s="418"/>
      <c r="M11" s="435"/>
      <c r="N11" s="431"/>
      <c r="O11" s="431"/>
      <c r="P11" s="431"/>
    </row>
    <row r="12" spans="2:16">
      <c r="B12" s="401"/>
      <c r="C12" s="436" t="s">
        <v>129</v>
      </c>
      <c r="D12" s="437"/>
      <c r="E12" s="437"/>
      <c r="F12" s="437"/>
      <c r="G12" s="437"/>
      <c r="H12" s="437"/>
      <c r="I12" s="438"/>
      <c r="J12" s="439"/>
      <c r="K12" s="439"/>
      <c r="L12" s="440"/>
      <c r="M12" s="441"/>
      <c r="N12" s="406"/>
      <c r="O12" s="406"/>
      <c r="P12" s="406"/>
    </row>
    <row r="13" spans="2:16" ht="13.5" thickBot="1">
      <c r="B13" s="401"/>
      <c r="C13" s="442"/>
      <c r="D13" s="443"/>
      <c r="E13" s="443"/>
      <c r="F13" s="443"/>
      <c r="G13" s="443"/>
      <c r="H13" s="443"/>
      <c r="I13" s="444"/>
      <c r="J13" s="445"/>
      <c r="K13" s="445"/>
      <c r="L13" s="446"/>
      <c r="M13" s="441"/>
      <c r="N13" s="406"/>
      <c r="O13" s="406"/>
      <c r="P13" s="406"/>
    </row>
    <row r="14" spans="2:16" ht="13.5" thickBot="1">
      <c r="B14" s="401"/>
      <c r="C14" s="447"/>
      <c r="D14" s="448"/>
      <c r="E14" s="449"/>
      <c r="F14" s="450"/>
      <c r="G14" s="450"/>
      <c r="H14" s="450"/>
      <c r="I14" s="450"/>
      <c r="J14" s="449"/>
      <c r="K14" s="450"/>
      <c r="L14" s="451"/>
      <c r="M14" s="452"/>
      <c r="N14" s="413"/>
      <c r="O14" s="413"/>
      <c r="P14" s="413"/>
    </row>
    <row r="15" spans="2:16" ht="15.75" thickBot="1">
      <c r="B15" s="453"/>
      <c r="C15" s="397"/>
      <c r="D15" s="397"/>
      <c r="E15" s="397"/>
      <c r="F15" s="397"/>
      <c r="G15" s="397"/>
      <c r="H15" s="397"/>
      <c r="I15" s="397"/>
      <c r="J15" s="397"/>
      <c r="K15" s="397"/>
      <c r="L15" s="397"/>
      <c r="M15" s="454"/>
      <c r="N15" s="397"/>
      <c r="O15" s="397"/>
      <c r="P15" s="397"/>
    </row>
    <row r="16" spans="2:16" ht="15.75" thickBot="1">
      <c r="B16" s="453"/>
      <c r="C16" s="455" t="s">
        <v>168</v>
      </c>
      <c r="D16" s="456"/>
      <c r="E16" s="457"/>
      <c r="F16" s="458" t="s">
        <v>130</v>
      </c>
      <c r="G16" s="459">
        <f>+'PRESUPUESTO OFICIAL (Entidad)'!K30</f>
        <v>384279332</v>
      </c>
      <c r="H16" s="460"/>
      <c r="I16" s="461"/>
      <c r="J16" s="462"/>
      <c r="K16" s="462"/>
      <c r="L16" s="463"/>
      <c r="M16" s="454"/>
      <c r="N16" s="397"/>
      <c r="O16" s="397"/>
      <c r="P16" s="397"/>
    </row>
    <row r="17" spans="2:14" ht="15.75" thickBot="1">
      <c r="B17" s="453"/>
      <c r="C17" s="464" t="s">
        <v>131</v>
      </c>
      <c r="D17" s="465"/>
      <c r="E17" s="466"/>
      <c r="F17" s="467" t="s">
        <v>132</v>
      </c>
      <c r="G17" s="468">
        <v>9</v>
      </c>
      <c r="H17" s="469"/>
      <c r="I17" s="470"/>
      <c r="J17" s="469"/>
      <c r="K17" s="469"/>
      <c r="L17" s="471"/>
      <c r="M17" s="454"/>
      <c r="N17" s="397"/>
    </row>
    <row r="18" spans="2:14" ht="15.75" thickBot="1">
      <c r="B18" s="453"/>
      <c r="C18" s="472"/>
      <c r="D18" s="473"/>
      <c r="E18" s="474"/>
      <c r="F18" s="475"/>
      <c r="G18" s="475"/>
      <c r="H18" s="469"/>
      <c r="I18" s="470"/>
      <c r="J18" s="469"/>
      <c r="K18" s="469"/>
      <c r="L18" s="476"/>
      <c r="M18" s="454"/>
      <c r="N18" s="397"/>
    </row>
    <row r="19" spans="2:14" ht="27.75" thickBot="1">
      <c r="B19" s="453"/>
      <c r="C19" s="477" t="s">
        <v>133</v>
      </c>
      <c r="D19" s="478" t="s">
        <v>134</v>
      </c>
      <c r="E19" s="478" t="s">
        <v>135</v>
      </c>
      <c r="F19" s="477" t="s">
        <v>136</v>
      </c>
      <c r="G19" s="477" t="s">
        <v>137</v>
      </c>
      <c r="H19" s="479" t="s">
        <v>138</v>
      </c>
      <c r="I19" s="478" t="s">
        <v>139</v>
      </c>
      <c r="J19" s="479" t="s">
        <v>140</v>
      </c>
      <c r="K19" s="479" t="s">
        <v>141</v>
      </c>
      <c r="L19" s="480" t="s">
        <v>21</v>
      </c>
      <c r="M19" s="454"/>
      <c r="N19" s="481"/>
    </row>
    <row r="20" spans="2:14" ht="15.75" thickBot="1">
      <c r="B20" s="453"/>
      <c r="C20" s="472"/>
      <c r="D20" s="473"/>
      <c r="E20" s="474"/>
      <c r="F20" s="475"/>
      <c r="G20" s="475"/>
      <c r="H20" s="469"/>
      <c r="I20" s="470"/>
      <c r="J20" s="469"/>
      <c r="K20" s="469"/>
      <c r="L20" s="476"/>
      <c r="M20" s="454"/>
      <c r="N20" s="481"/>
    </row>
    <row r="21" spans="2:14" ht="15">
      <c r="B21" s="453"/>
      <c r="C21" s="482">
        <v>1</v>
      </c>
      <c r="D21" s="483" t="s">
        <v>142</v>
      </c>
      <c r="E21" s="484"/>
      <c r="F21" s="485"/>
      <c r="G21" s="485"/>
      <c r="H21" s="486"/>
      <c r="I21" s="487"/>
      <c r="J21" s="486"/>
      <c r="K21" s="486"/>
      <c r="L21" s="488">
        <f>+L22</f>
        <v>0.13953593528157793</v>
      </c>
      <c r="M21" s="454"/>
      <c r="N21" s="397"/>
    </row>
    <row r="22" spans="2:14" ht="15">
      <c r="B22" s="453"/>
      <c r="C22" s="489">
        <v>1.1000000000000001</v>
      </c>
      <c r="D22" s="490" t="s">
        <v>143</v>
      </c>
      <c r="E22" s="491"/>
      <c r="F22" s="492"/>
      <c r="G22" s="492"/>
      <c r="H22" s="493"/>
      <c r="I22" s="494"/>
      <c r="J22" s="495"/>
      <c r="K22" s="496">
        <f>SUM(J23:J26)</f>
        <v>53620776</v>
      </c>
      <c r="L22" s="497">
        <f>+K22/$G$16</f>
        <v>0.13953593528157793</v>
      </c>
      <c r="M22" s="454"/>
      <c r="N22" s="397"/>
    </row>
    <row r="23" spans="2:14" ht="15">
      <c r="B23" s="453"/>
      <c r="C23" s="498"/>
      <c r="D23" s="499" t="s">
        <v>144</v>
      </c>
      <c r="E23" s="500" t="s">
        <v>145</v>
      </c>
      <c r="F23" s="501">
        <v>1</v>
      </c>
      <c r="G23" s="501">
        <v>1</v>
      </c>
      <c r="H23" s="502">
        <v>2000000</v>
      </c>
      <c r="I23" s="503">
        <v>0.48946600000000001</v>
      </c>
      <c r="J23" s="502">
        <f>+F23*G23*$G$17*H23*(1+I23)</f>
        <v>26810388</v>
      </c>
      <c r="K23" s="502"/>
      <c r="L23" s="504"/>
      <c r="M23" s="454"/>
      <c r="N23" s="505"/>
    </row>
    <row r="24" spans="2:14" ht="15">
      <c r="B24" s="453"/>
      <c r="C24" s="506"/>
      <c r="D24" s="507" t="s">
        <v>146</v>
      </c>
      <c r="E24" s="508" t="s">
        <v>145</v>
      </c>
      <c r="F24" s="509">
        <v>1</v>
      </c>
      <c r="G24" s="509">
        <v>1</v>
      </c>
      <c r="H24" s="502">
        <v>2000000</v>
      </c>
      <c r="I24" s="503">
        <v>0.48946600000000001</v>
      </c>
      <c r="J24" s="502">
        <f>+F23*G23*$G$17*H23*(1+I23)</f>
        <v>26810388</v>
      </c>
      <c r="K24" s="502"/>
      <c r="L24" s="504"/>
      <c r="M24" s="454"/>
      <c r="N24" s="397"/>
    </row>
    <row r="25" spans="2:14" ht="15">
      <c r="B25" s="453"/>
      <c r="C25" s="498"/>
      <c r="D25" s="510"/>
      <c r="E25" s="500"/>
      <c r="F25" s="501"/>
      <c r="G25" s="501"/>
      <c r="H25" s="502"/>
      <c r="I25" s="503"/>
      <c r="J25" s="502"/>
      <c r="K25" s="502"/>
      <c r="L25" s="511"/>
      <c r="M25" s="454"/>
      <c r="N25" s="397"/>
    </row>
    <row r="26" spans="2:14" ht="15">
      <c r="B26" s="453"/>
      <c r="C26" s="498"/>
      <c r="D26" s="499"/>
      <c r="E26" s="500"/>
      <c r="F26" s="512"/>
      <c r="G26" s="513"/>
      <c r="H26" s="514"/>
      <c r="I26" s="503"/>
      <c r="J26" s="502"/>
      <c r="K26" s="502"/>
      <c r="L26" s="511"/>
      <c r="M26" s="454"/>
      <c r="N26" s="397"/>
    </row>
    <row r="27" spans="2:14" ht="15">
      <c r="B27" s="453"/>
      <c r="C27" s="489">
        <v>2</v>
      </c>
      <c r="D27" s="515" t="s">
        <v>147</v>
      </c>
      <c r="E27" s="491"/>
      <c r="F27" s="501"/>
      <c r="G27" s="501"/>
      <c r="H27" s="502"/>
      <c r="I27" s="499"/>
      <c r="J27" s="502"/>
      <c r="K27" s="502"/>
      <c r="L27" s="516">
        <f>+L31+L36</f>
        <v>0.14450000000000002</v>
      </c>
      <c r="M27" s="454"/>
      <c r="N27" s="397"/>
    </row>
    <row r="28" spans="2:14" ht="15">
      <c r="B28" s="453"/>
      <c r="C28" s="498">
        <v>2.1</v>
      </c>
      <c r="D28" s="490" t="s">
        <v>148</v>
      </c>
      <c r="E28" s="491"/>
      <c r="F28" s="501"/>
      <c r="G28" s="501"/>
      <c r="H28" s="502"/>
      <c r="I28" s="499"/>
      <c r="J28" s="502"/>
      <c r="K28" s="496"/>
      <c r="L28" s="497"/>
      <c r="M28" s="454"/>
      <c r="N28" s="397"/>
    </row>
    <row r="29" spans="2:14" ht="15">
      <c r="B29" s="453"/>
      <c r="C29" s="498"/>
      <c r="D29" s="499" t="s">
        <v>149</v>
      </c>
      <c r="E29" s="491"/>
      <c r="F29" s="503"/>
      <c r="G29" s="501"/>
      <c r="H29" s="502"/>
      <c r="I29" s="517"/>
      <c r="J29" s="502"/>
      <c r="K29" s="502"/>
      <c r="L29" s="511"/>
      <c r="M29" s="454"/>
      <c r="N29" s="397"/>
    </row>
    <row r="30" spans="2:14" ht="15">
      <c r="B30" s="453"/>
      <c r="C30" s="498"/>
      <c r="D30" s="499"/>
      <c r="E30" s="491"/>
      <c r="F30" s="512"/>
      <c r="G30" s="501"/>
      <c r="H30" s="518"/>
      <c r="I30" s="519"/>
      <c r="J30" s="502"/>
      <c r="K30" s="502"/>
      <c r="L30" s="511"/>
      <c r="M30" s="454"/>
      <c r="N30" s="397"/>
    </row>
    <row r="31" spans="2:14" ht="15">
      <c r="B31" s="453"/>
      <c r="C31" s="498">
        <v>2.2000000000000002</v>
      </c>
      <c r="D31" s="490" t="s">
        <v>150</v>
      </c>
      <c r="E31" s="491"/>
      <c r="F31" s="501"/>
      <c r="G31" s="501"/>
      <c r="H31" s="502"/>
      <c r="I31" s="520"/>
      <c r="J31" s="502"/>
      <c r="K31" s="496">
        <f>SUM(J32:J35)</f>
        <v>4150216.7856000001</v>
      </c>
      <c r="L31" s="497">
        <f>+K31/$G$16</f>
        <v>1.0800000000000001E-2</v>
      </c>
      <c r="M31" s="454"/>
      <c r="N31" s="397"/>
    </row>
    <row r="32" spans="2:14" ht="15">
      <c r="B32" s="453"/>
      <c r="C32" s="498"/>
      <c r="D32" s="499" t="s">
        <v>151</v>
      </c>
      <c r="E32" s="491" t="s">
        <v>152</v>
      </c>
      <c r="F32" s="503">
        <v>4.0000000000000002E-4</v>
      </c>
      <c r="G32" s="501"/>
      <c r="H32" s="502">
        <f>+$G$16</f>
        <v>384279332</v>
      </c>
      <c r="I32" s="519"/>
      <c r="J32" s="502">
        <f>+H32*F32</f>
        <v>153711.7328</v>
      </c>
      <c r="K32" s="502"/>
      <c r="L32" s="511">
        <f t="shared" ref="L32:L35" si="0">+J32/$G$16</f>
        <v>4.0000000000000002E-4</v>
      </c>
      <c r="M32" s="454"/>
      <c r="N32" s="521"/>
    </row>
    <row r="33" spans="2:14" ht="15">
      <c r="B33" s="453"/>
      <c r="C33" s="498"/>
      <c r="D33" s="499" t="s">
        <v>153</v>
      </c>
      <c r="E33" s="491" t="s">
        <v>152</v>
      </c>
      <c r="F33" s="503">
        <v>5.5999999999999999E-3</v>
      </c>
      <c r="G33" s="501"/>
      <c r="H33" s="502">
        <f t="shared" ref="H33:H35" si="1">+$G$16</f>
        <v>384279332</v>
      </c>
      <c r="I33" s="519"/>
      <c r="J33" s="502">
        <f t="shared" ref="J33:J43" si="2">+H33*F33</f>
        <v>2151964.2592000002</v>
      </c>
      <c r="K33" s="502"/>
      <c r="L33" s="511">
        <f t="shared" si="0"/>
        <v>5.6000000000000008E-3</v>
      </c>
      <c r="M33" s="454"/>
      <c r="N33" s="521"/>
    </row>
    <row r="34" spans="2:14" ht="22.5">
      <c r="B34" s="453"/>
      <c r="C34" s="498"/>
      <c r="D34" s="510" t="s">
        <v>154</v>
      </c>
      <c r="E34" s="491" t="s">
        <v>152</v>
      </c>
      <c r="F34" s="503">
        <v>2.8999999999999998E-3</v>
      </c>
      <c r="G34" s="501"/>
      <c r="H34" s="502">
        <f t="shared" si="1"/>
        <v>384279332</v>
      </c>
      <c r="I34" s="519"/>
      <c r="J34" s="502">
        <f t="shared" si="2"/>
        <v>1114410.0628</v>
      </c>
      <c r="K34" s="502"/>
      <c r="L34" s="511">
        <f t="shared" si="0"/>
        <v>2.8999999999999998E-3</v>
      </c>
      <c r="M34" s="454"/>
      <c r="N34" s="521"/>
    </row>
    <row r="35" spans="2:14" ht="15">
      <c r="B35" s="453"/>
      <c r="C35" s="498"/>
      <c r="D35" s="499" t="s">
        <v>155</v>
      </c>
      <c r="E35" s="491" t="s">
        <v>152</v>
      </c>
      <c r="F35" s="503">
        <v>1.9E-3</v>
      </c>
      <c r="G35" s="501"/>
      <c r="H35" s="502">
        <f t="shared" si="1"/>
        <v>384279332</v>
      </c>
      <c r="I35" s="519"/>
      <c r="J35" s="502">
        <f t="shared" si="2"/>
        <v>730130.73080000002</v>
      </c>
      <c r="K35" s="502"/>
      <c r="L35" s="511">
        <f t="shared" si="0"/>
        <v>1.9E-3</v>
      </c>
      <c r="M35" s="454"/>
      <c r="N35" s="521"/>
    </row>
    <row r="36" spans="2:14" ht="15">
      <c r="B36" s="453"/>
      <c r="C36" s="498">
        <v>2.2999999999999998</v>
      </c>
      <c r="D36" s="490" t="s">
        <v>156</v>
      </c>
      <c r="E36" s="491"/>
      <c r="F36" s="501"/>
      <c r="G36" s="501"/>
      <c r="H36" s="502"/>
      <c r="I36" s="519"/>
      <c r="J36" s="502"/>
      <c r="K36" s="496">
        <f>SUM(J37:J43)</f>
        <v>51378146.6884</v>
      </c>
      <c r="L36" s="497">
        <f>+K36/$G$16</f>
        <v>0.13370000000000001</v>
      </c>
      <c r="M36" s="454"/>
      <c r="N36" s="397"/>
    </row>
    <row r="37" spans="2:14" ht="15">
      <c r="B37" s="453"/>
      <c r="C37" s="498"/>
      <c r="D37" s="499" t="s">
        <v>157</v>
      </c>
      <c r="E37" s="491" t="s">
        <v>152</v>
      </c>
      <c r="F37" s="503">
        <v>0.05</v>
      </c>
      <c r="G37" s="501"/>
      <c r="H37" s="502">
        <f>+$G$16</f>
        <v>384279332</v>
      </c>
      <c r="I37" s="519"/>
      <c r="J37" s="502">
        <f t="shared" si="2"/>
        <v>19213966.600000001</v>
      </c>
      <c r="K37" s="502"/>
      <c r="L37" s="511">
        <f t="shared" ref="L37:L43" si="3">+J37/$G$16</f>
        <v>0.05</v>
      </c>
      <c r="M37" s="454"/>
      <c r="N37" s="521"/>
    </row>
    <row r="38" spans="2:14" ht="15">
      <c r="B38" s="453"/>
      <c r="C38" s="498"/>
      <c r="D38" s="499" t="s">
        <v>158</v>
      </c>
      <c r="E38" s="491" t="s">
        <v>152</v>
      </c>
      <c r="F38" s="503">
        <v>0.03</v>
      </c>
      <c r="G38" s="501"/>
      <c r="H38" s="502">
        <f t="shared" ref="H38:H43" si="4">+$G$16</f>
        <v>384279332</v>
      </c>
      <c r="I38" s="519"/>
      <c r="J38" s="502">
        <f t="shared" si="2"/>
        <v>11528379.959999999</v>
      </c>
      <c r="K38" s="502"/>
      <c r="L38" s="511">
        <f t="shared" si="3"/>
        <v>0.03</v>
      </c>
      <c r="M38" s="454"/>
      <c r="N38" s="521"/>
    </row>
    <row r="39" spans="2:14" ht="15">
      <c r="B39" s="453"/>
      <c r="C39" s="498"/>
      <c r="D39" s="499" t="s">
        <v>159</v>
      </c>
      <c r="E39" s="491" t="s">
        <v>152</v>
      </c>
      <c r="F39" s="503">
        <v>0.01</v>
      </c>
      <c r="G39" s="501"/>
      <c r="H39" s="502">
        <f t="shared" si="4"/>
        <v>384279332</v>
      </c>
      <c r="I39" s="519"/>
      <c r="J39" s="502">
        <f t="shared" si="2"/>
        <v>3842793.3200000003</v>
      </c>
      <c r="K39" s="502"/>
      <c r="L39" s="511">
        <f t="shared" si="3"/>
        <v>0.01</v>
      </c>
      <c r="M39" s="454"/>
      <c r="N39" s="521"/>
    </row>
    <row r="40" spans="2:14" ht="15">
      <c r="B40" s="453"/>
      <c r="C40" s="498"/>
      <c r="D40" s="499" t="s">
        <v>160</v>
      </c>
      <c r="E40" s="491" t="s">
        <v>152</v>
      </c>
      <c r="F40" s="503">
        <v>0.02</v>
      </c>
      <c r="G40" s="501"/>
      <c r="H40" s="502">
        <f t="shared" si="4"/>
        <v>384279332</v>
      </c>
      <c r="I40" s="519"/>
      <c r="J40" s="502">
        <f t="shared" si="2"/>
        <v>7685586.6400000006</v>
      </c>
      <c r="K40" s="502"/>
      <c r="L40" s="511">
        <f t="shared" si="3"/>
        <v>0.02</v>
      </c>
      <c r="M40" s="454"/>
      <c r="N40" s="521"/>
    </row>
    <row r="41" spans="2:14" ht="15">
      <c r="B41" s="453"/>
      <c r="C41" s="498"/>
      <c r="D41" s="499" t="s">
        <v>161</v>
      </c>
      <c r="E41" s="491" t="s">
        <v>152</v>
      </c>
      <c r="F41" s="503">
        <v>0.01</v>
      </c>
      <c r="G41" s="501"/>
      <c r="H41" s="502">
        <f t="shared" si="4"/>
        <v>384279332</v>
      </c>
      <c r="I41" s="519"/>
      <c r="J41" s="502">
        <f t="shared" si="2"/>
        <v>3842793.3200000003</v>
      </c>
      <c r="K41" s="502"/>
      <c r="L41" s="511">
        <f t="shared" si="3"/>
        <v>0.01</v>
      </c>
      <c r="M41" s="454"/>
      <c r="N41" s="521"/>
    </row>
    <row r="42" spans="2:14" ht="15">
      <c r="B42" s="453"/>
      <c r="C42" s="498"/>
      <c r="D42" s="499" t="s">
        <v>162</v>
      </c>
      <c r="E42" s="491" t="s">
        <v>152</v>
      </c>
      <c r="F42" s="503">
        <v>0.01</v>
      </c>
      <c r="G42" s="501"/>
      <c r="H42" s="502">
        <f t="shared" si="4"/>
        <v>384279332</v>
      </c>
      <c r="I42" s="519"/>
      <c r="J42" s="502">
        <f t="shared" si="2"/>
        <v>3842793.3200000003</v>
      </c>
      <c r="K42" s="502"/>
      <c r="L42" s="511">
        <f t="shared" si="3"/>
        <v>0.01</v>
      </c>
      <c r="M42" s="454"/>
      <c r="N42" s="521"/>
    </row>
    <row r="43" spans="2:14" ht="15.75" thickBot="1">
      <c r="B43" s="453"/>
      <c r="C43" s="498"/>
      <c r="D43" s="499" t="s">
        <v>163</v>
      </c>
      <c r="E43" s="491" t="s">
        <v>152</v>
      </c>
      <c r="F43" s="503">
        <v>3.7000000000000002E-3</v>
      </c>
      <c r="G43" s="522"/>
      <c r="H43" s="502">
        <f t="shared" si="4"/>
        <v>384279332</v>
      </c>
      <c r="I43" s="519"/>
      <c r="J43" s="502">
        <f t="shared" si="2"/>
        <v>1421833.5284</v>
      </c>
      <c r="K43" s="518"/>
      <c r="L43" s="511">
        <f t="shared" si="3"/>
        <v>3.6999999999999997E-3</v>
      </c>
      <c r="M43" s="523"/>
      <c r="N43" s="521"/>
    </row>
    <row r="44" spans="2:14" ht="15.75" thickBot="1">
      <c r="B44" s="453"/>
      <c r="C44" s="524"/>
      <c r="D44" s="525" t="s">
        <v>164</v>
      </c>
      <c r="E44" s="526"/>
      <c r="F44" s="527"/>
      <c r="G44" s="528"/>
      <c r="H44" s="528"/>
      <c r="I44" s="529"/>
      <c r="J44" s="530"/>
      <c r="K44" s="531">
        <f>SUM(K22:K43)</f>
        <v>109149139.47400001</v>
      </c>
      <c r="L44" s="532">
        <f>+ROUND(L27+L21,2)</f>
        <v>0.28000000000000003</v>
      </c>
      <c r="M44" s="454"/>
      <c r="N44" s="397"/>
    </row>
    <row r="45" spans="2:14" ht="15">
      <c r="B45" s="453"/>
      <c r="C45" s="533"/>
      <c r="D45" s="534" t="s">
        <v>165</v>
      </c>
      <c r="E45" s="484"/>
      <c r="F45" s="535"/>
      <c r="G45" s="535"/>
      <c r="H45" s="536"/>
      <c r="I45" s="537"/>
      <c r="J45" s="536"/>
      <c r="K45" s="536"/>
      <c r="L45" s="538">
        <v>0</v>
      </c>
      <c r="M45" s="454"/>
      <c r="N45" s="397"/>
    </row>
    <row r="46" spans="2:14" ht="15.75" thickBot="1">
      <c r="B46" s="453"/>
      <c r="C46" s="498"/>
      <c r="D46" s="539" t="s">
        <v>166</v>
      </c>
      <c r="E46" s="491"/>
      <c r="F46" s="501"/>
      <c r="G46" s="501"/>
      <c r="H46" s="502"/>
      <c r="I46" s="499"/>
      <c r="J46" s="502"/>
      <c r="K46" s="540">
        <v>0.05</v>
      </c>
      <c r="L46" s="541">
        <v>0.05</v>
      </c>
      <c r="M46" s="454"/>
      <c r="N46" s="397"/>
    </row>
    <row r="47" spans="2:14" ht="15.75" thickBot="1">
      <c r="B47" s="453"/>
      <c r="C47" s="542"/>
      <c r="D47" s="543" t="s">
        <v>167</v>
      </c>
      <c r="E47" s="544"/>
      <c r="F47" s="545"/>
      <c r="G47" s="545"/>
      <c r="H47" s="546"/>
      <c r="I47" s="547"/>
      <c r="J47" s="546"/>
      <c r="K47" s="548"/>
      <c r="L47" s="532">
        <f>+L44+L45+L46</f>
        <v>0.33</v>
      </c>
      <c r="M47" s="454"/>
      <c r="N47" s="397"/>
    </row>
    <row r="48" spans="2:14" ht="15.75" thickBot="1">
      <c r="B48" s="549"/>
      <c r="C48" s="550"/>
      <c r="D48" s="551"/>
      <c r="E48" s="552"/>
      <c r="F48" s="553"/>
      <c r="G48" s="553"/>
      <c r="H48" s="554"/>
      <c r="I48" s="551"/>
      <c r="J48" s="554"/>
      <c r="K48" s="554"/>
      <c r="L48" s="555"/>
      <c r="M48" s="556"/>
      <c r="N48" s="397"/>
    </row>
    <row r="49" spans="2:14" ht="15.75" thickTop="1">
      <c r="B49" s="397"/>
      <c r="C49" s="557"/>
      <c r="D49" s="473"/>
      <c r="E49" s="474"/>
      <c r="F49" s="558"/>
      <c r="G49" s="558"/>
      <c r="H49" s="462"/>
      <c r="I49" s="473"/>
      <c r="J49" s="462"/>
      <c r="K49" s="462"/>
      <c r="L49" s="473"/>
      <c r="M49" s="397"/>
      <c r="N49" s="397"/>
    </row>
    <row r="74" spans="3:12" ht="15">
      <c r="C74" s="559"/>
      <c r="D74" s="560"/>
      <c r="E74" s="561"/>
      <c r="F74" s="562"/>
      <c r="G74" s="562"/>
      <c r="H74" s="563"/>
      <c r="I74" s="397"/>
      <c r="J74" s="563"/>
      <c r="K74" s="563"/>
      <c r="L74" s="505"/>
    </row>
    <row r="75" spans="3:12" ht="15">
      <c r="C75" s="559"/>
      <c r="D75" s="560"/>
      <c r="E75" s="561"/>
      <c r="F75" s="562"/>
      <c r="G75" s="562"/>
      <c r="H75" s="563"/>
      <c r="I75" s="397"/>
      <c r="J75" s="563"/>
      <c r="K75" s="563"/>
      <c r="L75" s="505"/>
    </row>
    <row r="76" spans="3:12" ht="15">
      <c r="C76" s="559"/>
      <c r="D76" s="560"/>
      <c r="E76" s="561"/>
      <c r="F76" s="562"/>
      <c r="G76" s="562"/>
      <c r="H76" s="563"/>
      <c r="I76" s="397"/>
      <c r="J76" s="563"/>
      <c r="K76" s="563"/>
      <c r="L76" s="505"/>
    </row>
    <row r="77" spans="3:12" ht="15">
      <c r="C77" s="559"/>
      <c r="D77" s="560"/>
      <c r="E77" s="561"/>
      <c r="F77" s="562"/>
      <c r="G77" s="562"/>
      <c r="H77" s="563"/>
      <c r="I77" s="397"/>
      <c r="J77" s="563"/>
      <c r="K77" s="563"/>
      <c r="L77" s="505"/>
    </row>
    <row r="78" spans="3:12" ht="15">
      <c r="C78" s="559"/>
      <c r="D78" s="560"/>
      <c r="E78" s="561"/>
      <c r="F78" s="562"/>
      <c r="G78" s="562"/>
      <c r="H78" s="563"/>
      <c r="I78" s="397"/>
      <c r="J78" s="563"/>
      <c r="K78" s="563"/>
      <c r="L78" s="505"/>
    </row>
    <row r="79" spans="3:12" ht="15">
      <c r="C79" s="559"/>
      <c r="D79" s="560"/>
      <c r="E79" s="561"/>
      <c r="F79" s="562"/>
      <c r="G79" s="562"/>
      <c r="H79" s="563"/>
      <c r="I79" s="397"/>
      <c r="J79" s="563"/>
      <c r="K79" s="563"/>
      <c r="L79" s="505"/>
    </row>
    <row r="80" spans="3:12" ht="15">
      <c r="C80" s="559"/>
      <c r="D80" s="560"/>
      <c r="E80" s="561"/>
      <c r="F80" s="562"/>
      <c r="G80" s="562"/>
      <c r="H80" s="563"/>
      <c r="I80" s="397"/>
      <c r="J80" s="563"/>
      <c r="K80" s="563"/>
      <c r="L80" s="505"/>
    </row>
    <row r="81" spans="3:12" ht="15">
      <c r="C81" s="559"/>
      <c r="D81" s="560"/>
      <c r="E81" s="561"/>
      <c r="F81" s="562"/>
      <c r="G81" s="562"/>
      <c r="H81" s="563"/>
      <c r="I81" s="397"/>
      <c r="J81" s="563"/>
      <c r="K81" s="563"/>
      <c r="L81" s="505"/>
    </row>
    <row r="82" spans="3:12" ht="15">
      <c r="C82" s="559"/>
      <c r="D82" s="560"/>
      <c r="E82" s="561"/>
      <c r="F82" s="562"/>
      <c r="G82" s="562"/>
      <c r="H82" s="563"/>
      <c r="I82" s="397"/>
      <c r="J82" s="563"/>
      <c r="K82" s="563"/>
      <c r="L82" s="505"/>
    </row>
    <row r="83" spans="3:12" ht="15">
      <c r="C83" s="559"/>
      <c r="D83" s="560"/>
      <c r="E83" s="561"/>
      <c r="F83" s="562"/>
      <c r="G83" s="562"/>
      <c r="H83" s="563"/>
      <c r="I83" s="397"/>
      <c r="J83" s="563"/>
      <c r="K83" s="563"/>
      <c r="L83" s="505"/>
    </row>
    <row r="84" spans="3:12" ht="15">
      <c r="C84" s="559"/>
      <c r="D84" s="560"/>
      <c r="E84" s="561"/>
      <c r="F84" s="562"/>
      <c r="G84" s="562"/>
      <c r="H84" s="563"/>
      <c r="I84" s="397"/>
      <c r="J84" s="563"/>
      <c r="K84" s="563"/>
      <c r="L84" s="505"/>
    </row>
    <row r="85" spans="3:12" ht="15">
      <c r="C85" s="559"/>
      <c r="D85" s="560"/>
      <c r="E85" s="561"/>
      <c r="F85" s="562"/>
      <c r="G85" s="562"/>
      <c r="H85" s="563"/>
      <c r="I85" s="397"/>
      <c r="J85" s="563"/>
      <c r="K85" s="563"/>
      <c r="L85" s="505"/>
    </row>
    <row r="86" spans="3:12" ht="15">
      <c r="C86" s="559"/>
      <c r="D86" s="560"/>
      <c r="E86" s="561"/>
      <c r="F86" s="562"/>
      <c r="G86" s="562"/>
      <c r="H86" s="563"/>
      <c r="I86" s="397"/>
      <c r="J86" s="563"/>
      <c r="K86" s="563"/>
      <c r="L86" s="505"/>
    </row>
    <row r="87" spans="3:12" ht="15">
      <c r="C87" s="559"/>
      <c r="D87" s="560"/>
      <c r="E87" s="561"/>
      <c r="F87" s="562"/>
      <c r="G87" s="562"/>
      <c r="H87" s="563"/>
      <c r="I87" s="397"/>
      <c r="J87" s="563"/>
      <c r="K87" s="563"/>
      <c r="L87" s="505"/>
    </row>
    <row r="88" spans="3:12" ht="15">
      <c r="C88" s="559"/>
      <c r="D88" s="560"/>
      <c r="E88" s="561"/>
      <c r="F88" s="562"/>
      <c r="G88" s="562"/>
      <c r="H88" s="563"/>
      <c r="I88" s="397"/>
      <c r="J88" s="563"/>
      <c r="K88" s="563"/>
      <c r="L88" s="505"/>
    </row>
  </sheetData>
  <mergeCells count="9">
    <mergeCell ref="N14:P14"/>
    <mergeCell ref="D44:F44"/>
    <mergeCell ref="C3:L3"/>
    <mergeCell ref="C4:L4"/>
    <mergeCell ref="C5:L5"/>
    <mergeCell ref="C6:L6"/>
    <mergeCell ref="C7:L7"/>
    <mergeCell ref="C12:I13"/>
    <mergeCell ref="J12:L13"/>
  </mergeCells>
  <pageMargins left="0.7" right="0.7" top="0.75" bottom="0.75" header="0.3" footer="0.3"/>
  <pageSetup scale="65" fitToHeight="0"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7"/>
  <sheetViews>
    <sheetView showGridLines="0" view="pageBreakPreview" topLeftCell="A49" zoomScale="80" zoomScaleNormal="80" zoomScaleSheetLayoutView="80" zoomScalePageLayoutView="85" workbookViewId="0">
      <selection activeCell="J55" sqref="J55"/>
    </sheetView>
  </sheetViews>
  <sheetFormatPr baseColWidth="10" defaultColWidth="11.42578125" defaultRowHeight="12.75"/>
  <cols>
    <col min="1" max="2" width="3.140625" style="56" customWidth="1"/>
    <col min="3" max="3" width="14.7109375" style="56" customWidth="1"/>
    <col min="4" max="4" width="15.5703125" style="56" customWidth="1"/>
    <col min="5" max="9" width="11.42578125" style="56"/>
    <col min="10" max="10" width="13.5703125" style="56" customWidth="1"/>
    <col min="11" max="11" width="11.42578125" style="56"/>
    <col min="12" max="12" width="16.42578125" style="56" customWidth="1"/>
    <col min="13" max="14" width="11.42578125" style="56"/>
    <col min="15" max="15" width="15.7109375" style="56" customWidth="1"/>
    <col min="16" max="17" width="3.140625" style="56" customWidth="1"/>
    <col min="18" max="16384" width="11.42578125" style="56"/>
  </cols>
  <sheetData>
    <row r="1" spans="2:16" ht="13.5" thickBot="1"/>
    <row r="2" spans="2:16" ht="25.5" customHeight="1" thickTop="1">
      <c r="B2" s="281"/>
      <c r="C2" s="282"/>
      <c r="D2" s="282"/>
      <c r="E2" s="282"/>
      <c r="F2" s="282"/>
      <c r="G2" s="282"/>
      <c r="H2" s="282"/>
      <c r="I2" s="282"/>
      <c r="J2" s="282"/>
      <c r="K2" s="282"/>
      <c r="L2" s="282"/>
      <c r="M2" s="282"/>
      <c r="N2" s="282"/>
      <c r="O2" s="282"/>
      <c r="P2" s="283"/>
    </row>
    <row r="3" spans="2:16" ht="25.5" customHeight="1">
      <c r="B3" s="171"/>
      <c r="C3" s="278" t="s">
        <v>94</v>
      </c>
      <c r="D3" s="279"/>
      <c r="E3" s="279"/>
      <c r="F3" s="280"/>
      <c r="P3" s="141"/>
    </row>
    <row r="4" spans="2:16" ht="25.5" customHeight="1">
      <c r="B4" s="171"/>
      <c r="C4" s="172" t="s">
        <v>0</v>
      </c>
      <c r="D4" s="173" t="s">
        <v>1</v>
      </c>
      <c r="E4" s="172" t="s">
        <v>2</v>
      </c>
      <c r="F4" s="173">
        <v>3</v>
      </c>
      <c r="P4" s="141"/>
    </row>
    <row r="5" spans="2:16" ht="25.5" customHeight="1">
      <c r="B5" s="171"/>
      <c r="C5" s="151"/>
      <c r="D5" s="152"/>
      <c r="E5" s="151"/>
      <c r="F5" s="152"/>
      <c r="P5" s="141"/>
    </row>
    <row r="6" spans="2:16" ht="36.75" customHeight="1">
      <c r="B6" s="140"/>
      <c r="C6" s="383" t="s">
        <v>36</v>
      </c>
      <c r="D6" s="383"/>
      <c r="E6" s="383"/>
      <c r="F6" s="383"/>
      <c r="G6" s="383"/>
      <c r="H6" s="383"/>
      <c r="I6" s="383"/>
      <c r="J6" s="383"/>
      <c r="K6" s="383"/>
      <c r="L6" s="383"/>
      <c r="M6" s="383"/>
      <c r="N6" s="383"/>
      <c r="O6" s="383"/>
      <c r="P6" s="141"/>
    </row>
    <row r="7" spans="2:16" ht="13.5" thickBot="1">
      <c r="B7" s="140"/>
      <c r="P7" s="141"/>
    </row>
    <row r="8" spans="2:16">
      <c r="B8" s="140"/>
      <c r="C8" s="348"/>
      <c r="D8" s="350"/>
      <c r="E8" s="351"/>
      <c r="F8" s="351"/>
      <c r="G8" s="351"/>
      <c r="H8" s="351"/>
      <c r="I8" s="351"/>
      <c r="J8" s="351"/>
      <c r="K8" s="352"/>
      <c r="L8" s="366"/>
      <c r="M8" s="367"/>
      <c r="N8" s="367"/>
      <c r="O8" s="368"/>
      <c r="P8" s="141"/>
    </row>
    <row r="9" spans="2:16">
      <c r="B9" s="140"/>
      <c r="C9" s="349"/>
      <c r="D9" s="353" t="s">
        <v>37</v>
      </c>
      <c r="E9" s="354"/>
      <c r="F9" s="354"/>
      <c r="G9" s="354"/>
      <c r="H9" s="354"/>
      <c r="I9" s="354"/>
      <c r="J9" s="354"/>
      <c r="K9" s="355"/>
      <c r="L9" s="369"/>
      <c r="M9" s="370"/>
      <c r="N9" s="370"/>
      <c r="O9" s="371"/>
      <c r="P9" s="141"/>
    </row>
    <row r="10" spans="2:16" ht="13.5">
      <c r="B10" s="140"/>
      <c r="C10" s="349"/>
      <c r="D10" s="356"/>
      <c r="E10" s="357"/>
      <c r="F10" s="357"/>
      <c r="G10" s="357"/>
      <c r="H10" s="357"/>
      <c r="I10" s="357"/>
      <c r="J10" s="357"/>
      <c r="K10" s="358"/>
      <c r="L10" s="359" t="s">
        <v>38</v>
      </c>
      <c r="M10" s="372"/>
      <c r="N10" s="373"/>
      <c r="O10" s="374"/>
      <c r="P10" s="141"/>
    </row>
    <row r="11" spans="2:16">
      <c r="B11" s="140"/>
      <c r="C11" s="349"/>
      <c r="D11" s="353" t="s">
        <v>39</v>
      </c>
      <c r="E11" s="354"/>
      <c r="F11" s="354"/>
      <c r="G11" s="354"/>
      <c r="H11" s="354"/>
      <c r="I11" s="354"/>
      <c r="J11" s="354"/>
      <c r="K11" s="355"/>
      <c r="L11" s="360"/>
      <c r="M11" s="375"/>
      <c r="N11" s="376"/>
      <c r="O11" s="377"/>
      <c r="P11" s="141"/>
    </row>
    <row r="12" spans="2:16" ht="12.75" customHeight="1">
      <c r="B12" s="140"/>
      <c r="C12" s="349"/>
      <c r="D12" s="384"/>
      <c r="E12" s="385"/>
      <c r="F12" s="385"/>
      <c r="G12" s="385"/>
      <c r="H12" s="385"/>
      <c r="I12" s="385"/>
      <c r="J12" s="385"/>
      <c r="K12" s="386"/>
      <c r="L12" s="359" t="s">
        <v>40</v>
      </c>
      <c r="M12" s="359">
        <v>1</v>
      </c>
      <c r="N12" s="359" t="s">
        <v>41</v>
      </c>
      <c r="O12" s="364">
        <v>1</v>
      </c>
      <c r="P12" s="141"/>
    </row>
    <row r="13" spans="2:16">
      <c r="B13" s="140"/>
      <c r="C13" s="349"/>
      <c r="D13" s="384"/>
      <c r="E13" s="385"/>
      <c r="F13" s="385"/>
      <c r="G13" s="385"/>
      <c r="H13" s="385"/>
      <c r="I13" s="385"/>
      <c r="J13" s="385"/>
      <c r="K13" s="386"/>
      <c r="L13" s="378"/>
      <c r="M13" s="378"/>
      <c r="N13" s="378"/>
      <c r="O13" s="365"/>
      <c r="P13" s="141"/>
    </row>
    <row r="14" spans="2:16">
      <c r="B14" s="140"/>
      <c r="C14" s="349"/>
      <c r="D14" s="353" t="s">
        <v>42</v>
      </c>
      <c r="E14" s="354"/>
      <c r="F14" s="354"/>
      <c r="G14" s="354"/>
      <c r="H14" s="354"/>
      <c r="I14" s="354"/>
      <c r="J14" s="354"/>
      <c r="K14" s="355"/>
      <c r="L14" s="378"/>
      <c r="M14" s="378"/>
      <c r="N14" s="378"/>
      <c r="O14" s="365"/>
      <c r="P14" s="141"/>
    </row>
    <row r="15" spans="2:16" ht="14.25" thickBot="1">
      <c r="B15" s="140"/>
      <c r="C15" s="123"/>
      <c r="D15" s="122"/>
      <c r="E15" s="122"/>
      <c r="F15" s="122"/>
      <c r="G15" s="122"/>
      <c r="H15" s="122"/>
      <c r="I15" s="122"/>
      <c r="J15" s="122"/>
      <c r="K15" s="122"/>
      <c r="L15" s="122"/>
      <c r="M15" s="121"/>
      <c r="N15" s="121"/>
      <c r="O15" s="120"/>
      <c r="P15" s="141"/>
    </row>
    <row r="16" spans="2:16" ht="13.5">
      <c r="B16" s="140"/>
      <c r="C16" s="119"/>
      <c r="D16" s="118"/>
      <c r="E16" s="118"/>
      <c r="F16" s="118"/>
      <c r="G16" s="118"/>
      <c r="H16" s="118"/>
      <c r="I16" s="118"/>
      <c r="J16" s="118"/>
      <c r="K16" s="118"/>
      <c r="L16" s="117" t="s">
        <v>43</v>
      </c>
      <c r="M16" s="116" t="s">
        <v>44</v>
      </c>
      <c r="N16" s="116" t="s">
        <v>45</v>
      </c>
      <c r="O16" s="115" t="s">
        <v>46</v>
      </c>
      <c r="P16" s="141"/>
    </row>
    <row r="17" spans="2:16" ht="13.5">
      <c r="B17" s="140"/>
      <c r="C17" s="65"/>
      <c r="D17" s="142"/>
      <c r="E17" s="142"/>
      <c r="F17" s="142"/>
      <c r="G17" s="142"/>
      <c r="H17" s="142"/>
      <c r="I17" s="142"/>
      <c r="J17" s="142"/>
      <c r="K17" s="142"/>
      <c r="L17" s="143"/>
      <c r="M17" s="114"/>
      <c r="N17" s="114"/>
      <c r="O17" s="113"/>
      <c r="P17" s="141"/>
    </row>
    <row r="18" spans="2:16" ht="18" customHeight="1">
      <c r="B18" s="140"/>
      <c r="C18" s="290" t="s">
        <v>47</v>
      </c>
      <c r="D18" s="291"/>
      <c r="E18" s="291"/>
      <c r="F18" s="291"/>
      <c r="G18" s="142"/>
      <c r="H18" s="142"/>
      <c r="I18" s="142" t="s">
        <v>48</v>
      </c>
      <c r="K18" s="142"/>
      <c r="L18" s="143"/>
      <c r="O18" s="112"/>
      <c r="P18" s="141"/>
    </row>
    <row r="19" spans="2:16" ht="13.5">
      <c r="B19" s="140"/>
      <c r="C19" s="111"/>
      <c r="D19" s="110"/>
      <c r="E19" s="110"/>
      <c r="F19" s="110"/>
      <c r="G19" s="110"/>
      <c r="H19" s="110"/>
      <c r="I19" s="110"/>
      <c r="J19" s="110"/>
      <c r="K19" s="110"/>
      <c r="L19" s="110"/>
      <c r="M19" s="110"/>
      <c r="N19" s="110"/>
      <c r="O19" s="109"/>
      <c r="P19" s="141"/>
    </row>
    <row r="20" spans="2:16" ht="13.5" thickBot="1">
      <c r="B20" s="140"/>
      <c r="C20" s="135"/>
      <c r="D20" s="136"/>
      <c r="E20" s="136"/>
      <c r="F20" s="136"/>
      <c r="G20" s="136"/>
      <c r="H20" s="136"/>
      <c r="I20" s="136"/>
      <c r="J20" s="136"/>
      <c r="K20" s="136"/>
      <c r="L20" s="136"/>
      <c r="M20" s="136"/>
      <c r="N20" s="136"/>
      <c r="O20" s="108"/>
      <c r="P20" s="141"/>
    </row>
    <row r="21" spans="2:16" ht="13.5" thickBot="1">
      <c r="B21" s="140"/>
      <c r="C21" s="73"/>
      <c r="D21" s="72"/>
      <c r="E21" s="72"/>
      <c r="F21" s="72"/>
      <c r="G21" s="72"/>
      <c r="H21" s="72"/>
      <c r="K21" s="72"/>
      <c r="L21" s="72"/>
      <c r="M21" s="72"/>
      <c r="N21" s="72"/>
      <c r="O21" s="71"/>
      <c r="P21" s="141"/>
    </row>
    <row r="22" spans="2:16" ht="13.5">
      <c r="B22" s="140"/>
      <c r="C22" s="389" t="s">
        <v>49</v>
      </c>
      <c r="D22" s="390"/>
      <c r="E22" s="390"/>
      <c r="F22" s="390"/>
      <c r="G22" s="390"/>
      <c r="H22" s="390"/>
      <c r="I22" s="390"/>
      <c r="J22" s="390"/>
      <c r="K22" s="390"/>
      <c r="L22" s="390"/>
      <c r="M22" s="390"/>
      <c r="N22" s="390"/>
      <c r="O22" s="391"/>
      <c r="P22" s="141"/>
    </row>
    <row r="23" spans="2:16" ht="13.5" thickBot="1">
      <c r="B23" s="140"/>
      <c r="C23" s="62"/>
      <c r="O23" s="61"/>
      <c r="P23" s="141"/>
    </row>
    <row r="24" spans="2:16">
      <c r="B24" s="140"/>
      <c r="C24" s="166" t="s">
        <v>50</v>
      </c>
      <c r="D24" s="361" t="s">
        <v>51</v>
      </c>
      <c r="E24" s="362"/>
      <c r="F24" s="362"/>
      <c r="G24" s="362"/>
      <c r="H24" s="362"/>
      <c r="I24" s="362"/>
      <c r="J24" s="362"/>
      <c r="K24" s="362"/>
      <c r="L24" s="363"/>
      <c r="M24" s="387" t="s">
        <v>52</v>
      </c>
      <c r="N24" s="388"/>
      <c r="O24" s="166" t="s">
        <v>11</v>
      </c>
      <c r="P24" s="141"/>
    </row>
    <row r="25" spans="2:16" ht="27" customHeight="1" thickBot="1">
      <c r="B25" s="140"/>
      <c r="C25" s="107">
        <f>+'PRESUPUESTO OFICIAL (Entidad)'!C14</f>
        <v>1</v>
      </c>
      <c r="D25" s="328" t="str">
        <f>+'PRESUPUESTO OFICIAL (Entidad)'!G14</f>
        <v>ROCERÍA Y LIMPIEZA MANUAL Y/O CON EQUIPO, CONTROL DE MALEZA Y CRECIMIENTO DE MATERIAL VEGETAL (INCLUYE RETIRO Y DISPOSICIÓN FINAL)</v>
      </c>
      <c r="E25" s="329"/>
      <c r="F25" s="329"/>
      <c r="G25" s="329"/>
      <c r="H25" s="329"/>
      <c r="I25" s="329"/>
      <c r="J25" s="329"/>
      <c r="K25" s="329"/>
      <c r="L25" s="330"/>
      <c r="M25" s="379" t="str">
        <f>+'PRESUPUESTO OFICIAL (Entidad)'!H14</f>
        <v>MES</v>
      </c>
      <c r="N25" s="380"/>
      <c r="O25" s="106">
        <v>1</v>
      </c>
      <c r="P25" s="141"/>
    </row>
    <row r="26" spans="2:16">
      <c r="B26" s="140"/>
      <c r="C26" s="331" t="s">
        <v>53</v>
      </c>
      <c r="D26" s="332"/>
      <c r="E26" s="332"/>
      <c r="F26" s="332"/>
      <c r="G26" s="332"/>
      <c r="H26" s="332"/>
      <c r="I26" s="332"/>
      <c r="J26" s="332"/>
      <c r="K26" s="332"/>
      <c r="L26" s="332"/>
      <c r="M26" s="332"/>
      <c r="N26" s="332"/>
      <c r="O26" s="333"/>
      <c r="P26" s="141"/>
    </row>
    <row r="27" spans="2:16">
      <c r="B27" s="140"/>
      <c r="C27" s="334"/>
      <c r="D27" s="335"/>
      <c r="E27" s="335"/>
      <c r="F27" s="335"/>
      <c r="G27" s="335"/>
      <c r="H27" s="335"/>
      <c r="I27" s="335"/>
      <c r="J27" s="335"/>
      <c r="K27" s="335"/>
      <c r="L27" s="335"/>
      <c r="M27" s="335"/>
      <c r="N27" s="335"/>
      <c r="O27" s="336"/>
      <c r="P27" s="141"/>
    </row>
    <row r="28" spans="2:16" ht="13.5" thickBot="1">
      <c r="B28" s="140"/>
      <c r="C28" s="337"/>
      <c r="D28" s="338"/>
      <c r="E28" s="338"/>
      <c r="F28" s="338"/>
      <c r="G28" s="338"/>
      <c r="H28" s="338"/>
      <c r="I28" s="338"/>
      <c r="J28" s="338"/>
      <c r="K28" s="338"/>
      <c r="L28" s="338"/>
      <c r="M28" s="338"/>
      <c r="N28" s="338"/>
      <c r="O28" s="339"/>
      <c r="P28" s="141"/>
    </row>
    <row r="29" spans="2:16" ht="13.5">
      <c r="B29" s="140"/>
      <c r="C29" s="312" t="s">
        <v>51</v>
      </c>
      <c r="D29" s="381"/>
      <c r="E29" s="381"/>
      <c r="F29" s="381"/>
      <c r="G29" s="382"/>
      <c r="H29" s="318" t="s">
        <v>54</v>
      </c>
      <c r="I29" s="381"/>
      <c r="J29" s="326" t="s">
        <v>55</v>
      </c>
      <c r="K29" s="327"/>
      <c r="L29" s="96" t="s">
        <v>56</v>
      </c>
      <c r="M29" s="318" t="s">
        <v>57</v>
      </c>
      <c r="N29" s="319"/>
      <c r="O29" s="100" t="s">
        <v>58</v>
      </c>
      <c r="P29" s="141"/>
    </row>
    <row r="30" spans="2:16">
      <c r="B30" s="140"/>
      <c r="C30" s="184" t="s">
        <v>113</v>
      </c>
      <c r="D30" s="185"/>
      <c r="E30" s="185"/>
      <c r="F30" s="185"/>
      <c r="G30" s="186"/>
      <c r="H30" s="392"/>
      <c r="I30" s="393"/>
      <c r="J30" s="392"/>
      <c r="K30" s="393"/>
      <c r="L30" s="103">
        <v>23505.614999999998</v>
      </c>
      <c r="M30" s="276">
        <v>67.5</v>
      </c>
      <c r="N30" s="277"/>
      <c r="O30" s="188">
        <f>+L30*M30</f>
        <v>1586629.0125</v>
      </c>
      <c r="P30" s="141"/>
    </row>
    <row r="31" spans="2:16">
      <c r="B31" s="140"/>
      <c r="C31" s="181" t="s">
        <v>102</v>
      </c>
      <c r="D31" s="134"/>
      <c r="E31" s="134"/>
      <c r="F31" s="134"/>
      <c r="G31" s="182"/>
      <c r="H31" s="105"/>
      <c r="I31" s="104"/>
      <c r="J31" s="105"/>
      <c r="K31" s="104"/>
      <c r="L31" s="103">
        <v>6069.5249999999996</v>
      </c>
      <c r="M31" s="276">
        <v>67.5</v>
      </c>
      <c r="N31" s="277"/>
      <c r="O31" s="188">
        <f t="shared" ref="O31:O32" si="0">+L31*M31</f>
        <v>409692.9375</v>
      </c>
      <c r="P31" s="141"/>
    </row>
    <row r="32" spans="2:16">
      <c r="B32" s="140"/>
      <c r="C32" s="181" t="s">
        <v>103</v>
      </c>
      <c r="D32" s="134"/>
      <c r="E32" s="134"/>
      <c r="F32" s="134"/>
      <c r="G32" s="182"/>
      <c r="H32" s="105"/>
      <c r="I32" s="104"/>
      <c r="J32" s="105"/>
      <c r="K32" s="104"/>
      <c r="L32" s="103">
        <v>5517.75</v>
      </c>
      <c r="M32" s="276">
        <v>13</v>
      </c>
      <c r="N32" s="277"/>
      <c r="O32" s="188">
        <f t="shared" si="0"/>
        <v>71730.75</v>
      </c>
      <c r="P32" s="141"/>
    </row>
    <row r="33" spans="2:16">
      <c r="B33" s="140"/>
      <c r="C33" s="181"/>
      <c r="D33" s="134"/>
      <c r="E33" s="134"/>
      <c r="F33" s="134"/>
      <c r="G33" s="182"/>
      <c r="H33" s="105"/>
      <c r="I33" s="104"/>
      <c r="J33" s="105"/>
      <c r="K33" s="104"/>
      <c r="L33" s="103"/>
      <c r="M33" s="179"/>
      <c r="N33" s="180"/>
      <c r="O33" s="98"/>
      <c r="P33" s="141"/>
    </row>
    <row r="34" spans="2:16">
      <c r="B34" s="140"/>
      <c r="C34" s="187" t="s">
        <v>104</v>
      </c>
      <c r="D34" s="63"/>
      <c r="E34" s="63"/>
      <c r="F34" s="63"/>
      <c r="G34" s="104"/>
      <c r="H34" s="105"/>
      <c r="I34" s="104"/>
      <c r="J34" s="105"/>
      <c r="K34" s="104"/>
      <c r="L34" s="103"/>
      <c r="M34" s="344">
        <v>0.1</v>
      </c>
      <c r="N34" s="277"/>
      <c r="O34" s="98">
        <f>+O59*M34</f>
        <v>1043165.3866920001</v>
      </c>
      <c r="P34" s="141"/>
    </row>
    <row r="35" spans="2:16" ht="13.5" thickBot="1">
      <c r="B35" s="140"/>
      <c r="C35" s="308"/>
      <c r="D35" s="309"/>
      <c r="E35" s="309"/>
      <c r="F35" s="309"/>
      <c r="G35" s="340"/>
      <c r="H35" s="341"/>
      <c r="I35" s="340"/>
      <c r="J35" s="341"/>
      <c r="K35" s="340"/>
      <c r="L35" s="102"/>
      <c r="M35" s="342"/>
      <c r="N35" s="343"/>
      <c r="O35" s="98"/>
      <c r="P35" s="141"/>
    </row>
    <row r="36" spans="2:16" ht="14.25" thickBot="1">
      <c r="B36" s="140"/>
      <c r="C36" s="302" t="s">
        <v>59</v>
      </c>
      <c r="D36" s="303"/>
      <c r="E36" s="303"/>
      <c r="F36" s="303"/>
      <c r="G36" s="303"/>
      <c r="H36" s="303"/>
      <c r="I36" s="303"/>
      <c r="J36" s="303"/>
      <c r="K36" s="303"/>
      <c r="L36" s="303"/>
      <c r="M36" s="303"/>
      <c r="N36" s="304"/>
      <c r="O36" s="97">
        <f>SUM(O30:O35)</f>
        <v>3111218.0866919998</v>
      </c>
      <c r="P36" s="141"/>
    </row>
    <row r="37" spans="2:16" ht="13.5" customHeight="1">
      <c r="B37" s="140"/>
      <c r="C37" s="331" t="s">
        <v>60</v>
      </c>
      <c r="D37" s="332"/>
      <c r="E37" s="332"/>
      <c r="F37" s="332"/>
      <c r="G37" s="332"/>
      <c r="H37" s="332"/>
      <c r="I37" s="332"/>
      <c r="J37" s="332"/>
      <c r="K37" s="332"/>
      <c r="L37" s="332"/>
      <c r="M37" s="332"/>
      <c r="N37" s="332"/>
      <c r="O37" s="333"/>
      <c r="P37" s="141"/>
    </row>
    <row r="38" spans="2:16">
      <c r="B38" s="140"/>
      <c r="C38" s="334"/>
      <c r="D38" s="335"/>
      <c r="E38" s="335"/>
      <c r="F38" s="335"/>
      <c r="G38" s="335"/>
      <c r="H38" s="335"/>
      <c r="I38" s="335"/>
      <c r="J38" s="335"/>
      <c r="K38" s="335"/>
      <c r="L38" s="335"/>
      <c r="M38" s="335"/>
      <c r="N38" s="335"/>
      <c r="O38" s="336"/>
      <c r="P38" s="141"/>
    </row>
    <row r="39" spans="2:16" ht="13.5" thickBot="1">
      <c r="B39" s="140"/>
      <c r="C39" s="337"/>
      <c r="D39" s="338"/>
      <c r="E39" s="338"/>
      <c r="F39" s="338"/>
      <c r="G39" s="338"/>
      <c r="H39" s="338"/>
      <c r="I39" s="338"/>
      <c r="J39" s="338"/>
      <c r="K39" s="338"/>
      <c r="L39" s="338"/>
      <c r="M39" s="338"/>
      <c r="N39" s="338"/>
      <c r="O39" s="339"/>
      <c r="P39" s="141"/>
    </row>
    <row r="40" spans="2:16" ht="13.5">
      <c r="B40" s="140"/>
      <c r="C40" s="312" t="s">
        <v>51</v>
      </c>
      <c r="D40" s="313"/>
      <c r="E40" s="313"/>
      <c r="F40" s="313"/>
      <c r="G40" s="313"/>
      <c r="H40" s="313"/>
      <c r="I40" s="313"/>
      <c r="J40" s="319"/>
      <c r="K40" s="139" t="s">
        <v>52</v>
      </c>
      <c r="L40" s="96" t="s">
        <v>11</v>
      </c>
      <c r="M40" s="318" t="s">
        <v>61</v>
      </c>
      <c r="N40" s="319"/>
      <c r="O40" s="100" t="s">
        <v>58</v>
      </c>
      <c r="P40" s="141"/>
    </row>
    <row r="41" spans="2:16">
      <c r="B41" s="140"/>
      <c r="C41" s="345" t="s">
        <v>105</v>
      </c>
      <c r="D41" s="346"/>
      <c r="E41" s="346"/>
      <c r="F41" s="346"/>
      <c r="G41" s="346"/>
      <c r="H41" s="346"/>
      <c r="I41" s="346"/>
      <c r="J41" s="347"/>
      <c r="K41" s="191" t="s">
        <v>107</v>
      </c>
      <c r="L41" s="192">
        <v>30</v>
      </c>
      <c r="M41" s="320">
        <v>66213</v>
      </c>
      <c r="N41" s="321"/>
      <c r="O41" s="98">
        <f>+M41*L41</f>
        <v>1986390</v>
      </c>
      <c r="P41" s="141"/>
    </row>
    <row r="42" spans="2:16" ht="13.5" thickBot="1">
      <c r="B42" s="140"/>
      <c r="C42" s="187" t="s">
        <v>106</v>
      </c>
      <c r="D42" s="189"/>
      <c r="E42" s="189"/>
      <c r="F42" s="189"/>
      <c r="G42" s="189"/>
      <c r="H42" s="189"/>
      <c r="I42" s="189"/>
      <c r="J42" s="190"/>
      <c r="K42" s="193" t="s">
        <v>108</v>
      </c>
      <c r="L42" s="194">
        <v>15</v>
      </c>
      <c r="M42" s="322">
        <v>2207.1</v>
      </c>
      <c r="N42" s="323"/>
      <c r="O42" s="98">
        <f>+M42*L42</f>
        <v>33106.5</v>
      </c>
      <c r="P42" s="141"/>
    </row>
    <row r="43" spans="2:16" ht="14.25" thickBot="1">
      <c r="B43" s="140"/>
      <c r="C43" s="302" t="s">
        <v>59</v>
      </c>
      <c r="D43" s="303"/>
      <c r="E43" s="303"/>
      <c r="F43" s="303"/>
      <c r="G43" s="303"/>
      <c r="H43" s="303"/>
      <c r="I43" s="303"/>
      <c r="J43" s="303"/>
      <c r="K43" s="303"/>
      <c r="L43" s="303"/>
      <c r="M43" s="303"/>
      <c r="N43" s="304"/>
      <c r="O43" s="86">
        <f>SUM(O41:O42)</f>
        <v>2019496.5</v>
      </c>
      <c r="P43" s="141"/>
    </row>
    <row r="44" spans="2:16">
      <c r="B44" s="140"/>
      <c r="C44" s="331" t="s">
        <v>62</v>
      </c>
      <c r="D44" s="332"/>
      <c r="E44" s="332"/>
      <c r="F44" s="332"/>
      <c r="G44" s="332"/>
      <c r="H44" s="332"/>
      <c r="I44" s="332"/>
      <c r="J44" s="332"/>
      <c r="K44" s="332"/>
      <c r="L44" s="332"/>
      <c r="M44" s="332"/>
      <c r="N44" s="332"/>
      <c r="O44" s="333"/>
      <c r="P44" s="141"/>
    </row>
    <row r="45" spans="2:16">
      <c r="B45" s="140"/>
      <c r="C45" s="334"/>
      <c r="D45" s="335"/>
      <c r="E45" s="335"/>
      <c r="F45" s="335"/>
      <c r="G45" s="335"/>
      <c r="H45" s="335"/>
      <c r="I45" s="335"/>
      <c r="J45" s="335"/>
      <c r="K45" s="335"/>
      <c r="L45" s="335"/>
      <c r="M45" s="335"/>
      <c r="N45" s="335"/>
      <c r="O45" s="336"/>
      <c r="P45" s="141"/>
    </row>
    <row r="46" spans="2:16" ht="13.5" thickBot="1">
      <c r="B46" s="140"/>
      <c r="C46" s="337"/>
      <c r="D46" s="338"/>
      <c r="E46" s="338"/>
      <c r="F46" s="338"/>
      <c r="G46" s="338"/>
      <c r="H46" s="338"/>
      <c r="I46" s="338"/>
      <c r="J46" s="338"/>
      <c r="K46" s="338"/>
      <c r="L46" s="338"/>
      <c r="M46" s="338"/>
      <c r="N46" s="338"/>
      <c r="O46" s="339"/>
      <c r="P46" s="141"/>
    </row>
    <row r="47" spans="2:16" ht="13.5">
      <c r="B47" s="140"/>
      <c r="C47" s="312" t="s">
        <v>63</v>
      </c>
      <c r="D47" s="313"/>
      <c r="E47" s="313"/>
      <c r="F47" s="313"/>
      <c r="G47" s="313"/>
      <c r="H47" s="313"/>
      <c r="I47" s="313"/>
      <c r="J47" s="96" t="s">
        <v>64</v>
      </c>
      <c r="K47" s="137" t="s">
        <v>65</v>
      </c>
      <c r="L47" s="101" t="s">
        <v>66</v>
      </c>
      <c r="M47" s="318" t="s">
        <v>67</v>
      </c>
      <c r="N47" s="319"/>
      <c r="O47" s="100" t="s">
        <v>58</v>
      </c>
      <c r="P47" s="141"/>
    </row>
    <row r="48" spans="2:16">
      <c r="B48" s="140"/>
      <c r="C48" s="298" t="s">
        <v>109</v>
      </c>
      <c r="D48" s="299"/>
      <c r="E48" s="299"/>
      <c r="F48" s="299"/>
      <c r="G48" s="299"/>
      <c r="H48" s="299"/>
      <c r="I48" s="299"/>
      <c r="J48" s="192">
        <v>437.5</v>
      </c>
      <c r="K48" s="195">
        <v>2</v>
      </c>
      <c r="L48" s="99">
        <f>+J48*K48</f>
        <v>875</v>
      </c>
      <c r="M48" s="320">
        <v>1986.3899999999999</v>
      </c>
      <c r="N48" s="321"/>
      <c r="O48" s="98">
        <f>+M48*L48</f>
        <v>1738091.25</v>
      </c>
      <c r="P48" s="141"/>
    </row>
    <row r="49" spans="2:16" ht="13.5" thickBot="1">
      <c r="B49" s="140"/>
      <c r="C49" s="308" t="s">
        <v>110</v>
      </c>
      <c r="D49" s="309"/>
      <c r="E49" s="309"/>
      <c r="F49" s="309"/>
      <c r="G49" s="309"/>
      <c r="H49" s="309"/>
      <c r="I49" s="309"/>
      <c r="J49" s="196">
        <v>1.5</v>
      </c>
      <c r="K49" s="197">
        <v>1</v>
      </c>
      <c r="L49" s="196">
        <f>+J49*K49</f>
        <v>1.5</v>
      </c>
      <c r="M49" s="322">
        <v>29795.85</v>
      </c>
      <c r="N49" s="323"/>
      <c r="O49" s="98">
        <f>+M49*L49</f>
        <v>44693.774999999994</v>
      </c>
      <c r="P49" s="141"/>
    </row>
    <row r="50" spans="2:16" ht="14.25" thickBot="1">
      <c r="B50" s="140"/>
      <c r="C50" s="302" t="s">
        <v>59</v>
      </c>
      <c r="D50" s="303"/>
      <c r="E50" s="303"/>
      <c r="F50" s="303"/>
      <c r="G50" s="303"/>
      <c r="H50" s="303"/>
      <c r="I50" s="303"/>
      <c r="J50" s="303"/>
      <c r="K50" s="303"/>
      <c r="L50" s="303"/>
      <c r="M50" s="303"/>
      <c r="N50" s="304"/>
      <c r="O50" s="97">
        <f>SUM(O48:O49)</f>
        <v>1782785.0249999999</v>
      </c>
      <c r="P50" s="141"/>
    </row>
    <row r="51" spans="2:16">
      <c r="B51" s="140"/>
      <c r="C51" s="331" t="s">
        <v>68</v>
      </c>
      <c r="D51" s="332"/>
      <c r="E51" s="332"/>
      <c r="F51" s="332"/>
      <c r="G51" s="332"/>
      <c r="H51" s="332"/>
      <c r="I51" s="332"/>
      <c r="J51" s="332"/>
      <c r="K51" s="332"/>
      <c r="L51" s="332"/>
      <c r="M51" s="332"/>
      <c r="N51" s="332"/>
      <c r="O51" s="333"/>
      <c r="P51" s="141"/>
    </row>
    <row r="52" spans="2:16">
      <c r="B52" s="140"/>
      <c r="C52" s="334"/>
      <c r="D52" s="335"/>
      <c r="E52" s="335"/>
      <c r="F52" s="335"/>
      <c r="G52" s="335"/>
      <c r="H52" s="335"/>
      <c r="I52" s="335"/>
      <c r="J52" s="335"/>
      <c r="K52" s="335"/>
      <c r="L52" s="335"/>
      <c r="M52" s="335"/>
      <c r="N52" s="335"/>
      <c r="O52" s="336"/>
      <c r="P52" s="141"/>
    </row>
    <row r="53" spans="2:16" ht="13.5" thickBot="1">
      <c r="B53" s="140"/>
      <c r="C53" s="337"/>
      <c r="D53" s="338"/>
      <c r="E53" s="338"/>
      <c r="F53" s="338"/>
      <c r="G53" s="338"/>
      <c r="H53" s="338"/>
      <c r="I53" s="338"/>
      <c r="J53" s="338"/>
      <c r="K53" s="338"/>
      <c r="L53" s="338"/>
      <c r="M53" s="338"/>
      <c r="N53" s="338"/>
      <c r="O53" s="339"/>
      <c r="P53" s="141"/>
    </row>
    <row r="54" spans="2:16" ht="13.5">
      <c r="B54" s="140"/>
      <c r="C54" s="312" t="s">
        <v>69</v>
      </c>
      <c r="D54" s="313"/>
      <c r="E54" s="313"/>
      <c r="F54" s="313"/>
      <c r="G54" s="313"/>
      <c r="H54" s="313"/>
      <c r="I54" s="313"/>
      <c r="J54" s="96" t="s">
        <v>70</v>
      </c>
      <c r="K54" s="95" t="s">
        <v>71</v>
      </c>
      <c r="L54" s="84" t="s">
        <v>72</v>
      </c>
      <c r="M54" s="314" t="s">
        <v>57</v>
      </c>
      <c r="N54" s="315"/>
      <c r="O54" s="83" t="s">
        <v>58</v>
      </c>
      <c r="P54" s="141"/>
    </row>
    <row r="55" spans="2:16">
      <c r="B55" s="140"/>
      <c r="C55" s="94" t="s">
        <v>111</v>
      </c>
      <c r="D55" s="93"/>
      <c r="E55" s="93">
        <v>3</v>
      </c>
      <c r="F55" s="93"/>
      <c r="G55" s="93"/>
      <c r="H55" s="93"/>
      <c r="I55" s="93"/>
      <c r="J55" s="92">
        <f>1750905*E55</f>
        <v>5252715</v>
      </c>
      <c r="K55" s="91">
        <v>1.489466</v>
      </c>
      <c r="L55" s="198">
        <f>+J55*K55</f>
        <v>7823740.4001899995</v>
      </c>
      <c r="M55" s="324">
        <v>1</v>
      </c>
      <c r="N55" s="325"/>
      <c r="O55" s="89">
        <f>+M55*L55</f>
        <v>7823740.4001899995</v>
      </c>
      <c r="P55" s="141"/>
    </row>
    <row r="56" spans="2:16">
      <c r="B56" s="140"/>
      <c r="C56" s="94" t="s">
        <v>112</v>
      </c>
      <c r="D56" s="93"/>
      <c r="E56" s="93">
        <v>1</v>
      </c>
      <c r="F56" s="93"/>
      <c r="G56" s="93"/>
      <c r="H56" s="93"/>
      <c r="I56" s="93"/>
      <c r="J56" s="92">
        <f>1750905*E56</f>
        <v>1750905</v>
      </c>
      <c r="K56" s="91">
        <v>1.489466</v>
      </c>
      <c r="L56" s="198">
        <f>+J56*K56</f>
        <v>2607913.46673</v>
      </c>
      <c r="M56" s="324">
        <v>1</v>
      </c>
      <c r="N56" s="325"/>
      <c r="O56" s="89">
        <f>+M56*L56</f>
        <v>2607913.46673</v>
      </c>
      <c r="P56" s="141"/>
    </row>
    <row r="57" spans="2:16">
      <c r="B57" s="140"/>
      <c r="C57" s="94"/>
      <c r="D57" s="93"/>
      <c r="E57" s="93"/>
      <c r="F57" s="93"/>
      <c r="G57" s="93"/>
      <c r="H57" s="93"/>
      <c r="I57" s="93"/>
      <c r="J57" s="92"/>
      <c r="K57" s="91"/>
      <c r="L57" s="90"/>
      <c r="M57" s="316"/>
      <c r="N57" s="317"/>
      <c r="O57" s="89"/>
      <c r="P57" s="141"/>
    </row>
    <row r="58" spans="2:16" ht="13.5" thickBot="1">
      <c r="B58" s="140"/>
      <c r="C58" s="308"/>
      <c r="D58" s="309"/>
      <c r="E58" s="309"/>
      <c r="F58" s="309"/>
      <c r="G58" s="309"/>
      <c r="H58" s="309"/>
      <c r="I58" s="309"/>
      <c r="J58" s="88"/>
      <c r="K58" s="57"/>
      <c r="L58" s="88"/>
      <c r="M58" s="310"/>
      <c r="N58" s="311"/>
      <c r="O58" s="87"/>
      <c r="P58" s="141"/>
    </row>
    <row r="59" spans="2:16" ht="14.25" thickBot="1">
      <c r="B59" s="140"/>
      <c r="C59" s="302" t="s">
        <v>59</v>
      </c>
      <c r="D59" s="303"/>
      <c r="E59" s="303"/>
      <c r="F59" s="303"/>
      <c r="G59" s="303"/>
      <c r="H59" s="303"/>
      <c r="I59" s="303"/>
      <c r="J59" s="303"/>
      <c r="K59" s="303"/>
      <c r="L59" s="303"/>
      <c r="M59" s="303"/>
      <c r="N59" s="304"/>
      <c r="O59" s="86">
        <f>SUM(O55:O58)</f>
        <v>10431653.86692</v>
      </c>
      <c r="P59" s="141"/>
    </row>
    <row r="60" spans="2:16" ht="13.5" thickBot="1">
      <c r="B60" s="140"/>
      <c r="C60" s="62"/>
      <c r="O60" s="61"/>
      <c r="P60" s="141"/>
    </row>
    <row r="61" spans="2:16" ht="13.5" thickBot="1">
      <c r="B61" s="140"/>
      <c r="C61" s="305" t="s">
        <v>73</v>
      </c>
      <c r="D61" s="306"/>
      <c r="E61" s="306"/>
      <c r="F61" s="306"/>
      <c r="G61" s="306"/>
      <c r="H61" s="306"/>
      <c r="I61" s="306"/>
      <c r="J61" s="306"/>
      <c r="K61" s="306"/>
      <c r="L61" s="306"/>
      <c r="M61" s="306"/>
      <c r="N61" s="307"/>
      <c r="O61" s="85">
        <f>+O36+O43+O50+O59</f>
        <v>17345153.478611998</v>
      </c>
      <c r="P61" s="141"/>
    </row>
    <row r="62" spans="2:16">
      <c r="B62" s="140"/>
      <c r="C62" s="331" t="s">
        <v>74</v>
      </c>
      <c r="D62" s="332"/>
      <c r="E62" s="332"/>
      <c r="F62" s="332"/>
      <c r="G62" s="332"/>
      <c r="H62" s="332"/>
      <c r="I62" s="332"/>
      <c r="J62" s="332"/>
      <c r="K62" s="332"/>
      <c r="L62" s="332"/>
      <c r="M62" s="332"/>
      <c r="N62" s="332"/>
      <c r="O62" s="333"/>
      <c r="P62" s="141"/>
    </row>
    <row r="63" spans="2:16">
      <c r="B63" s="140"/>
      <c r="C63" s="334"/>
      <c r="D63" s="335"/>
      <c r="E63" s="335"/>
      <c r="F63" s="335"/>
      <c r="G63" s="335"/>
      <c r="H63" s="335"/>
      <c r="I63" s="335"/>
      <c r="J63" s="335"/>
      <c r="K63" s="335"/>
      <c r="L63" s="335"/>
      <c r="M63" s="335"/>
      <c r="N63" s="335"/>
      <c r="O63" s="336"/>
      <c r="P63" s="141"/>
    </row>
    <row r="64" spans="2:16" ht="13.5" thickBot="1">
      <c r="B64" s="140"/>
      <c r="C64" s="337"/>
      <c r="D64" s="338"/>
      <c r="E64" s="338"/>
      <c r="F64" s="338"/>
      <c r="G64" s="338"/>
      <c r="H64" s="338"/>
      <c r="I64" s="338"/>
      <c r="J64" s="338"/>
      <c r="K64" s="338"/>
      <c r="L64" s="338"/>
      <c r="M64" s="338"/>
      <c r="N64" s="338"/>
      <c r="O64" s="339"/>
      <c r="P64" s="141"/>
    </row>
    <row r="65" spans="2:16" ht="13.5">
      <c r="B65" s="140"/>
      <c r="C65" s="312" t="s">
        <v>75</v>
      </c>
      <c r="D65" s="313"/>
      <c r="E65" s="313"/>
      <c r="F65" s="313"/>
      <c r="G65" s="313"/>
      <c r="H65" s="313"/>
      <c r="I65" s="313"/>
      <c r="J65" s="137"/>
      <c r="K65" s="138"/>
      <c r="L65" s="84" t="s">
        <v>76</v>
      </c>
      <c r="M65" s="314" t="s">
        <v>77</v>
      </c>
      <c r="N65" s="315"/>
      <c r="O65" s="83"/>
      <c r="P65" s="141"/>
    </row>
    <row r="66" spans="2:16">
      <c r="B66" s="140"/>
      <c r="C66" s="298" t="s">
        <v>23</v>
      </c>
      <c r="D66" s="299"/>
      <c r="E66" s="299"/>
      <c r="F66" s="299"/>
      <c r="G66" s="299"/>
      <c r="H66" s="299"/>
      <c r="I66" s="299"/>
      <c r="J66" s="81"/>
      <c r="K66" s="80"/>
      <c r="L66" s="77">
        <v>0.28000000000000003</v>
      </c>
      <c r="M66" s="300">
        <f>+$O$61*L66</f>
        <v>4856642.9740113597</v>
      </c>
      <c r="N66" s="301"/>
      <c r="O66" s="76"/>
      <c r="P66" s="141"/>
    </row>
    <row r="67" spans="2:16">
      <c r="B67" s="140"/>
      <c r="C67" s="82" t="s">
        <v>78</v>
      </c>
      <c r="D67" s="63"/>
      <c r="E67" s="63"/>
      <c r="F67" s="63"/>
      <c r="G67" s="63"/>
      <c r="H67" s="63"/>
      <c r="I67" s="63"/>
      <c r="J67" s="81"/>
      <c r="K67" s="80"/>
      <c r="L67" s="77">
        <v>0</v>
      </c>
      <c r="M67" s="300">
        <f t="shared" ref="M67:M68" si="1">+$O$61*L67</f>
        <v>0</v>
      </c>
      <c r="N67" s="301"/>
      <c r="O67" s="76"/>
      <c r="P67" s="141"/>
    </row>
    <row r="68" spans="2:16" ht="13.5" thickBot="1">
      <c r="B68" s="140"/>
      <c r="C68" s="135" t="s">
        <v>79</v>
      </c>
      <c r="D68" s="136"/>
      <c r="E68" s="136"/>
      <c r="F68" s="136"/>
      <c r="G68" s="136"/>
      <c r="H68" s="136"/>
      <c r="I68" s="136"/>
      <c r="J68" s="79"/>
      <c r="K68" s="78"/>
      <c r="L68" s="77">
        <v>0.05</v>
      </c>
      <c r="M68" s="300">
        <f t="shared" si="1"/>
        <v>867257.67393059994</v>
      </c>
      <c r="N68" s="301"/>
      <c r="O68" s="76"/>
      <c r="P68" s="141"/>
    </row>
    <row r="69" spans="2:16" ht="14.25" thickBot="1">
      <c r="B69" s="140"/>
      <c r="C69" s="302" t="s">
        <v>59</v>
      </c>
      <c r="D69" s="303"/>
      <c r="E69" s="303"/>
      <c r="F69" s="303"/>
      <c r="G69" s="303"/>
      <c r="H69" s="303"/>
      <c r="I69" s="303"/>
      <c r="J69" s="303"/>
      <c r="K69" s="303"/>
      <c r="L69" s="303"/>
      <c r="M69" s="303"/>
      <c r="N69" s="304"/>
      <c r="O69" s="75">
        <f>SUM(M66:N68)</f>
        <v>5723900.64794196</v>
      </c>
      <c r="P69" s="141"/>
    </row>
    <row r="70" spans="2:16" ht="13.5" thickBot="1">
      <c r="B70" s="140"/>
      <c r="C70" s="62"/>
      <c r="O70" s="61"/>
      <c r="P70" s="141"/>
    </row>
    <row r="71" spans="2:16" ht="13.5" thickBot="1">
      <c r="B71" s="140"/>
      <c r="C71" s="305" t="s">
        <v>80</v>
      </c>
      <c r="D71" s="306"/>
      <c r="E71" s="306"/>
      <c r="F71" s="306"/>
      <c r="G71" s="306"/>
      <c r="H71" s="306"/>
      <c r="I71" s="306"/>
      <c r="J71" s="306"/>
      <c r="K71" s="306"/>
      <c r="L71" s="306"/>
      <c r="M71" s="306"/>
      <c r="N71" s="307"/>
      <c r="O71" s="74">
        <f>+O61+O69</f>
        <v>23069054.12655396</v>
      </c>
      <c r="P71" s="141"/>
    </row>
    <row r="72" spans="2:16">
      <c r="B72" s="140"/>
      <c r="C72" s="73"/>
      <c r="D72" s="72"/>
      <c r="E72" s="72"/>
      <c r="F72" s="72"/>
      <c r="G72" s="72"/>
      <c r="H72" s="72"/>
      <c r="I72" s="72"/>
      <c r="J72" s="72"/>
      <c r="K72" s="72"/>
      <c r="L72" s="72"/>
      <c r="M72" s="72"/>
      <c r="N72" s="72"/>
      <c r="O72" s="71"/>
      <c r="P72" s="141"/>
    </row>
    <row r="73" spans="2:16">
      <c r="B73" s="140"/>
      <c r="C73" s="62"/>
      <c r="O73" s="61"/>
      <c r="P73" s="141"/>
    </row>
    <row r="74" spans="2:16">
      <c r="B74" s="140"/>
      <c r="C74" s="62"/>
      <c r="O74" s="61"/>
      <c r="P74" s="141"/>
    </row>
    <row r="75" spans="2:16">
      <c r="B75" s="140"/>
      <c r="C75" s="62"/>
      <c r="H75" s="64" t="s">
        <v>81</v>
      </c>
      <c r="I75" s="64"/>
      <c r="J75" s="64"/>
      <c r="K75" s="64"/>
      <c r="O75" s="61"/>
      <c r="P75" s="141"/>
    </row>
    <row r="76" spans="2:16" ht="13.5">
      <c r="B76" s="140"/>
      <c r="C76" s="70"/>
      <c r="D76" s="144"/>
      <c r="E76" s="144"/>
      <c r="F76" s="144"/>
      <c r="G76" s="144"/>
      <c r="H76" s="64" t="s">
        <v>82</v>
      </c>
      <c r="I76" s="144"/>
      <c r="J76" s="144"/>
      <c r="K76" s="144"/>
      <c r="L76" s="144"/>
      <c r="M76" s="144"/>
      <c r="N76" s="144"/>
      <c r="O76" s="69"/>
      <c r="P76" s="141"/>
    </row>
    <row r="77" spans="2:16" ht="13.5">
      <c r="B77" s="140"/>
      <c r="C77" s="70"/>
      <c r="D77" s="144"/>
      <c r="E77" s="144"/>
      <c r="F77" s="144"/>
      <c r="G77" s="144"/>
      <c r="H77" s="64" t="s">
        <v>83</v>
      </c>
      <c r="K77" s="144"/>
      <c r="L77" s="144"/>
      <c r="M77" s="144"/>
      <c r="N77" s="144"/>
      <c r="O77" s="69"/>
      <c r="P77" s="141"/>
    </row>
    <row r="78" spans="2:16">
      <c r="B78" s="140"/>
      <c r="C78" s="65"/>
      <c r="D78" s="145"/>
      <c r="E78" s="145"/>
      <c r="F78" s="145"/>
      <c r="G78" s="145"/>
      <c r="H78" s="64" t="s">
        <v>84</v>
      </c>
      <c r="I78" s="145"/>
      <c r="J78" s="145"/>
      <c r="K78" s="145"/>
      <c r="L78" s="145"/>
      <c r="M78" s="145"/>
      <c r="N78" s="145"/>
      <c r="O78" s="59"/>
      <c r="P78" s="141"/>
    </row>
    <row r="79" spans="2:16">
      <c r="B79" s="140"/>
      <c r="C79" s="62"/>
      <c r="H79" s="56" t="s">
        <v>85</v>
      </c>
      <c r="O79" s="61"/>
      <c r="P79" s="141"/>
    </row>
    <row r="80" spans="2:16" ht="13.5">
      <c r="B80" s="140"/>
      <c r="C80" s="68" t="s">
        <v>86</v>
      </c>
      <c r="D80" s="134"/>
      <c r="E80" s="134"/>
      <c r="F80" s="134"/>
      <c r="G80" s="134"/>
      <c r="H80" s="134"/>
      <c r="I80" s="134"/>
      <c r="J80" s="134"/>
      <c r="K80" s="134"/>
      <c r="L80" s="134"/>
      <c r="M80" s="134"/>
      <c r="N80" s="134"/>
      <c r="O80" s="67"/>
      <c r="P80" s="141"/>
    </row>
    <row r="81" spans="2:16">
      <c r="B81" s="140"/>
      <c r="C81" s="295"/>
      <c r="D81" s="296"/>
      <c r="E81" s="296"/>
      <c r="F81" s="296"/>
      <c r="G81" s="296"/>
      <c r="H81" s="296"/>
      <c r="I81" s="296"/>
      <c r="J81" s="296"/>
      <c r="K81" s="296"/>
      <c r="L81" s="296"/>
      <c r="M81" s="296"/>
      <c r="N81" s="296"/>
      <c r="O81" s="297"/>
      <c r="P81" s="141"/>
    </row>
    <row r="82" spans="2:16">
      <c r="B82" s="140"/>
      <c r="C82" s="295"/>
      <c r="D82" s="296"/>
      <c r="E82" s="296"/>
      <c r="F82" s="296"/>
      <c r="G82" s="296"/>
      <c r="H82" s="296"/>
      <c r="I82" s="296"/>
      <c r="J82" s="296"/>
      <c r="K82" s="296"/>
      <c r="L82" s="296"/>
      <c r="M82" s="296"/>
      <c r="N82" s="296"/>
      <c r="O82" s="297"/>
      <c r="P82" s="141"/>
    </row>
    <row r="83" spans="2:16">
      <c r="B83" s="140"/>
      <c r="C83" s="65"/>
      <c r="D83" s="145"/>
      <c r="E83" s="145"/>
      <c r="F83" s="145"/>
      <c r="G83" s="145"/>
      <c r="H83" s="145"/>
      <c r="I83" s="145"/>
      <c r="J83" s="145"/>
      <c r="K83" s="145"/>
      <c r="L83" s="145"/>
      <c r="M83" s="145"/>
      <c r="N83" s="145"/>
      <c r="O83" s="59"/>
      <c r="P83" s="141"/>
    </row>
    <row r="84" spans="2:16">
      <c r="B84" s="140"/>
      <c r="C84" s="66" t="s">
        <v>87</v>
      </c>
      <c r="D84" s="145"/>
      <c r="E84" s="145"/>
      <c r="F84" s="145"/>
      <c r="G84" s="145"/>
      <c r="H84" s="145"/>
      <c r="I84" s="145"/>
      <c r="J84" s="145"/>
      <c r="K84" s="145"/>
      <c r="L84" s="145"/>
      <c r="M84" s="145"/>
      <c r="N84" s="145"/>
      <c r="O84" s="59"/>
      <c r="P84" s="141"/>
    </row>
    <row r="85" spans="2:16" ht="12.75" customHeight="1">
      <c r="B85" s="140"/>
      <c r="C85" s="292" t="s">
        <v>88</v>
      </c>
      <c r="D85" s="293"/>
      <c r="E85" s="293"/>
      <c r="F85" s="293"/>
      <c r="G85" s="293"/>
      <c r="H85" s="293"/>
      <c r="I85" s="293"/>
      <c r="J85" s="293"/>
      <c r="K85" s="293"/>
      <c r="L85" s="293"/>
      <c r="M85" s="293"/>
      <c r="N85" s="293"/>
      <c r="O85" s="294"/>
      <c r="P85" s="141"/>
    </row>
    <row r="86" spans="2:16">
      <c r="B86" s="140"/>
      <c r="C86" s="292"/>
      <c r="D86" s="293"/>
      <c r="E86" s="293"/>
      <c r="F86" s="293"/>
      <c r="G86" s="293"/>
      <c r="H86" s="293"/>
      <c r="I86" s="293"/>
      <c r="J86" s="293"/>
      <c r="K86" s="293"/>
      <c r="L86" s="293"/>
      <c r="M86" s="293"/>
      <c r="N86" s="293"/>
      <c r="O86" s="294"/>
      <c r="P86" s="141"/>
    </row>
    <row r="87" spans="2:16" ht="12.95" customHeight="1">
      <c r="B87" s="140"/>
      <c r="C87" s="292" t="s">
        <v>89</v>
      </c>
      <c r="D87" s="293"/>
      <c r="E87" s="293"/>
      <c r="F87" s="293"/>
      <c r="G87" s="293"/>
      <c r="H87" s="293"/>
      <c r="I87" s="293"/>
      <c r="J87" s="293"/>
      <c r="K87" s="293"/>
      <c r="L87" s="293"/>
      <c r="M87" s="293"/>
      <c r="N87" s="293"/>
      <c r="O87" s="294"/>
      <c r="P87" s="141"/>
    </row>
    <row r="88" spans="2:16">
      <c r="B88" s="140"/>
      <c r="C88" s="292"/>
      <c r="D88" s="293"/>
      <c r="E88" s="293"/>
      <c r="F88" s="293"/>
      <c r="G88" s="293"/>
      <c r="H88" s="293"/>
      <c r="I88" s="293"/>
      <c r="J88" s="293"/>
      <c r="K88" s="293"/>
      <c r="L88" s="293"/>
      <c r="M88" s="293"/>
      <c r="N88" s="293"/>
      <c r="O88" s="294"/>
      <c r="P88" s="141"/>
    </row>
    <row r="89" spans="2:16">
      <c r="B89" s="140"/>
      <c r="C89" s="65"/>
      <c r="D89" s="145"/>
      <c r="E89" s="145"/>
      <c r="F89" s="145"/>
      <c r="G89" s="145"/>
      <c r="H89" s="145"/>
      <c r="I89" s="145"/>
      <c r="J89" s="145"/>
      <c r="K89" s="145"/>
      <c r="L89" s="145"/>
      <c r="M89" s="145"/>
      <c r="N89" s="145"/>
      <c r="O89" s="59"/>
      <c r="P89" s="141"/>
    </row>
    <row r="90" spans="2:16">
      <c r="B90" s="140"/>
      <c r="C90" s="62"/>
      <c r="H90" s="64" t="s">
        <v>81</v>
      </c>
      <c r="O90" s="61"/>
      <c r="P90" s="141"/>
    </row>
    <row r="91" spans="2:16">
      <c r="B91" s="140"/>
      <c r="C91" s="62"/>
      <c r="H91" s="56" t="s">
        <v>82</v>
      </c>
      <c r="I91" s="63"/>
      <c r="J91" s="63"/>
      <c r="K91" s="63"/>
      <c r="O91" s="61"/>
      <c r="P91" s="141"/>
    </row>
    <row r="92" spans="2:16">
      <c r="B92" s="140"/>
      <c r="C92" s="62"/>
      <c r="H92" s="56" t="s">
        <v>90</v>
      </c>
      <c r="I92" s="146"/>
      <c r="J92" s="146"/>
      <c r="K92" s="146"/>
      <c r="O92" s="61"/>
      <c r="P92" s="141"/>
    </row>
    <row r="93" spans="2:16">
      <c r="B93" s="140"/>
      <c r="C93" s="60"/>
      <c r="D93" s="145"/>
      <c r="E93" s="145"/>
      <c r="F93" s="145"/>
      <c r="G93" s="145"/>
      <c r="H93" s="56" t="s">
        <v>84</v>
      </c>
      <c r="L93" s="145"/>
      <c r="M93" s="145"/>
      <c r="N93" s="145"/>
      <c r="O93" s="59"/>
      <c r="P93" s="141"/>
    </row>
    <row r="94" spans="2:16" ht="17.25" customHeight="1">
      <c r="B94" s="140"/>
      <c r="C94" s="58"/>
      <c r="D94" s="147"/>
      <c r="E94" s="147"/>
      <c r="K94" s="284"/>
      <c r="L94" s="284"/>
      <c r="M94" s="284"/>
      <c r="N94" s="284"/>
      <c r="O94" s="285"/>
      <c r="P94" s="141"/>
    </row>
    <row r="95" spans="2:16" ht="18.75" customHeight="1" thickBot="1">
      <c r="B95" s="140"/>
      <c r="C95" s="288"/>
      <c r="D95" s="289"/>
      <c r="E95" s="289"/>
      <c r="F95" s="57"/>
      <c r="G95" s="57"/>
      <c r="H95" s="57"/>
      <c r="I95" s="57"/>
      <c r="J95" s="57"/>
      <c r="K95" s="286"/>
      <c r="L95" s="286"/>
      <c r="M95" s="286"/>
      <c r="N95" s="286"/>
      <c r="O95" s="287"/>
      <c r="P95" s="141"/>
    </row>
    <row r="96" spans="2:16" ht="13.5" thickBot="1">
      <c r="B96" s="148"/>
      <c r="C96" s="149"/>
      <c r="D96" s="149"/>
      <c r="E96" s="149"/>
      <c r="F96" s="149"/>
      <c r="G96" s="149"/>
      <c r="H96" s="149"/>
      <c r="I96" s="149"/>
      <c r="J96" s="149"/>
      <c r="K96" s="149"/>
      <c r="L96" s="149"/>
      <c r="M96" s="149"/>
      <c r="N96" s="149"/>
      <c r="O96" s="149"/>
      <c r="P96" s="150"/>
    </row>
    <row r="97" ht="13.5" thickTop="1"/>
  </sheetData>
  <mergeCells count="79">
    <mergeCell ref="M24:N24"/>
    <mergeCell ref="C22:O22"/>
    <mergeCell ref="H30:I30"/>
    <mergeCell ref="J30:K30"/>
    <mergeCell ref="M30:N30"/>
    <mergeCell ref="C6:O6"/>
    <mergeCell ref="M12:M14"/>
    <mergeCell ref="N12:N14"/>
    <mergeCell ref="D14:K14"/>
    <mergeCell ref="D12:K13"/>
    <mergeCell ref="C62:O64"/>
    <mergeCell ref="C8:C14"/>
    <mergeCell ref="D8:K8"/>
    <mergeCell ref="D9:K9"/>
    <mergeCell ref="D10:K10"/>
    <mergeCell ref="L10:L11"/>
    <mergeCell ref="D24:L24"/>
    <mergeCell ref="C37:O39"/>
    <mergeCell ref="O12:O14"/>
    <mergeCell ref="L8:O9"/>
    <mergeCell ref="M10:O11"/>
    <mergeCell ref="D11:K11"/>
    <mergeCell ref="L12:L14"/>
    <mergeCell ref="C40:J40"/>
    <mergeCell ref="C43:N43"/>
    <mergeCell ref="M40:N40"/>
    <mergeCell ref="D25:L25"/>
    <mergeCell ref="C26:O28"/>
    <mergeCell ref="C35:G35"/>
    <mergeCell ref="H35:I35"/>
    <mergeCell ref="J35:K35"/>
    <mergeCell ref="M35:N35"/>
    <mergeCell ref="M34:N34"/>
    <mergeCell ref="M25:N25"/>
    <mergeCell ref="C29:G29"/>
    <mergeCell ref="H29:I29"/>
    <mergeCell ref="C54:I54"/>
    <mergeCell ref="M54:N54"/>
    <mergeCell ref="M55:N55"/>
    <mergeCell ref="M56:N56"/>
    <mergeCell ref="J29:K29"/>
    <mergeCell ref="M29:N29"/>
    <mergeCell ref="C44:O46"/>
    <mergeCell ref="C51:O53"/>
    <mergeCell ref="M42:N42"/>
    <mergeCell ref="C41:J41"/>
    <mergeCell ref="M41:N41"/>
    <mergeCell ref="C87:O88"/>
    <mergeCell ref="C58:I58"/>
    <mergeCell ref="M58:N58"/>
    <mergeCell ref="C59:N59"/>
    <mergeCell ref="C36:N36"/>
    <mergeCell ref="C61:N61"/>
    <mergeCell ref="C65:I65"/>
    <mergeCell ref="M65:N65"/>
    <mergeCell ref="M57:N57"/>
    <mergeCell ref="C47:I47"/>
    <mergeCell ref="M47:N47"/>
    <mergeCell ref="C48:I48"/>
    <mergeCell ref="M48:N48"/>
    <mergeCell ref="C49:I49"/>
    <mergeCell ref="M49:N49"/>
    <mergeCell ref="C50:N50"/>
    <mergeCell ref="M31:N31"/>
    <mergeCell ref="M32:N32"/>
    <mergeCell ref="C3:F3"/>
    <mergeCell ref="B2:P2"/>
    <mergeCell ref="K94:O95"/>
    <mergeCell ref="C95:E95"/>
    <mergeCell ref="C18:F18"/>
    <mergeCell ref="C85:O86"/>
    <mergeCell ref="C81:O81"/>
    <mergeCell ref="C82:O82"/>
    <mergeCell ref="C66:I66"/>
    <mergeCell ref="M66:N66"/>
    <mergeCell ref="M67:N67"/>
    <mergeCell ref="M68:N68"/>
    <mergeCell ref="C69:N69"/>
    <mergeCell ref="C71:N7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7FAAD-8D96-47B8-BBE0-7109B25E03E3}">
  <dimension ref="B1:P100"/>
  <sheetViews>
    <sheetView showGridLines="0" view="pageBreakPreview" topLeftCell="A25" zoomScale="80" zoomScaleNormal="80" zoomScaleSheetLayoutView="80" zoomScalePageLayoutView="85" workbookViewId="0">
      <selection activeCell="J58" sqref="J58"/>
    </sheetView>
  </sheetViews>
  <sheetFormatPr baseColWidth="10" defaultColWidth="11.42578125" defaultRowHeight="12.75"/>
  <cols>
    <col min="1" max="2" width="3.140625" style="56" customWidth="1"/>
    <col min="3" max="3" width="14.7109375" style="56" customWidth="1"/>
    <col min="4" max="4" width="15.5703125" style="56" customWidth="1"/>
    <col min="5" max="9" width="11.42578125" style="56"/>
    <col min="10" max="10" width="13.5703125" style="56" customWidth="1"/>
    <col min="11" max="11" width="11.42578125" style="56"/>
    <col min="12" max="12" width="16.42578125" style="56" customWidth="1"/>
    <col min="13" max="14" width="11.42578125" style="56"/>
    <col min="15" max="15" width="15.7109375" style="56" customWidth="1"/>
    <col min="16" max="17" width="3.140625" style="56" customWidth="1"/>
    <col min="18" max="16384" width="11.42578125" style="56"/>
  </cols>
  <sheetData>
    <row r="1" spans="2:16" ht="13.5" thickBot="1"/>
    <row r="2" spans="2:16" ht="25.5" customHeight="1" thickTop="1">
      <c r="B2" s="281"/>
      <c r="C2" s="282"/>
      <c r="D2" s="282"/>
      <c r="E2" s="282"/>
      <c r="F2" s="282"/>
      <c r="G2" s="282"/>
      <c r="H2" s="282"/>
      <c r="I2" s="282"/>
      <c r="J2" s="282"/>
      <c r="K2" s="282"/>
      <c r="L2" s="282"/>
      <c r="M2" s="282"/>
      <c r="N2" s="282"/>
      <c r="O2" s="282"/>
      <c r="P2" s="283"/>
    </row>
    <row r="3" spans="2:16" ht="25.5" customHeight="1">
      <c r="B3" s="171"/>
      <c r="C3" s="278" t="s">
        <v>94</v>
      </c>
      <c r="D3" s="279"/>
      <c r="E3" s="279"/>
      <c r="F3" s="280"/>
      <c r="P3" s="141"/>
    </row>
    <row r="4" spans="2:16" ht="25.5" customHeight="1">
      <c r="B4" s="171"/>
      <c r="C4" s="172" t="s">
        <v>0</v>
      </c>
      <c r="D4" s="173" t="s">
        <v>1</v>
      </c>
      <c r="E4" s="172" t="s">
        <v>2</v>
      </c>
      <c r="F4" s="173">
        <v>3</v>
      </c>
      <c r="P4" s="141"/>
    </row>
    <row r="5" spans="2:16" ht="25.5" customHeight="1">
      <c r="B5" s="171"/>
      <c r="C5" s="151"/>
      <c r="D5" s="152"/>
      <c r="E5" s="151"/>
      <c r="F5" s="152"/>
      <c r="P5" s="141"/>
    </row>
    <row r="6" spans="2:16" ht="36.75" customHeight="1">
      <c r="B6" s="140"/>
      <c r="C6" s="383" t="s">
        <v>36</v>
      </c>
      <c r="D6" s="383"/>
      <c r="E6" s="383"/>
      <c r="F6" s="383"/>
      <c r="G6" s="383"/>
      <c r="H6" s="383"/>
      <c r="I6" s="383"/>
      <c r="J6" s="383"/>
      <c r="K6" s="383"/>
      <c r="L6" s="383"/>
      <c r="M6" s="383"/>
      <c r="N6" s="383"/>
      <c r="O6" s="383"/>
      <c r="P6" s="141"/>
    </row>
    <row r="7" spans="2:16" ht="13.5" thickBot="1">
      <c r="B7" s="140"/>
      <c r="P7" s="141"/>
    </row>
    <row r="8" spans="2:16">
      <c r="B8" s="140"/>
      <c r="C8" s="348"/>
      <c r="D8" s="350"/>
      <c r="E8" s="351"/>
      <c r="F8" s="351"/>
      <c r="G8" s="351"/>
      <c r="H8" s="351"/>
      <c r="I8" s="351"/>
      <c r="J8" s="351"/>
      <c r="K8" s="352"/>
      <c r="L8" s="366"/>
      <c r="M8" s="367"/>
      <c r="N8" s="367"/>
      <c r="O8" s="368"/>
      <c r="P8" s="141"/>
    </row>
    <row r="9" spans="2:16">
      <c r="B9" s="140"/>
      <c r="C9" s="349"/>
      <c r="D9" s="353" t="s">
        <v>37</v>
      </c>
      <c r="E9" s="354"/>
      <c r="F9" s="354"/>
      <c r="G9" s="354"/>
      <c r="H9" s="354"/>
      <c r="I9" s="354"/>
      <c r="J9" s="354"/>
      <c r="K9" s="355"/>
      <c r="L9" s="369"/>
      <c r="M9" s="370"/>
      <c r="N9" s="370"/>
      <c r="O9" s="371"/>
      <c r="P9" s="141"/>
    </row>
    <row r="10" spans="2:16" ht="13.5">
      <c r="B10" s="140"/>
      <c r="C10" s="349"/>
      <c r="D10" s="356"/>
      <c r="E10" s="357"/>
      <c r="F10" s="357"/>
      <c r="G10" s="357"/>
      <c r="H10" s="357"/>
      <c r="I10" s="357"/>
      <c r="J10" s="357"/>
      <c r="K10" s="358"/>
      <c r="L10" s="359" t="s">
        <v>38</v>
      </c>
      <c r="M10" s="372"/>
      <c r="N10" s="373"/>
      <c r="O10" s="374"/>
      <c r="P10" s="141"/>
    </row>
    <row r="11" spans="2:16">
      <c r="B11" s="140"/>
      <c r="C11" s="349"/>
      <c r="D11" s="353" t="s">
        <v>39</v>
      </c>
      <c r="E11" s="354"/>
      <c r="F11" s="354"/>
      <c r="G11" s="354"/>
      <c r="H11" s="354"/>
      <c r="I11" s="354"/>
      <c r="J11" s="354"/>
      <c r="K11" s="355"/>
      <c r="L11" s="360"/>
      <c r="M11" s="375"/>
      <c r="N11" s="376"/>
      <c r="O11" s="377"/>
      <c r="P11" s="141"/>
    </row>
    <row r="12" spans="2:16" ht="12.75" customHeight="1">
      <c r="B12" s="140"/>
      <c r="C12" s="349"/>
      <c r="D12" s="384"/>
      <c r="E12" s="385"/>
      <c r="F12" s="385"/>
      <c r="G12" s="385"/>
      <c r="H12" s="385"/>
      <c r="I12" s="385"/>
      <c r="J12" s="385"/>
      <c r="K12" s="386"/>
      <c r="L12" s="359" t="s">
        <v>40</v>
      </c>
      <c r="M12" s="359">
        <v>1</v>
      </c>
      <c r="N12" s="359" t="s">
        <v>41</v>
      </c>
      <c r="O12" s="364">
        <v>1</v>
      </c>
      <c r="P12" s="141"/>
    </row>
    <row r="13" spans="2:16">
      <c r="B13" s="140"/>
      <c r="C13" s="349"/>
      <c r="D13" s="384"/>
      <c r="E13" s="385"/>
      <c r="F13" s="385"/>
      <c r="G13" s="385"/>
      <c r="H13" s="385"/>
      <c r="I13" s="385"/>
      <c r="J13" s="385"/>
      <c r="K13" s="386"/>
      <c r="L13" s="378"/>
      <c r="M13" s="378"/>
      <c r="N13" s="378"/>
      <c r="O13" s="365"/>
      <c r="P13" s="141"/>
    </row>
    <row r="14" spans="2:16">
      <c r="B14" s="140"/>
      <c r="C14" s="349"/>
      <c r="D14" s="353" t="s">
        <v>42</v>
      </c>
      <c r="E14" s="354"/>
      <c r="F14" s="354"/>
      <c r="G14" s="354"/>
      <c r="H14" s="354"/>
      <c r="I14" s="354"/>
      <c r="J14" s="354"/>
      <c r="K14" s="355"/>
      <c r="L14" s="378"/>
      <c r="M14" s="378"/>
      <c r="N14" s="378"/>
      <c r="O14" s="365"/>
      <c r="P14" s="141"/>
    </row>
    <row r="15" spans="2:16" ht="14.25" thickBot="1">
      <c r="B15" s="140"/>
      <c r="C15" s="123"/>
      <c r="D15" s="122"/>
      <c r="E15" s="122"/>
      <c r="F15" s="122"/>
      <c r="G15" s="122"/>
      <c r="H15" s="122"/>
      <c r="I15" s="122"/>
      <c r="J15" s="122"/>
      <c r="K15" s="122"/>
      <c r="L15" s="122"/>
      <c r="M15" s="121"/>
      <c r="N15" s="121"/>
      <c r="O15" s="120"/>
      <c r="P15" s="141"/>
    </row>
    <row r="16" spans="2:16" ht="13.5">
      <c r="B16" s="140"/>
      <c r="C16" s="119"/>
      <c r="D16" s="118"/>
      <c r="E16" s="118"/>
      <c r="F16" s="118"/>
      <c r="G16" s="118"/>
      <c r="H16" s="118"/>
      <c r="I16" s="118"/>
      <c r="J16" s="118"/>
      <c r="K16" s="118"/>
      <c r="L16" s="117" t="s">
        <v>43</v>
      </c>
      <c r="M16" s="116" t="s">
        <v>44</v>
      </c>
      <c r="N16" s="116" t="s">
        <v>45</v>
      </c>
      <c r="O16" s="115" t="s">
        <v>46</v>
      </c>
      <c r="P16" s="141"/>
    </row>
    <row r="17" spans="2:16" ht="13.5">
      <c r="B17" s="140"/>
      <c r="C17" s="65"/>
      <c r="D17" s="142"/>
      <c r="E17" s="142"/>
      <c r="F17" s="142"/>
      <c r="G17" s="142"/>
      <c r="H17" s="142"/>
      <c r="I17" s="142"/>
      <c r="J17" s="142"/>
      <c r="K17" s="142"/>
      <c r="L17" s="143"/>
      <c r="M17" s="114"/>
      <c r="N17" s="114"/>
      <c r="O17" s="113"/>
      <c r="P17" s="141"/>
    </row>
    <row r="18" spans="2:16" ht="18" customHeight="1">
      <c r="B18" s="140"/>
      <c r="C18" s="290" t="s">
        <v>47</v>
      </c>
      <c r="D18" s="291"/>
      <c r="E18" s="291"/>
      <c r="F18" s="291"/>
      <c r="G18" s="142"/>
      <c r="H18" s="142"/>
      <c r="I18" s="142" t="s">
        <v>48</v>
      </c>
      <c r="K18" s="142"/>
      <c r="L18" s="143"/>
      <c r="O18" s="112"/>
      <c r="P18" s="141"/>
    </row>
    <row r="19" spans="2:16" ht="13.5">
      <c r="B19" s="140"/>
      <c r="C19" s="111"/>
      <c r="D19" s="110"/>
      <c r="E19" s="110"/>
      <c r="F19" s="110"/>
      <c r="G19" s="110"/>
      <c r="H19" s="110"/>
      <c r="I19" s="110"/>
      <c r="J19" s="110"/>
      <c r="K19" s="110"/>
      <c r="L19" s="110"/>
      <c r="M19" s="110"/>
      <c r="N19" s="110"/>
      <c r="O19" s="109"/>
      <c r="P19" s="141"/>
    </row>
    <row r="20" spans="2:16" ht="13.5" thickBot="1">
      <c r="B20" s="140"/>
      <c r="C20" s="135"/>
      <c r="D20" s="136"/>
      <c r="E20" s="136"/>
      <c r="F20" s="136"/>
      <c r="G20" s="136"/>
      <c r="H20" s="136"/>
      <c r="I20" s="136"/>
      <c r="J20" s="136"/>
      <c r="K20" s="136"/>
      <c r="L20" s="136"/>
      <c r="M20" s="136"/>
      <c r="N20" s="136"/>
      <c r="O20" s="108"/>
      <c r="P20" s="141"/>
    </row>
    <row r="21" spans="2:16" ht="13.5" thickBot="1">
      <c r="B21" s="140"/>
      <c r="C21" s="73"/>
      <c r="D21" s="72"/>
      <c r="E21" s="72"/>
      <c r="F21" s="72"/>
      <c r="G21" s="72"/>
      <c r="H21" s="72"/>
      <c r="K21" s="72"/>
      <c r="L21" s="72"/>
      <c r="M21" s="72"/>
      <c r="N21" s="72"/>
      <c r="O21" s="71"/>
      <c r="P21" s="141"/>
    </row>
    <row r="22" spans="2:16" ht="13.5">
      <c r="B22" s="140"/>
      <c r="C22" s="389" t="s">
        <v>49</v>
      </c>
      <c r="D22" s="390"/>
      <c r="E22" s="390"/>
      <c r="F22" s="390"/>
      <c r="G22" s="390"/>
      <c r="H22" s="390"/>
      <c r="I22" s="390"/>
      <c r="J22" s="390"/>
      <c r="K22" s="390"/>
      <c r="L22" s="390"/>
      <c r="M22" s="390"/>
      <c r="N22" s="390"/>
      <c r="O22" s="391"/>
      <c r="P22" s="141"/>
    </row>
    <row r="23" spans="2:16" ht="13.5" thickBot="1">
      <c r="B23" s="140"/>
      <c r="C23" s="62"/>
      <c r="O23" s="61"/>
      <c r="P23" s="141"/>
    </row>
    <row r="24" spans="2:16">
      <c r="B24" s="140"/>
      <c r="C24" s="166" t="s">
        <v>50</v>
      </c>
      <c r="D24" s="361" t="s">
        <v>51</v>
      </c>
      <c r="E24" s="362"/>
      <c r="F24" s="362"/>
      <c r="G24" s="362"/>
      <c r="H24" s="362"/>
      <c r="I24" s="362"/>
      <c r="J24" s="362"/>
      <c r="K24" s="362"/>
      <c r="L24" s="363"/>
      <c r="M24" s="387" t="s">
        <v>52</v>
      </c>
      <c r="N24" s="388"/>
      <c r="O24" s="166" t="s">
        <v>11</v>
      </c>
      <c r="P24" s="141"/>
    </row>
    <row r="25" spans="2:16" ht="27" customHeight="1" thickBot="1">
      <c r="B25" s="140"/>
      <c r="C25" s="107">
        <f>+'PRESUPUESTO OFICIAL (Entidad)'!C15</f>
        <v>2</v>
      </c>
      <c r="D25" s="328" t="str">
        <f>+'PRESUPUESTO OFICIAL (Entidad)'!G15</f>
        <v>MANTENIMIENTO DE JARDINES (INCLUYE DISPOSICIÓN FINAL Y CONTROL DE MALEZA Y CRECIMIENTO DE MATERIAL VEGETAL)</v>
      </c>
      <c r="E25" s="329"/>
      <c r="F25" s="329"/>
      <c r="G25" s="329"/>
      <c r="H25" s="329"/>
      <c r="I25" s="329"/>
      <c r="J25" s="329"/>
      <c r="K25" s="329"/>
      <c r="L25" s="330"/>
      <c r="M25" s="379" t="str">
        <f>+'PRESUPUESTO OFICIAL (Entidad)'!H15</f>
        <v>MES</v>
      </c>
      <c r="N25" s="380"/>
      <c r="O25" s="106">
        <v>1</v>
      </c>
      <c r="P25" s="141"/>
    </row>
    <row r="26" spans="2:16">
      <c r="B26" s="140"/>
      <c r="C26" s="331" t="s">
        <v>53</v>
      </c>
      <c r="D26" s="332"/>
      <c r="E26" s="332"/>
      <c r="F26" s="332"/>
      <c r="G26" s="332"/>
      <c r="H26" s="332"/>
      <c r="I26" s="332"/>
      <c r="J26" s="332"/>
      <c r="K26" s="332"/>
      <c r="L26" s="332"/>
      <c r="M26" s="332"/>
      <c r="N26" s="332"/>
      <c r="O26" s="333"/>
      <c r="P26" s="141"/>
    </row>
    <row r="27" spans="2:16">
      <c r="B27" s="140"/>
      <c r="C27" s="334"/>
      <c r="D27" s="335"/>
      <c r="E27" s="335"/>
      <c r="F27" s="335"/>
      <c r="G27" s="335"/>
      <c r="H27" s="335"/>
      <c r="I27" s="335"/>
      <c r="J27" s="335"/>
      <c r="K27" s="335"/>
      <c r="L27" s="335"/>
      <c r="M27" s="335"/>
      <c r="N27" s="335"/>
      <c r="O27" s="336"/>
      <c r="P27" s="141"/>
    </row>
    <row r="28" spans="2:16" ht="13.5" thickBot="1">
      <c r="B28" s="140"/>
      <c r="C28" s="337"/>
      <c r="D28" s="338"/>
      <c r="E28" s="338"/>
      <c r="F28" s="338"/>
      <c r="G28" s="338"/>
      <c r="H28" s="338"/>
      <c r="I28" s="338"/>
      <c r="J28" s="338"/>
      <c r="K28" s="338"/>
      <c r="L28" s="338"/>
      <c r="M28" s="338"/>
      <c r="N28" s="338"/>
      <c r="O28" s="339"/>
      <c r="P28" s="141"/>
    </row>
    <row r="29" spans="2:16" ht="13.5">
      <c r="B29" s="140"/>
      <c r="C29" s="312" t="s">
        <v>51</v>
      </c>
      <c r="D29" s="381"/>
      <c r="E29" s="381"/>
      <c r="F29" s="381"/>
      <c r="G29" s="382"/>
      <c r="H29" s="318" t="s">
        <v>54</v>
      </c>
      <c r="I29" s="381"/>
      <c r="J29" s="326" t="s">
        <v>55</v>
      </c>
      <c r="K29" s="327"/>
      <c r="L29" s="96" t="s">
        <v>56</v>
      </c>
      <c r="M29" s="318" t="s">
        <v>57</v>
      </c>
      <c r="N29" s="319"/>
      <c r="O29" s="100" t="s">
        <v>58</v>
      </c>
      <c r="P29" s="141"/>
    </row>
    <row r="30" spans="2:16">
      <c r="B30" s="140"/>
      <c r="C30" s="184"/>
      <c r="D30" s="185"/>
      <c r="E30" s="185"/>
      <c r="F30" s="185"/>
      <c r="G30" s="186"/>
      <c r="H30" s="392"/>
      <c r="I30" s="393"/>
      <c r="J30" s="392"/>
      <c r="K30" s="393"/>
      <c r="L30" s="103"/>
      <c r="M30" s="276"/>
      <c r="N30" s="277"/>
      <c r="O30" s="188"/>
      <c r="P30" s="141"/>
    </row>
    <row r="31" spans="2:16">
      <c r="B31" s="140"/>
      <c r="C31" s="181"/>
      <c r="D31" s="134"/>
      <c r="E31" s="134"/>
      <c r="F31" s="134"/>
      <c r="G31" s="182"/>
      <c r="H31" s="105"/>
      <c r="I31" s="104"/>
      <c r="J31" s="105"/>
      <c r="K31" s="104"/>
      <c r="L31" s="103"/>
      <c r="M31" s="276"/>
      <c r="N31" s="277"/>
      <c r="O31" s="188"/>
      <c r="P31" s="141"/>
    </row>
    <row r="32" spans="2:16">
      <c r="B32" s="140"/>
      <c r="C32" s="181"/>
      <c r="D32" s="134"/>
      <c r="E32" s="134"/>
      <c r="F32" s="134"/>
      <c r="G32" s="182"/>
      <c r="H32" s="105"/>
      <c r="I32" s="104"/>
      <c r="J32" s="105"/>
      <c r="K32" s="104"/>
      <c r="L32" s="103"/>
      <c r="M32" s="276"/>
      <c r="N32" s="277"/>
      <c r="O32" s="188"/>
      <c r="P32" s="141"/>
    </row>
    <row r="33" spans="2:16">
      <c r="B33" s="140"/>
      <c r="C33" s="181"/>
      <c r="D33" s="134"/>
      <c r="E33" s="134"/>
      <c r="F33" s="134"/>
      <c r="G33" s="182"/>
      <c r="H33" s="105"/>
      <c r="I33" s="104"/>
      <c r="J33" s="105"/>
      <c r="K33" s="104"/>
      <c r="L33" s="103"/>
      <c r="M33" s="179"/>
      <c r="N33" s="180"/>
      <c r="O33" s="98"/>
      <c r="P33" s="141"/>
    </row>
    <row r="34" spans="2:16">
      <c r="B34" s="140"/>
      <c r="C34" s="187" t="s">
        <v>104</v>
      </c>
      <c r="D34" s="63"/>
      <c r="E34" s="63"/>
      <c r="F34" s="63"/>
      <c r="G34" s="104"/>
      <c r="H34" s="105"/>
      <c r="I34" s="104"/>
      <c r="J34" s="105"/>
      <c r="K34" s="104"/>
      <c r="L34" s="103"/>
      <c r="M34" s="344">
        <v>0.15</v>
      </c>
      <c r="N34" s="277"/>
      <c r="O34" s="98">
        <f>+O62*M34</f>
        <v>891906.5396736</v>
      </c>
      <c r="P34" s="141"/>
    </row>
    <row r="35" spans="2:16" ht="13.5" thickBot="1">
      <c r="B35" s="140"/>
      <c r="C35" s="308"/>
      <c r="D35" s="309"/>
      <c r="E35" s="309"/>
      <c r="F35" s="309"/>
      <c r="G35" s="340"/>
      <c r="H35" s="341"/>
      <c r="I35" s="340"/>
      <c r="J35" s="341"/>
      <c r="K35" s="340"/>
      <c r="L35" s="102"/>
      <c r="M35" s="342"/>
      <c r="N35" s="343"/>
      <c r="O35" s="98"/>
      <c r="P35" s="141"/>
    </row>
    <row r="36" spans="2:16" ht="14.25" thickBot="1">
      <c r="B36" s="140"/>
      <c r="C36" s="302" t="s">
        <v>59</v>
      </c>
      <c r="D36" s="303"/>
      <c r="E36" s="303"/>
      <c r="F36" s="303"/>
      <c r="G36" s="303"/>
      <c r="H36" s="303"/>
      <c r="I36" s="303"/>
      <c r="J36" s="303"/>
      <c r="K36" s="303"/>
      <c r="L36" s="303"/>
      <c r="M36" s="303"/>
      <c r="N36" s="304"/>
      <c r="O36" s="97">
        <f>SUM(O30:O35)</f>
        <v>891906.5396736</v>
      </c>
      <c r="P36" s="141"/>
    </row>
    <row r="37" spans="2:16" ht="13.5" customHeight="1">
      <c r="B37" s="140"/>
      <c r="C37" s="331" t="s">
        <v>60</v>
      </c>
      <c r="D37" s="332"/>
      <c r="E37" s="332"/>
      <c r="F37" s="332"/>
      <c r="G37" s="332"/>
      <c r="H37" s="332"/>
      <c r="I37" s="332"/>
      <c r="J37" s="332"/>
      <c r="K37" s="332"/>
      <c r="L37" s="332"/>
      <c r="M37" s="332"/>
      <c r="N37" s="332"/>
      <c r="O37" s="333"/>
      <c r="P37" s="141"/>
    </row>
    <row r="38" spans="2:16">
      <c r="B38" s="140"/>
      <c r="C38" s="334"/>
      <c r="D38" s="335"/>
      <c r="E38" s="335"/>
      <c r="F38" s="335"/>
      <c r="G38" s="335"/>
      <c r="H38" s="335"/>
      <c r="I38" s="335"/>
      <c r="J38" s="335"/>
      <c r="K38" s="335"/>
      <c r="L38" s="335"/>
      <c r="M38" s="335"/>
      <c r="N38" s="335"/>
      <c r="O38" s="336"/>
      <c r="P38" s="141"/>
    </row>
    <row r="39" spans="2:16" ht="13.5" thickBot="1">
      <c r="B39" s="140"/>
      <c r="C39" s="337"/>
      <c r="D39" s="338"/>
      <c r="E39" s="338"/>
      <c r="F39" s="338"/>
      <c r="G39" s="338"/>
      <c r="H39" s="338"/>
      <c r="I39" s="338"/>
      <c r="J39" s="338"/>
      <c r="K39" s="338"/>
      <c r="L39" s="338"/>
      <c r="M39" s="338"/>
      <c r="N39" s="338"/>
      <c r="O39" s="339"/>
      <c r="P39" s="141"/>
    </row>
    <row r="40" spans="2:16" ht="13.5">
      <c r="B40" s="140"/>
      <c r="C40" s="312" t="s">
        <v>51</v>
      </c>
      <c r="D40" s="313"/>
      <c r="E40" s="313"/>
      <c r="F40" s="313"/>
      <c r="G40" s="313"/>
      <c r="H40" s="313"/>
      <c r="I40" s="313"/>
      <c r="J40" s="319"/>
      <c r="K40" s="139" t="s">
        <v>52</v>
      </c>
      <c r="L40" s="96" t="s">
        <v>11</v>
      </c>
      <c r="M40" s="318" t="s">
        <v>61</v>
      </c>
      <c r="N40" s="319"/>
      <c r="O40" s="100" t="s">
        <v>58</v>
      </c>
      <c r="P40" s="141"/>
    </row>
    <row r="41" spans="2:16">
      <c r="B41" s="140"/>
      <c r="C41" s="394" t="s">
        <v>114</v>
      </c>
      <c r="D41" s="395"/>
      <c r="E41" s="395"/>
      <c r="F41" s="395"/>
      <c r="G41" s="395"/>
      <c r="H41" s="395"/>
      <c r="I41" s="395"/>
      <c r="J41" s="396"/>
      <c r="K41" s="202" t="s">
        <v>118</v>
      </c>
      <c r="L41" s="204">
        <v>1.5</v>
      </c>
      <c r="M41" s="320">
        <f>139650*1.51</f>
        <v>210871.5</v>
      </c>
      <c r="N41" s="321"/>
      <c r="O41" s="98">
        <f>+M41*L41</f>
        <v>316307.25</v>
      </c>
      <c r="P41" s="141"/>
    </row>
    <row r="42" spans="2:16">
      <c r="B42" s="140"/>
      <c r="C42" s="199" t="s">
        <v>115</v>
      </c>
      <c r="D42" s="200"/>
      <c r="E42" s="200"/>
      <c r="F42" s="200"/>
      <c r="G42" s="200"/>
      <c r="H42" s="200"/>
      <c r="I42" s="200"/>
      <c r="J42" s="201"/>
      <c r="K42" s="203" t="s">
        <v>118</v>
      </c>
      <c r="L42" s="205">
        <v>1.2</v>
      </c>
      <c r="M42" s="320">
        <f>113400*1.51</f>
        <v>171234</v>
      </c>
      <c r="N42" s="321"/>
      <c r="O42" s="98">
        <f t="shared" ref="O42:O44" si="0">+M42*L42</f>
        <v>205480.8</v>
      </c>
      <c r="P42" s="141"/>
    </row>
    <row r="43" spans="2:16">
      <c r="B43" s="140"/>
      <c r="C43" s="199" t="s">
        <v>116</v>
      </c>
      <c r="D43" s="200"/>
      <c r="E43" s="200"/>
      <c r="F43" s="200"/>
      <c r="G43" s="200"/>
      <c r="H43" s="200"/>
      <c r="I43" s="200"/>
      <c r="J43" s="201"/>
      <c r="K43" s="203" t="s">
        <v>119</v>
      </c>
      <c r="L43" s="205">
        <v>3</v>
      </c>
      <c r="M43" s="320">
        <f>23100*1.51</f>
        <v>34881</v>
      </c>
      <c r="N43" s="321"/>
      <c r="O43" s="98">
        <f t="shared" si="0"/>
        <v>104643</v>
      </c>
      <c r="P43" s="141"/>
    </row>
    <row r="44" spans="2:16">
      <c r="B44" s="140"/>
      <c r="C44" s="199" t="s">
        <v>117</v>
      </c>
      <c r="D44" s="200"/>
      <c r="E44" s="200"/>
      <c r="F44" s="200"/>
      <c r="G44" s="200"/>
      <c r="H44" s="200"/>
      <c r="I44" s="200"/>
      <c r="J44" s="201"/>
      <c r="K44" s="203" t="s">
        <v>119</v>
      </c>
      <c r="L44" s="205">
        <v>3</v>
      </c>
      <c r="M44" s="320">
        <f>60900*1.51</f>
        <v>91959</v>
      </c>
      <c r="N44" s="321"/>
      <c r="O44" s="98">
        <f t="shared" si="0"/>
        <v>275877</v>
      </c>
      <c r="P44" s="141"/>
    </row>
    <row r="45" spans="2:16" ht="13.5" thickBot="1">
      <c r="B45" s="140"/>
      <c r="C45" s="199" t="s">
        <v>106</v>
      </c>
      <c r="D45" s="200"/>
      <c r="E45" s="200"/>
      <c r="F45" s="200"/>
      <c r="G45" s="200"/>
      <c r="H45" s="200"/>
      <c r="I45" s="200"/>
      <c r="J45" s="201"/>
      <c r="K45" s="203" t="s">
        <v>108</v>
      </c>
      <c r="L45" s="205">
        <v>10</v>
      </c>
      <c r="M45" s="322">
        <f>2100*1.51</f>
        <v>3171</v>
      </c>
      <c r="N45" s="323"/>
      <c r="O45" s="98">
        <f>+M45*L45</f>
        <v>31710</v>
      </c>
      <c r="P45" s="141"/>
    </row>
    <row r="46" spans="2:16" ht="14.25" thickBot="1">
      <c r="B46" s="140"/>
      <c r="C46" s="302" t="s">
        <v>59</v>
      </c>
      <c r="D46" s="303"/>
      <c r="E46" s="303"/>
      <c r="F46" s="303"/>
      <c r="G46" s="303"/>
      <c r="H46" s="303"/>
      <c r="I46" s="303"/>
      <c r="J46" s="303"/>
      <c r="K46" s="303"/>
      <c r="L46" s="303"/>
      <c r="M46" s="303"/>
      <c r="N46" s="304"/>
      <c r="O46" s="86">
        <f>SUM(O41:O45)</f>
        <v>934018.05</v>
      </c>
      <c r="P46" s="141"/>
    </row>
    <row r="47" spans="2:16">
      <c r="B47" s="140"/>
      <c r="C47" s="331" t="s">
        <v>62</v>
      </c>
      <c r="D47" s="332"/>
      <c r="E47" s="332"/>
      <c r="F47" s="332"/>
      <c r="G47" s="332"/>
      <c r="H47" s="332"/>
      <c r="I47" s="332"/>
      <c r="J47" s="332"/>
      <c r="K47" s="332"/>
      <c r="L47" s="332"/>
      <c r="M47" s="332"/>
      <c r="N47" s="332"/>
      <c r="O47" s="333"/>
      <c r="P47" s="141"/>
    </row>
    <row r="48" spans="2:16">
      <c r="B48" s="140"/>
      <c r="C48" s="334"/>
      <c r="D48" s="335"/>
      <c r="E48" s="335"/>
      <c r="F48" s="335"/>
      <c r="G48" s="335"/>
      <c r="H48" s="335"/>
      <c r="I48" s="335"/>
      <c r="J48" s="335"/>
      <c r="K48" s="335"/>
      <c r="L48" s="335"/>
      <c r="M48" s="335"/>
      <c r="N48" s="335"/>
      <c r="O48" s="336"/>
      <c r="P48" s="141"/>
    </row>
    <row r="49" spans="2:16" ht="13.5" thickBot="1">
      <c r="B49" s="140"/>
      <c r="C49" s="337"/>
      <c r="D49" s="338"/>
      <c r="E49" s="338"/>
      <c r="F49" s="338"/>
      <c r="G49" s="338"/>
      <c r="H49" s="338"/>
      <c r="I49" s="338"/>
      <c r="J49" s="338"/>
      <c r="K49" s="338"/>
      <c r="L49" s="338"/>
      <c r="M49" s="338"/>
      <c r="N49" s="338"/>
      <c r="O49" s="339"/>
      <c r="P49" s="141"/>
    </row>
    <row r="50" spans="2:16" ht="13.5">
      <c r="B50" s="140"/>
      <c r="C50" s="312" t="s">
        <v>63</v>
      </c>
      <c r="D50" s="313"/>
      <c r="E50" s="313"/>
      <c r="F50" s="313"/>
      <c r="G50" s="313"/>
      <c r="H50" s="313"/>
      <c r="I50" s="313"/>
      <c r="J50" s="96" t="s">
        <v>64</v>
      </c>
      <c r="K50" s="137" t="s">
        <v>65</v>
      </c>
      <c r="L50" s="101" t="s">
        <v>66</v>
      </c>
      <c r="M50" s="318" t="s">
        <v>67</v>
      </c>
      <c r="N50" s="319"/>
      <c r="O50" s="100" t="s">
        <v>58</v>
      </c>
      <c r="P50" s="141"/>
    </row>
    <row r="51" spans="2:16">
      <c r="B51" s="140"/>
      <c r="C51" s="298" t="s">
        <v>109</v>
      </c>
      <c r="D51" s="299"/>
      <c r="E51" s="299"/>
      <c r="F51" s="299"/>
      <c r="G51" s="299"/>
      <c r="H51" s="299"/>
      <c r="I51" s="299"/>
      <c r="J51" s="192">
        <v>35</v>
      </c>
      <c r="K51" s="195">
        <v>2</v>
      </c>
      <c r="L51" s="99">
        <f>+J51*K51</f>
        <v>70</v>
      </c>
      <c r="M51" s="320">
        <v>1986.3899999999999</v>
      </c>
      <c r="N51" s="321"/>
      <c r="O51" s="98">
        <f>+M51*L51</f>
        <v>139047.29999999999</v>
      </c>
      <c r="P51" s="141"/>
    </row>
    <row r="52" spans="2:16" ht="13.5" thickBot="1">
      <c r="B52" s="140"/>
      <c r="C52" s="308"/>
      <c r="D52" s="309"/>
      <c r="E52" s="309"/>
      <c r="F52" s="309"/>
      <c r="G52" s="309"/>
      <c r="H52" s="309"/>
      <c r="I52" s="309"/>
      <c r="J52" s="196"/>
      <c r="K52" s="197"/>
      <c r="L52" s="196"/>
      <c r="M52" s="322"/>
      <c r="N52" s="323"/>
      <c r="O52" s="98">
        <f>+M52*L52</f>
        <v>0</v>
      </c>
      <c r="P52" s="141"/>
    </row>
    <row r="53" spans="2:16" ht="14.25" thickBot="1">
      <c r="B53" s="140"/>
      <c r="C53" s="302" t="s">
        <v>59</v>
      </c>
      <c r="D53" s="303"/>
      <c r="E53" s="303"/>
      <c r="F53" s="303"/>
      <c r="G53" s="303"/>
      <c r="H53" s="303"/>
      <c r="I53" s="303"/>
      <c r="J53" s="303"/>
      <c r="K53" s="303"/>
      <c r="L53" s="303"/>
      <c r="M53" s="303"/>
      <c r="N53" s="304"/>
      <c r="O53" s="97">
        <f>SUM(O51:O52)</f>
        <v>139047.29999999999</v>
      </c>
      <c r="P53" s="141"/>
    </row>
    <row r="54" spans="2:16">
      <c r="B54" s="140"/>
      <c r="C54" s="331" t="s">
        <v>68</v>
      </c>
      <c r="D54" s="332"/>
      <c r="E54" s="332"/>
      <c r="F54" s="332"/>
      <c r="G54" s="332"/>
      <c r="H54" s="332"/>
      <c r="I54" s="332"/>
      <c r="J54" s="332"/>
      <c r="K54" s="332"/>
      <c r="L54" s="332"/>
      <c r="M54" s="332"/>
      <c r="N54" s="332"/>
      <c r="O54" s="333"/>
      <c r="P54" s="141"/>
    </row>
    <row r="55" spans="2:16">
      <c r="B55" s="140"/>
      <c r="C55" s="334"/>
      <c r="D55" s="335"/>
      <c r="E55" s="335"/>
      <c r="F55" s="335"/>
      <c r="G55" s="335"/>
      <c r="H55" s="335"/>
      <c r="I55" s="335"/>
      <c r="J55" s="335"/>
      <c r="K55" s="335"/>
      <c r="L55" s="335"/>
      <c r="M55" s="335"/>
      <c r="N55" s="335"/>
      <c r="O55" s="336"/>
      <c r="P55" s="141"/>
    </row>
    <row r="56" spans="2:16" ht="13.5" thickBot="1">
      <c r="B56" s="140"/>
      <c r="C56" s="337"/>
      <c r="D56" s="338"/>
      <c r="E56" s="338"/>
      <c r="F56" s="338"/>
      <c r="G56" s="338"/>
      <c r="H56" s="338"/>
      <c r="I56" s="338"/>
      <c r="J56" s="338"/>
      <c r="K56" s="338"/>
      <c r="L56" s="338"/>
      <c r="M56" s="338"/>
      <c r="N56" s="338"/>
      <c r="O56" s="339"/>
      <c r="P56" s="141"/>
    </row>
    <row r="57" spans="2:16" ht="13.5">
      <c r="B57" s="140"/>
      <c r="C57" s="312" t="s">
        <v>69</v>
      </c>
      <c r="D57" s="313"/>
      <c r="E57" s="313"/>
      <c r="F57" s="313"/>
      <c r="G57" s="313"/>
      <c r="H57" s="313"/>
      <c r="I57" s="313"/>
      <c r="J57" s="96" t="s">
        <v>70</v>
      </c>
      <c r="K57" s="95" t="s">
        <v>71</v>
      </c>
      <c r="L57" s="84" t="s">
        <v>72</v>
      </c>
      <c r="M57" s="314" t="s">
        <v>57</v>
      </c>
      <c r="N57" s="315"/>
      <c r="O57" s="83" t="s">
        <v>58</v>
      </c>
      <c r="P57" s="141"/>
    </row>
    <row r="58" spans="2:16">
      <c r="B58" s="140"/>
      <c r="C58" s="94" t="s">
        <v>120</v>
      </c>
      <c r="D58" s="93"/>
      <c r="E58" s="93">
        <v>2</v>
      </c>
      <c r="F58" s="93"/>
      <c r="G58" s="93"/>
      <c r="H58" s="93"/>
      <c r="I58" s="93"/>
      <c r="J58" s="92">
        <f>1996032*E58</f>
        <v>3992064</v>
      </c>
      <c r="K58" s="91">
        <v>1.489466</v>
      </c>
      <c r="L58" s="198">
        <f>+J58*K58</f>
        <v>5946043.5978239998</v>
      </c>
      <c r="M58" s="324">
        <v>1</v>
      </c>
      <c r="N58" s="325"/>
      <c r="O58" s="89">
        <f>+M58*L58</f>
        <v>5946043.5978239998</v>
      </c>
      <c r="P58" s="141"/>
    </row>
    <row r="59" spans="2:16">
      <c r="B59" s="140"/>
      <c r="C59" s="94"/>
      <c r="D59" s="93"/>
      <c r="E59" s="93"/>
      <c r="F59" s="93"/>
      <c r="G59" s="93"/>
      <c r="H59" s="93"/>
      <c r="I59" s="93"/>
      <c r="J59" s="92"/>
      <c r="K59" s="91"/>
      <c r="L59" s="198"/>
      <c r="M59" s="324"/>
      <c r="N59" s="325"/>
      <c r="O59" s="89"/>
      <c r="P59" s="141"/>
    </row>
    <row r="60" spans="2:16">
      <c r="B60" s="140"/>
      <c r="C60" s="94"/>
      <c r="D60" s="93"/>
      <c r="E60" s="93"/>
      <c r="F60" s="93"/>
      <c r="G60" s="93"/>
      <c r="H60" s="93"/>
      <c r="I60" s="93"/>
      <c r="J60" s="92"/>
      <c r="K60" s="91"/>
      <c r="L60" s="90"/>
      <c r="M60" s="316"/>
      <c r="N60" s="317"/>
      <c r="O60" s="89"/>
      <c r="P60" s="141"/>
    </row>
    <row r="61" spans="2:16" ht="13.5" thickBot="1">
      <c r="B61" s="140"/>
      <c r="C61" s="308"/>
      <c r="D61" s="309"/>
      <c r="E61" s="309"/>
      <c r="F61" s="309"/>
      <c r="G61" s="309"/>
      <c r="H61" s="309"/>
      <c r="I61" s="309"/>
      <c r="J61" s="88"/>
      <c r="K61" s="57"/>
      <c r="L61" s="88"/>
      <c r="M61" s="310"/>
      <c r="N61" s="311"/>
      <c r="O61" s="87"/>
      <c r="P61" s="141"/>
    </row>
    <row r="62" spans="2:16" ht="14.25" thickBot="1">
      <c r="B62" s="140"/>
      <c r="C62" s="302" t="s">
        <v>59</v>
      </c>
      <c r="D62" s="303"/>
      <c r="E62" s="303"/>
      <c r="F62" s="303"/>
      <c r="G62" s="303"/>
      <c r="H62" s="303"/>
      <c r="I62" s="303"/>
      <c r="J62" s="303"/>
      <c r="K62" s="303"/>
      <c r="L62" s="303"/>
      <c r="M62" s="303"/>
      <c r="N62" s="304"/>
      <c r="O62" s="86">
        <f>SUM(O58:O61)</f>
        <v>5946043.5978239998</v>
      </c>
      <c r="P62" s="141"/>
    </row>
    <row r="63" spans="2:16" ht="13.5" thickBot="1">
      <c r="B63" s="140"/>
      <c r="C63" s="62"/>
      <c r="O63" s="61"/>
      <c r="P63" s="141"/>
    </row>
    <row r="64" spans="2:16" ht="13.5" thickBot="1">
      <c r="B64" s="140"/>
      <c r="C64" s="305" t="s">
        <v>73</v>
      </c>
      <c r="D64" s="306"/>
      <c r="E64" s="306"/>
      <c r="F64" s="306"/>
      <c r="G64" s="306"/>
      <c r="H64" s="306"/>
      <c r="I64" s="306"/>
      <c r="J64" s="306"/>
      <c r="K64" s="306"/>
      <c r="L64" s="306"/>
      <c r="M64" s="306"/>
      <c r="N64" s="307"/>
      <c r="O64" s="85">
        <f>+O36+O46+O53+O62</f>
        <v>7911015.4874975998</v>
      </c>
      <c r="P64" s="141"/>
    </row>
    <row r="65" spans="2:16">
      <c r="B65" s="140"/>
      <c r="C65" s="331" t="s">
        <v>74</v>
      </c>
      <c r="D65" s="332"/>
      <c r="E65" s="332"/>
      <c r="F65" s="332"/>
      <c r="G65" s="332"/>
      <c r="H65" s="332"/>
      <c r="I65" s="332"/>
      <c r="J65" s="332"/>
      <c r="K65" s="332"/>
      <c r="L65" s="332"/>
      <c r="M65" s="332"/>
      <c r="N65" s="332"/>
      <c r="O65" s="333"/>
      <c r="P65" s="141"/>
    </row>
    <row r="66" spans="2:16">
      <c r="B66" s="140"/>
      <c r="C66" s="334"/>
      <c r="D66" s="335"/>
      <c r="E66" s="335"/>
      <c r="F66" s="335"/>
      <c r="G66" s="335"/>
      <c r="H66" s="335"/>
      <c r="I66" s="335"/>
      <c r="J66" s="335"/>
      <c r="K66" s="335"/>
      <c r="L66" s="335"/>
      <c r="M66" s="335"/>
      <c r="N66" s="335"/>
      <c r="O66" s="336"/>
      <c r="P66" s="141"/>
    </row>
    <row r="67" spans="2:16" ht="13.5" thickBot="1">
      <c r="B67" s="140"/>
      <c r="C67" s="337"/>
      <c r="D67" s="338"/>
      <c r="E67" s="338"/>
      <c r="F67" s="338"/>
      <c r="G67" s="338"/>
      <c r="H67" s="338"/>
      <c r="I67" s="338"/>
      <c r="J67" s="338"/>
      <c r="K67" s="338"/>
      <c r="L67" s="338"/>
      <c r="M67" s="338"/>
      <c r="N67" s="338"/>
      <c r="O67" s="339"/>
      <c r="P67" s="141"/>
    </row>
    <row r="68" spans="2:16" ht="13.5">
      <c r="B68" s="140"/>
      <c r="C68" s="312" t="s">
        <v>75</v>
      </c>
      <c r="D68" s="313"/>
      <c r="E68" s="313"/>
      <c r="F68" s="313"/>
      <c r="G68" s="313"/>
      <c r="H68" s="313"/>
      <c r="I68" s="313"/>
      <c r="J68" s="137"/>
      <c r="K68" s="138"/>
      <c r="L68" s="84" t="s">
        <v>76</v>
      </c>
      <c r="M68" s="314" t="s">
        <v>77</v>
      </c>
      <c r="N68" s="315"/>
      <c r="O68" s="83"/>
      <c r="P68" s="141"/>
    </row>
    <row r="69" spans="2:16">
      <c r="B69" s="140"/>
      <c r="C69" s="298" t="s">
        <v>23</v>
      </c>
      <c r="D69" s="299"/>
      <c r="E69" s="299"/>
      <c r="F69" s="299"/>
      <c r="G69" s="299"/>
      <c r="H69" s="299"/>
      <c r="I69" s="299"/>
      <c r="J69" s="81"/>
      <c r="K69" s="80"/>
      <c r="L69" s="77">
        <v>0.28000000000000003</v>
      </c>
      <c r="M69" s="300">
        <f>+$O$64*L69</f>
        <v>2215084.3364993283</v>
      </c>
      <c r="N69" s="301"/>
      <c r="O69" s="76"/>
      <c r="P69" s="141"/>
    </row>
    <row r="70" spans="2:16">
      <c r="B70" s="140"/>
      <c r="C70" s="82" t="s">
        <v>78</v>
      </c>
      <c r="D70" s="63"/>
      <c r="E70" s="63"/>
      <c r="F70" s="63"/>
      <c r="G70" s="63"/>
      <c r="H70" s="63"/>
      <c r="I70" s="63"/>
      <c r="J70" s="81"/>
      <c r="K70" s="80"/>
      <c r="L70" s="77">
        <v>0</v>
      </c>
      <c r="M70" s="300">
        <f t="shared" ref="M70:M71" si="1">+$O$64*L70</f>
        <v>0</v>
      </c>
      <c r="N70" s="301"/>
      <c r="O70" s="76"/>
      <c r="P70" s="141"/>
    </row>
    <row r="71" spans="2:16" ht="13.5" thickBot="1">
      <c r="B71" s="140"/>
      <c r="C71" s="135" t="s">
        <v>79</v>
      </c>
      <c r="D71" s="136"/>
      <c r="E71" s="136"/>
      <c r="F71" s="136"/>
      <c r="G71" s="136"/>
      <c r="H71" s="136"/>
      <c r="I71" s="136"/>
      <c r="J71" s="79"/>
      <c r="K71" s="78"/>
      <c r="L71" s="77">
        <v>0.05</v>
      </c>
      <c r="M71" s="300">
        <f t="shared" si="1"/>
        <v>395550.77437488001</v>
      </c>
      <c r="N71" s="301"/>
      <c r="O71" s="76"/>
      <c r="P71" s="141"/>
    </row>
    <row r="72" spans="2:16" ht="14.25" thickBot="1">
      <c r="B72" s="140"/>
      <c r="C72" s="302" t="s">
        <v>59</v>
      </c>
      <c r="D72" s="303"/>
      <c r="E72" s="303"/>
      <c r="F72" s="303"/>
      <c r="G72" s="303"/>
      <c r="H72" s="303"/>
      <c r="I72" s="303"/>
      <c r="J72" s="303"/>
      <c r="K72" s="303"/>
      <c r="L72" s="303"/>
      <c r="M72" s="303"/>
      <c r="N72" s="304"/>
      <c r="O72" s="75">
        <f>SUM(M69:N71)</f>
        <v>2610635.1108742082</v>
      </c>
      <c r="P72" s="141"/>
    </row>
    <row r="73" spans="2:16" ht="13.5" thickBot="1">
      <c r="B73" s="140"/>
      <c r="C73" s="62"/>
      <c r="O73" s="61"/>
      <c r="P73" s="141"/>
    </row>
    <row r="74" spans="2:16" ht="13.5" thickBot="1">
      <c r="B74" s="140"/>
      <c r="C74" s="305" t="s">
        <v>80</v>
      </c>
      <c r="D74" s="306"/>
      <c r="E74" s="306"/>
      <c r="F74" s="306"/>
      <c r="G74" s="306"/>
      <c r="H74" s="306"/>
      <c r="I74" s="306"/>
      <c r="J74" s="306"/>
      <c r="K74" s="306"/>
      <c r="L74" s="306"/>
      <c r="M74" s="306"/>
      <c r="N74" s="307"/>
      <c r="O74" s="74">
        <f>+O64+O72</f>
        <v>10521650.598371807</v>
      </c>
      <c r="P74" s="141"/>
    </row>
    <row r="75" spans="2:16">
      <c r="B75" s="140"/>
      <c r="C75" s="73"/>
      <c r="D75" s="72"/>
      <c r="E75" s="72"/>
      <c r="F75" s="72"/>
      <c r="G75" s="72"/>
      <c r="H75" s="72"/>
      <c r="I75" s="72"/>
      <c r="J75" s="72"/>
      <c r="K75" s="72"/>
      <c r="L75" s="72"/>
      <c r="M75" s="72"/>
      <c r="N75" s="72"/>
      <c r="O75" s="71"/>
      <c r="P75" s="141"/>
    </row>
    <row r="76" spans="2:16">
      <c r="B76" s="140"/>
      <c r="C76" s="62"/>
      <c r="O76" s="61"/>
      <c r="P76" s="141"/>
    </row>
    <row r="77" spans="2:16">
      <c r="B77" s="140"/>
      <c r="C77" s="62"/>
      <c r="O77" s="61"/>
      <c r="P77" s="141"/>
    </row>
    <row r="78" spans="2:16">
      <c r="B78" s="140"/>
      <c r="C78" s="62"/>
      <c r="H78" s="64" t="s">
        <v>81</v>
      </c>
      <c r="I78" s="64"/>
      <c r="J78" s="64"/>
      <c r="K78" s="64"/>
      <c r="O78" s="61"/>
      <c r="P78" s="141"/>
    </row>
    <row r="79" spans="2:16" ht="13.5">
      <c r="B79" s="140"/>
      <c r="C79" s="70"/>
      <c r="D79" s="144"/>
      <c r="E79" s="144"/>
      <c r="F79" s="144"/>
      <c r="G79" s="144"/>
      <c r="H79" s="64" t="s">
        <v>82</v>
      </c>
      <c r="I79" s="144"/>
      <c r="J79" s="144"/>
      <c r="K79" s="144"/>
      <c r="L79" s="144"/>
      <c r="M79" s="144"/>
      <c r="N79" s="144"/>
      <c r="O79" s="69"/>
      <c r="P79" s="141"/>
    </row>
    <row r="80" spans="2:16" ht="13.5">
      <c r="B80" s="140"/>
      <c r="C80" s="70"/>
      <c r="D80" s="144"/>
      <c r="E80" s="144"/>
      <c r="F80" s="144"/>
      <c r="G80" s="144"/>
      <c r="H80" s="64" t="s">
        <v>83</v>
      </c>
      <c r="K80" s="144"/>
      <c r="L80" s="144"/>
      <c r="M80" s="144"/>
      <c r="N80" s="144"/>
      <c r="O80" s="69"/>
      <c r="P80" s="141"/>
    </row>
    <row r="81" spans="2:16">
      <c r="B81" s="140"/>
      <c r="C81" s="65"/>
      <c r="D81" s="145"/>
      <c r="E81" s="145"/>
      <c r="F81" s="145"/>
      <c r="G81" s="145"/>
      <c r="H81" s="64" t="s">
        <v>84</v>
      </c>
      <c r="I81" s="145"/>
      <c r="J81" s="145"/>
      <c r="K81" s="145"/>
      <c r="L81" s="145"/>
      <c r="M81" s="145"/>
      <c r="N81" s="145"/>
      <c r="O81" s="59"/>
      <c r="P81" s="141"/>
    </row>
    <row r="82" spans="2:16">
      <c r="B82" s="140"/>
      <c r="C82" s="62"/>
      <c r="H82" s="56" t="s">
        <v>85</v>
      </c>
      <c r="O82" s="61"/>
      <c r="P82" s="141"/>
    </row>
    <row r="83" spans="2:16" ht="13.5">
      <c r="B83" s="140"/>
      <c r="C83" s="68" t="s">
        <v>86</v>
      </c>
      <c r="D83" s="134"/>
      <c r="E83" s="134"/>
      <c r="F83" s="134"/>
      <c r="G83" s="134"/>
      <c r="H83" s="134"/>
      <c r="I83" s="134"/>
      <c r="J83" s="134"/>
      <c r="K83" s="134"/>
      <c r="L83" s="134"/>
      <c r="M83" s="134"/>
      <c r="N83" s="134"/>
      <c r="O83" s="67"/>
      <c r="P83" s="141"/>
    </row>
    <row r="84" spans="2:16">
      <c r="B84" s="140"/>
      <c r="C84" s="295"/>
      <c r="D84" s="296"/>
      <c r="E84" s="296"/>
      <c r="F84" s="296"/>
      <c r="G84" s="296"/>
      <c r="H84" s="296"/>
      <c r="I84" s="296"/>
      <c r="J84" s="296"/>
      <c r="K84" s="296"/>
      <c r="L84" s="296"/>
      <c r="M84" s="296"/>
      <c r="N84" s="296"/>
      <c r="O84" s="297"/>
      <c r="P84" s="141"/>
    </row>
    <row r="85" spans="2:16">
      <c r="B85" s="140"/>
      <c r="C85" s="295"/>
      <c r="D85" s="296"/>
      <c r="E85" s="296"/>
      <c r="F85" s="296"/>
      <c r="G85" s="296"/>
      <c r="H85" s="296"/>
      <c r="I85" s="296"/>
      <c r="J85" s="296"/>
      <c r="K85" s="296"/>
      <c r="L85" s="296"/>
      <c r="M85" s="296"/>
      <c r="N85" s="296"/>
      <c r="O85" s="297"/>
      <c r="P85" s="141"/>
    </row>
    <row r="86" spans="2:16">
      <c r="B86" s="140"/>
      <c r="C86" s="65"/>
      <c r="D86" s="145"/>
      <c r="E86" s="145"/>
      <c r="F86" s="145"/>
      <c r="G86" s="145"/>
      <c r="H86" s="145"/>
      <c r="I86" s="145"/>
      <c r="J86" s="145"/>
      <c r="K86" s="145"/>
      <c r="L86" s="145"/>
      <c r="M86" s="145"/>
      <c r="N86" s="145"/>
      <c r="O86" s="59"/>
      <c r="P86" s="141"/>
    </row>
    <row r="87" spans="2:16">
      <c r="B87" s="140"/>
      <c r="C87" s="66" t="s">
        <v>87</v>
      </c>
      <c r="D87" s="145"/>
      <c r="E87" s="145"/>
      <c r="F87" s="145"/>
      <c r="G87" s="145"/>
      <c r="H87" s="145"/>
      <c r="I87" s="145"/>
      <c r="J87" s="145"/>
      <c r="K87" s="145"/>
      <c r="L87" s="145"/>
      <c r="M87" s="145"/>
      <c r="N87" s="145"/>
      <c r="O87" s="59"/>
      <c r="P87" s="141"/>
    </row>
    <row r="88" spans="2:16" ht="12.75" customHeight="1">
      <c r="B88" s="140"/>
      <c r="C88" s="292" t="s">
        <v>88</v>
      </c>
      <c r="D88" s="293"/>
      <c r="E88" s="293"/>
      <c r="F88" s="293"/>
      <c r="G88" s="293"/>
      <c r="H88" s="293"/>
      <c r="I88" s="293"/>
      <c r="J88" s="293"/>
      <c r="K88" s="293"/>
      <c r="L88" s="293"/>
      <c r="M88" s="293"/>
      <c r="N88" s="293"/>
      <c r="O88" s="294"/>
      <c r="P88" s="141"/>
    </row>
    <row r="89" spans="2:16">
      <c r="B89" s="140"/>
      <c r="C89" s="292"/>
      <c r="D89" s="293"/>
      <c r="E89" s="293"/>
      <c r="F89" s="293"/>
      <c r="G89" s="293"/>
      <c r="H89" s="293"/>
      <c r="I89" s="293"/>
      <c r="J89" s="293"/>
      <c r="K89" s="293"/>
      <c r="L89" s="293"/>
      <c r="M89" s="293"/>
      <c r="N89" s="293"/>
      <c r="O89" s="294"/>
      <c r="P89" s="141"/>
    </row>
    <row r="90" spans="2:16" ht="12.95" customHeight="1">
      <c r="B90" s="140"/>
      <c r="C90" s="292" t="s">
        <v>89</v>
      </c>
      <c r="D90" s="293"/>
      <c r="E90" s="293"/>
      <c r="F90" s="293"/>
      <c r="G90" s="293"/>
      <c r="H90" s="293"/>
      <c r="I90" s="293"/>
      <c r="J90" s="293"/>
      <c r="K90" s="293"/>
      <c r="L90" s="293"/>
      <c r="M90" s="293"/>
      <c r="N90" s="293"/>
      <c r="O90" s="294"/>
      <c r="P90" s="141"/>
    </row>
    <row r="91" spans="2:16">
      <c r="B91" s="140"/>
      <c r="C91" s="292"/>
      <c r="D91" s="293"/>
      <c r="E91" s="293"/>
      <c r="F91" s="293"/>
      <c r="G91" s="293"/>
      <c r="H91" s="293"/>
      <c r="I91" s="293"/>
      <c r="J91" s="293"/>
      <c r="K91" s="293"/>
      <c r="L91" s="293"/>
      <c r="M91" s="293"/>
      <c r="N91" s="293"/>
      <c r="O91" s="294"/>
      <c r="P91" s="141"/>
    </row>
    <row r="92" spans="2:16">
      <c r="B92" s="140"/>
      <c r="C92" s="65"/>
      <c r="D92" s="145"/>
      <c r="E92" s="145"/>
      <c r="F92" s="145"/>
      <c r="G92" s="145"/>
      <c r="H92" s="145"/>
      <c r="I92" s="145"/>
      <c r="J92" s="145"/>
      <c r="K92" s="145"/>
      <c r="L92" s="145"/>
      <c r="M92" s="145"/>
      <c r="N92" s="145"/>
      <c r="O92" s="59"/>
      <c r="P92" s="141"/>
    </row>
    <row r="93" spans="2:16">
      <c r="B93" s="140"/>
      <c r="C93" s="62"/>
      <c r="H93" s="64" t="s">
        <v>81</v>
      </c>
      <c r="O93" s="61"/>
      <c r="P93" s="141"/>
    </row>
    <row r="94" spans="2:16">
      <c r="B94" s="140"/>
      <c r="C94" s="62"/>
      <c r="H94" s="56" t="s">
        <v>82</v>
      </c>
      <c r="I94" s="63"/>
      <c r="J94" s="63"/>
      <c r="K94" s="63"/>
      <c r="O94" s="61"/>
      <c r="P94" s="141"/>
    </row>
    <row r="95" spans="2:16">
      <c r="B95" s="140"/>
      <c r="C95" s="62"/>
      <c r="H95" s="56" t="s">
        <v>90</v>
      </c>
      <c r="I95" s="146"/>
      <c r="J95" s="146"/>
      <c r="K95" s="146"/>
      <c r="O95" s="61"/>
      <c r="P95" s="141"/>
    </row>
    <row r="96" spans="2:16">
      <c r="B96" s="140"/>
      <c r="C96" s="60"/>
      <c r="D96" s="145"/>
      <c r="E96" s="145"/>
      <c r="F96" s="145"/>
      <c r="G96" s="145"/>
      <c r="H96" s="56" t="s">
        <v>84</v>
      </c>
      <c r="L96" s="145"/>
      <c r="M96" s="145"/>
      <c r="N96" s="145"/>
      <c r="O96" s="59"/>
      <c r="P96" s="141"/>
    </row>
    <row r="97" spans="2:16" ht="17.25" customHeight="1">
      <c r="B97" s="140"/>
      <c r="C97" s="58"/>
      <c r="D97" s="147"/>
      <c r="E97" s="147"/>
      <c r="K97" s="284"/>
      <c r="L97" s="284"/>
      <c r="M97" s="284"/>
      <c r="N97" s="284"/>
      <c r="O97" s="285"/>
      <c r="P97" s="141"/>
    </row>
    <row r="98" spans="2:16" ht="18.75" customHeight="1" thickBot="1">
      <c r="B98" s="140"/>
      <c r="C98" s="288"/>
      <c r="D98" s="289"/>
      <c r="E98" s="289"/>
      <c r="F98" s="57"/>
      <c r="G98" s="57"/>
      <c r="H98" s="57"/>
      <c r="I98" s="57"/>
      <c r="J98" s="57"/>
      <c r="K98" s="286"/>
      <c r="L98" s="286"/>
      <c r="M98" s="286"/>
      <c r="N98" s="286"/>
      <c r="O98" s="287"/>
      <c r="P98" s="141"/>
    </row>
    <row r="99" spans="2:16" ht="13.5" thickBot="1">
      <c r="B99" s="148"/>
      <c r="C99" s="149"/>
      <c r="D99" s="149"/>
      <c r="E99" s="149"/>
      <c r="F99" s="149"/>
      <c r="G99" s="149"/>
      <c r="H99" s="149"/>
      <c r="I99" s="149"/>
      <c r="J99" s="149"/>
      <c r="K99" s="149"/>
      <c r="L99" s="149"/>
      <c r="M99" s="149"/>
      <c r="N99" s="149"/>
      <c r="O99" s="149"/>
      <c r="P99" s="150"/>
    </row>
    <row r="100" spans="2:16" ht="13.5" thickTop="1"/>
  </sheetData>
  <mergeCells count="82">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M31:N31"/>
    <mergeCell ref="M32:N32"/>
    <mergeCell ref="M34:N34"/>
    <mergeCell ref="C35:G35"/>
    <mergeCell ref="H35:I35"/>
    <mergeCell ref="J35:K35"/>
    <mergeCell ref="M35:N35"/>
    <mergeCell ref="C51:I51"/>
    <mergeCell ref="M51:N51"/>
    <mergeCell ref="C36:N36"/>
    <mergeCell ref="C37:O39"/>
    <mergeCell ref="C40:J40"/>
    <mergeCell ref="M40:N40"/>
    <mergeCell ref="C41:J41"/>
    <mergeCell ref="M41:N41"/>
    <mergeCell ref="M45:N45"/>
    <mergeCell ref="C46:N46"/>
    <mergeCell ref="C47:O49"/>
    <mergeCell ref="C50:I50"/>
    <mergeCell ref="M50:N50"/>
    <mergeCell ref="C52:I52"/>
    <mergeCell ref="M52:N52"/>
    <mergeCell ref="C53:N53"/>
    <mergeCell ref="C54:O56"/>
    <mergeCell ref="C57:I57"/>
    <mergeCell ref="M57:N57"/>
    <mergeCell ref="M68:N68"/>
    <mergeCell ref="C69:I69"/>
    <mergeCell ref="M69:N69"/>
    <mergeCell ref="M58:N58"/>
    <mergeCell ref="M59:N59"/>
    <mergeCell ref="M60:N60"/>
    <mergeCell ref="C61:I61"/>
    <mergeCell ref="M61:N61"/>
    <mergeCell ref="C62:N62"/>
    <mergeCell ref="C88:O89"/>
    <mergeCell ref="C90:O91"/>
    <mergeCell ref="K97:O98"/>
    <mergeCell ref="C98:E98"/>
    <mergeCell ref="M42:N42"/>
    <mergeCell ref="M43:N43"/>
    <mergeCell ref="M44:N44"/>
    <mergeCell ref="M70:N70"/>
    <mergeCell ref="M71:N71"/>
    <mergeCell ref="C72:N72"/>
    <mergeCell ref="C74:N74"/>
    <mergeCell ref="C84:O84"/>
    <mergeCell ref="C85:O85"/>
    <mergeCell ref="C64:N64"/>
    <mergeCell ref="C65:O67"/>
    <mergeCell ref="C68:I68"/>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46113-BBF7-43A6-B591-95E0EFA440C1}">
  <dimension ref="B1:P100"/>
  <sheetViews>
    <sheetView showGridLines="0" view="pageBreakPreview" topLeftCell="A31" zoomScale="80" zoomScaleNormal="80" zoomScaleSheetLayoutView="80" zoomScalePageLayoutView="85" workbookViewId="0">
      <selection activeCell="K58" sqref="K58"/>
    </sheetView>
  </sheetViews>
  <sheetFormatPr baseColWidth="10" defaultColWidth="11.42578125" defaultRowHeight="12.75"/>
  <cols>
    <col min="1" max="2" width="3.140625" style="56" customWidth="1"/>
    <col min="3" max="3" width="14.7109375" style="56" customWidth="1"/>
    <col min="4" max="4" width="15.5703125" style="56" customWidth="1"/>
    <col min="5" max="9" width="11.42578125" style="56"/>
    <col min="10" max="10" width="13.5703125" style="56" customWidth="1"/>
    <col min="11" max="11" width="11.42578125" style="56"/>
    <col min="12" max="12" width="16.42578125" style="56" customWidth="1"/>
    <col min="13" max="14" width="11.42578125" style="56"/>
    <col min="15" max="15" width="15.7109375" style="56" customWidth="1"/>
    <col min="16" max="17" width="3.140625" style="56" customWidth="1"/>
    <col min="18" max="16384" width="11.42578125" style="56"/>
  </cols>
  <sheetData>
    <row r="1" spans="2:16" ht="13.5" thickBot="1"/>
    <row r="2" spans="2:16" ht="25.5" customHeight="1" thickTop="1">
      <c r="B2" s="281"/>
      <c r="C2" s="282"/>
      <c r="D2" s="282"/>
      <c r="E2" s="282"/>
      <c r="F2" s="282"/>
      <c r="G2" s="282"/>
      <c r="H2" s="282"/>
      <c r="I2" s="282"/>
      <c r="J2" s="282"/>
      <c r="K2" s="282"/>
      <c r="L2" s="282"/>
      <c r="M2" s="282"/>
      <c r="N2" s="282"/>
      <c r="O2" s="282"/>
      <c r="P2" s="283"/>
    </row>
    <row r="3" spans="2:16" ht="25.5" customHeight="1">
      <c r="B3" s="171"/>
      <c r="C3" s="278" t="s">
        <v>94</v>
      </c>
      <c r="D3" s="279"/>
      <c r="E3" s="279"/>
      <c r="F3" s="280"/>
      <c r="P3" s="141"/>
    </row>
    <row r="4" spans="2:16" ht="25.5" customHeight="1">
      <c r="B4" s="171"/>
      <c r="C4" s="172" t="s">
        <v>0</v>
      </c>
      <c r="D4" s="173" t="s">
        <v>1</v>
      </c>
      <c r="E4" s="172" t="s">
        <v>2</v>
      </c>
      <c r="F4" s="173">
        <v>3</v>
      </c>
      <c r="P4" s="141"/>
    </row>
    <row r="5" spans="2:16" ht="25.5" customHeight="1">
      <c r="B5" s="171"/>
      <c r="C5" s="151"/>
      <c r="D5" s="152"/>
      <c r="E5" s="151"/>
      <c r="F5" s="152"/>
      <c r="P5" s="141"/>
    </row>
    <row r="6" spans="2:16" ht="36.75" customHeight="1">
      <c r="B6" s="140"/>
      <c r="C6" s="383" t="s">
        <v>36</v>
      </c>
      <c r="D6" s="383"/>
      <c r="E6" s="383"/>
      <c r="F6" s="383"/>
      <c r="G6" s="383"/>
      <c r="H6" s="383"/>
      <c r="I6" s="383"/>
      <c r="J6" s="383"/>
      <c r="K6" s="383"/>
      <c r="L6" s="383"/>
      <c r="M6" s="383"/>
      <c r="N6" s="383"/>
      <c r="O6" s="383"/>
      <c r="P6" s="141"/>
    </row>
    <row r="7" spans="2:16" ht="13.5" thickBot="1">
      <c r="B7" s="140"/>
      <c r="P7" s="141"/>
    </row>
    <row r="8" spans="2:16">
      <c r="B8" s="140"/>
      <c r="C8" s="348"/>
      <c r="D8" s="350"/>
      <c r="E8" s="351"/>
      <c r="F8" s="351"/>
      <c r="G8" s="351"/>
      <c r="H8" s="351"/>
      <c r="I8" s="351"/>
      <c r="J8" s="351"/>
      <c r="K8" s="352"/>
      <c r="L8" s="366"/>
      <c r="M8" s="367"/>
      <c r="N8" s="367"/>
      <c r="O8" s="368"/>
      <c r="P8" s="141"/>
    </row>
    <row r="9" spans="2:16">
      <c r="B9" s="140"/>
      <c r="C9" s="349"/>
      <c r="D9" s="353" t="s">
        <v>37</v>
      </c>
      <c r="E9" s="354"/>
      <c r="F9" s="354"/>
      <c r="G9" s="354"/>
      <c r="H9" s="354"/>
      <c r="I9" s="354"/>
      <c r="J9" s="354"/>
      <c r="K9" s="355"/>
      <c r="L9" s="369"/>
      <c r="M9" s="370"/>
      <c r="N9" s="370"/>
      <c r="O9" s="371"/>
      <c r="P9" s="141"/>
    </row>
    <row r="10" spans="2:16" ht="13.5">
      <c r="B10" s="140"/>
      <c r="C10" s="349"/>
      <c r="D10" s="356"/>
      <c r="E10" s="357"/>
      <c r="F10" s="357"/>
      <c r="G10" s="357"/>
      <c r="H10" s="357"/>
      <c r="I10" s="357"/>
      <c r="J10" s="357"/>
      <c r="K10" s="358"/>
      <c r="L10" s="359" t="s">
        <v>38</v>
      </c>
      <c r="M10" s="372"/>
      <c r="N10" s="373"/>
      <c r="O10" s="374"/>
      <c r="P10" s="141"/>
    </row>
    <row r="11" spans="2:16">
      <c r="B11" s="140"/>
      <c r="C11" s="349"/>
      <c r="D11" s="353" t="s">
        <v>39</v>
      </c>
      <c r="E11" s="354"/>
      <c r="F11" s="354"/>
      <c r="G11" s="354"/>
      <c r="H11" s="354"/>
      <c r="I11" s="354"/>
      <c r="J11" s="354"/>
      <c r="K11" s="355"/>
      <c r="L11" s="360"/>
      <c r="M11" s="375"/>
      <c r="N11" s="376"/>
      <c r="O11" s="377"/>
      <c r="P11" s="141"/>
    </row>
    <row r="12" spans="2:16" ht="12.75" customHeight="1">
      <c r="B12" s="140"/>
      <c r="C12" s="349"/>
      <c r="D12" s="384"/>
      <c r="E12" s="385"/>
      <c r="F12" s="385"/>
      <c r="G12" s="385"/>
      <c r="H12" s="385"/>
      <c r="I12" s="385"/>
      <c r="J12" s="385"/>
      <c r="K12" s="386"/>
      <c r="L12" s="359" t="s">
        <v>40</v>
      </c>
      <c r="M12" s="359">
        <v>1</v>
      </c>
      <c r="N12" s="359" t="s">
        <v>41</v>
      </c>
      <c r="O12" s="364">
        <v>1</v>
      </c>
      <c r="P12" s="141"/>
    </row>
    <row r="13" spans="2:16">
      <c r="B13" s="140"/>
      <c r="C13" s="349"/>
      <c r="D13" s="384"/>
      <c r="E13" s="385"/>
      <c r="F13" s="385"/>
      <c r="G13" s="385"/>
      <c r="H13" s="385"/>
      <c r="I13" s="385"/>
      <c r="J13" s="385"/>
      <c r="K13" s="386"/>
      <c r="L13" s="378"/>
      <c r="M13" s="378"/>
      <c r="N13" s="378"/>
      <c r="O13" s="365"/>
      <c r="P13" s="141"/>
    </row>
    <row r="14" spans="2:16">
      <c r="B14" s="140"/>
      <c r="C14" s="349"/>
      <c r="D14" s="353" t="s">
        <v>42</v>
      </c>
      <c r="E14" s="354"/>
      <c r="F14" s="354"/>
      <c r="G14" s="354"/>
      <c r="H14" s="354"/>
      <c r="I14" s="354"/>
      <c r="J14" s="354"/>
      <c r="K14" s="355"/>
      <c r="L14" s="378"/>
      <c r="M14" s="378"/>
      <c r="N14" s="378"/>
      <c r="O14" s="365"/>
      <c r="P14" s="141"/>
    </row>
    <row r="15" spans="2:16" ht="14.25" thickBot="1">
      <c r="B15" s="140"/>
      <c r="C15" s="123"/>
      <c r="D15" s="122"/>
      <c r="E15" s="122"/>
      <c r="F15" s="122"/>
      <c r="G15" s="122"/>
      <c r="H15" s="122"/>
      <c r="I15" s="122"/>
      <c r="J15" s="122"/>
      <c r="K15" s="122"/>
      <c r="L15" s="122"/>
      <c r="M15" s="121"/>
      <c r="N15" s="121"/>
      <c r="O15" s="120"/>
      <c r="P15" s="141"/>
    </row>
    <row r="16" spans="2:16" ht="13.5">
      <c r="B16" s="140"/>
      <c r="C16" s="119"/>
      <c r="D16" s="118"/>
      <c r="E16" s="118"/>
      <c r="F16" s="118"/>
      <c r="G16" s="118"/>
      <c r="H16" s="118"/>
      <c r="I16" s="118"/>
      <c r="J16" s="118"/>
      <c r="K16" s="118"/>
      <c r="L16" s="117" t="s">
        <v>43</v>
      </c>
      <c r="M16" s="116" t="s">
        <v>44</v>
      </c>
      <c r="N16" s="116" t="s">
        <v>45</v>
      </c>
      <c r="O16" s="115" t="s">
        <v>46</v>
      </c>
      <c r="P16" s="141"/>
    </row>
    <row r="17" spans="2:16" ht="13.5">
      <c r="B17" s="140"/>
      <c r="C17" s="65"/>
      <c r="D17" s="142"/>
      <c r="E17" s="142"/>
      <c r="F17" s="142"/>
      <c r="G17" s="142"/>
      <c r="H17" s="142"/>
      <c r="I17" s="142"/>
      <c r="J17" s="142"/>
      <c r="K17" s="142"/>
      <c r="L17" s="143"/>
      <c r="M17" s="114"/>
      <c r="N17" s="114"/>
      <c r="O17" s="113"/>
      <c r="P17" s="141"/>
    </row>
    <row r="18" spans="2:16" ht="18" customHeight="1">
      <c r="B18" s="140"/>
      <c r="C18" s="290" t="s">
        <v>47</v>
      </c>
      <c r="D18" s="291"/>
      <c r="E18" s="291"/>
      <c r="F18" s="291"/>
      <c r="G18" s="142"/>
      <c r="H18" s="142"/>
      <c r="I18" s="142" t="s">
        <v>48</v>
      </c>
      <c r="K18" s="142"/>
      <c r="L18" s="143"/>
      <c r="O18" s="112"/>
      <c r="P18" s="141"/>
    </row>
    <row r="19" spans="2:16" ht="13.5">
      <c r="B19" s="140"/>
      <c r="C19" s="111"/>
      <c r="D19" s="110"/>
      <c r="E19" s="110"/>
      <c r="F19" s="110"/>
      <c r="G19" s="110"/>
      <c r="H19" s="110"/>
      <c r="I19" s="110"/>
      <c r="J19" s="110"/>
      <c r="K19" s="110"/>
      <c r="L19" s="110"/>
      <c r="M19" s="110"/>
      <c r="N19" s="110"/>
      <c r="O19" s="109"/>
      <c r="P19" s="141"/>
    </row>
    <row r="20" spans="2:16" ht="13.5" thickBot="1">
      <c r="B20" s="140"/>
      <c r="C20" s="135"/>
      <c r="D20" s="136"/>
      <c r="E20" s="136"/>
      <c r="F20" s="136"/>
      <c r="G20" s="136"/>
      <c r="H20" s="136"/>
      <c r="I20" s="136"/>
      <c r="J20" s="136"/>
      <c r="K20" s="136"/>
      <c r="L20" s="136"/>
      <c r="M20" s="136"/>
      <c r="N20" s="136"/>
      <c r="O20" s="108"/>
      <c r="P20" s="141"/>
    </row>
    <row r="21" spans="2:16" ht="13.5" thickBot="1">
      <c r="B21" s="140"/>
      <c r="C21" s="73"/>
      <c r="D21" s="72"/>
      <c r="E21" s="72"/>
      <c r="F21" s="72"/>
      <c r="G21" s="72"/>
      <c r="H21" s="72"/>
      <c r="K21" s="72"/>
      <c r="L21" s="72"/>
      <c r="M21" s="72"/>
      <c r="N21" s="72"/>
      <c r="O21" s="71"/>
      <c r="P21" s="141"/>
    </row>
    <row r="22" spans="2:16" ht="13.5">
      <c r="B22" s="140"/>
      <c r="C22" s="389" t="s">
        <v>49</v>
      </c>
      <c r="D22" s="390"/>
      <c r="E22" s="390"/>
      <c r="F22" s="390"/>
      <c r="G22" s="390"/>
      <c r="H22" s="390"/>
      <c r="I22" s="390"/>
      <c r="J22" s="390"/>
      <c r="K22" s="390"/>
      <c r="L22" s="390"/>
      <c r="M22" s="390"/>
      <c r="N22" s="390"/>
      <c r="O22" s="391"/>
      <c r="P22" s="141"/>
    </row>
    <row r="23" spans="2:16" ht="13.5" thickBot="1">
      <c r="B23" s="140"/>
      <c r="C23" s="62"/>
      <c r="O23" s="61"/>
      <c r="P23" s="141"/>
    </row>
    <row r="24" spans="2:16">
      <c r="B24" s="140"/>
      <c r="C24" s="166" t="s">
        <v>50</v>
      </c>
      <c r="D24" s="361" t="s">
        <v>51</v>
      </c>
      <c r="E24" s="362"/>
      <c r="F24" s="362"/>
      <c r="G24" s="362"/>
      <c r="H24" s="362"/>
      <c r="I24" s="362"/>
      <c r="J24" s="362"/>
      <c r="K24" s="362"/>
      <c r="L24" s="363"/>
      <c r="M24" s="387" t="s">
        <v>52</v>
      </c>
      <c r="N24" s="388"/>
      <c r="O24" s="166" t="s">
        <v>11</v>
      </c>
      <c r="P24" s="141"/>
    </row>
    <row r="25" spans="2:16" ht="27" customHeight="1" thickBot="1">
      <c r="B25" s="140"/>
      <c r="C25" s="107">
        <f>+'PRESUPUESTO OFICIAL (Entidad)'!C16</f>
        <v>3</v>
      </c>
      <c r="D25" s="328" t="str">
        <f>+'PRESUPUESTO OFICIAL (Entidad)'!G16</f>
        <v xml:space="preserve">LIMPIEZA DE CANALES Y CUNETAS (INCLUYE RETIRO Y DISPOSICIÓN FINAL) </v>
      </c>
      <c r="E25" s="329"/>
      <c r="F25" s="329"/>
      <c r="G25" s="329"/>
      <c r="H25" s="329"/>
      <c r="I25" s="329"/>
      <c r="J25" s="329"/>
      <c r="K25" s="329"/>
      <c r="L25" s="330"/>
      <c r="M25" s="379" t="str">
        <f>+'PRESUPUESTO OFICIAL (Entidad)'!H16</f>
        <v>MES</v>
      </c>
      <c r="N25" s="380"/>
      <c r="O25" s="106">
        <v>1</v>
      </c>
      <c r="P25" s="141"/>
    </row>
    <row r="26" spans="2:16">
      <c r="B26" s="140"/>
      <c r="C26" s="331" t="s">
        <v>53</v>
      </c>
      <c r="D26" s="332"/>
      <c r="E26" s="332"/>
      <c r="F26" s="332"/>
      <c r="G26" s="332"/>
      <c r="H26" s="332"/>
      <c r="I26" s="332"/>
      <c r="J26" s="332"/>
      <c r="K26" s="332"/>
      <c r="L26" s="332"/>
      <c r="M26" s="332"/>
      <c r="N26" s="332"/>
      <c r="O26" s="333"/>
      <c r="P26" s="141"/>
    </row>
    <row r="27" spans="2:16">
      <c r="B27" s="140"/>
      <c r="C27" s="334"/>
      <c r="D27" s="335"/>
      <c r="E27" s="335"/>
      <c r="F27" s="335"/>
      <c r="G27" s="335"/>
      <c r="H27" s="335"/>
      <c r="I27" s="335"/>
      <c r="J27" s="335"/>
      <c r="K27" s="335"/>
      <c r="L27" s="335"/>
      <c r="M27" s="335"/>
      <c r="N27" s="335"/>
      <c r="O27" s="336"/>
      <c r="P27" s="141"/>
    </row>
    <row r="28" spans="2:16" ht="13.5" thickBot="1">
      <c r="B28" s="140"/>
      <c r="C28" s="337"/>
      <c r="D28" s="338"/>
      <c r="E28" s="338"/>
      <c r="F28" s="338"/>
      <c r="G28" s="338"/>
      <c r="H28" s="338"/>
      <c r="I28" s="338"/>
      <c r="J28" s="338"/>
      <c r="K28" s="338"/>
      <c r="L28" s="338"/>
      <c r="M28" s="338"/>
      <c r="N28" s="338"/>
      <c r="O28" s="339"/>
      <c r="P28" s="141"/>
    </row>
    <row r="29" spans="2:16" ht="13.5">
      <c r="B29" s="140"/>
      <c r="C29" s="312" t="s">
        <v>51</v>
      </c>
      <c r="D29" s="381"/>
      <c r="E29" s="381"/>
      <c r="F29" s="381"/>
      <c r="G29" s="382"/>
      <c r="H29" s="318" t="s">
        <v>54</v>
      </c>
      <c r="I29" s="381"/>
      <c r="J29" s="326" t="s">
        <v>55</v>
      </c>
      <c r="K29" s="327"/>
      <c r="L29" s="96" t="s">
        <v>56</v>
      </c>
      <c r="M29" s="318" t="s">
        <v>57</v>
      </c>
      <c r="N29" s="319"/>
      <c r="O29" s="100" t="s">
        <v>58</v>
      </c>
      <c r="P29" s="141"/>
    </row>
    <row r="30" spans="2:16">
      <c r="B30" s="140"/>
      <c r="C30" s="184"/>
      <c r="D30" s="185"/>
      <c r="E30" s="185"/>
      <c r="F30" s="185"/>
      <c r="G30" s="186"/>
      <c r="H30" s="392"/>
      <c r="I30" s="393"/>
      <c r="J30" s="392"/>
      <c r="K30" s="393"/>
      <c r="L30" s="103"/>
      <c r="M30" s="276"/>
      <c r="N30" s="277"/>
      <c r="O30" s="188"/>
      <c r="P30" s="141"/>
    </row>
    <row r="31" spans="2:16">
      <c r="B31" s="140"/>
      <c r="C31" s="181"/>
      <c r="D31" s="134"/>
      <c r="E31" s="134"/>
      <c r="F31" s="134"/>
      <c r="G31" s="182"/>
      <c r="H31" s="105"/>
      <c r="I31" s="104"/>
      <c r="J31" s="105"/>
      <c r="K31" s="104"/>
      <c r="L31" s="103"/>
      <c r="M31" s="276"/>
      <c r="N31" s="277"/>
      <c r="O31" s="188"/>
      <c r="P31" s="141"/>
    </row>
    <row r="32" spans="2:16">
      <c r="B32" s="140"/>
      <c r="C32" s="181"/>
      <c r="D32" s="134"/>
      <c r="E32" s="134"/>
      <c r="F32" s="134"/>
      <c r="G32" s="182"/>
      <c r="H32" s="105"/>
      <c r="I32" s="104"/>
      <c r="J32" s="105"/>
      <c r="K32" s="104"/>
      <c r="L32" s="103"/>
      <c r="M32" s="276"/>
      <c r="N32" s="277"/>
      <c r="O32" s="188"/>
      <c r="P32" s="141"/>
    </row>
    <row r="33" spans="2:16">
      <c r="B33" s="140"/>
      <c r="C33" s="181"/>
      <c r="D33" s="134"/>
      <c r="E33" s="134"/>
      <c r="F33" s="134"/>
      <c r="G33" s="182"/>
      <c r="H33" s="105"/>
      <c r="I33" s="104"/>
      <c r="J33" s="105"/>
      <c r="K33" s="104"/>
      <c r="L33" s="103"/>
      <c r="M33" s="179"/>
      <c r="N33" s="180"/>
      <c r="O33" s="98"/>
      <c r="P33" s="141"/>
    </row>
    <row r="34" spans="2:16">
      <c r="B34" s="140"/>
      <c r="C34" s="187" t="s">
        <v>104</v>
      </c>
      <c r="D34" s="63"/>
      <c r="E34" s="63"/>
      <c r="F34" s="63"/>
      <c r="G34" s="104"/>
      <c r="H34" s="105"/>
      <c r="I34" s="104"/>
      <c r="J34" s="105"/>
      <c r="K34" s="104"/>
      <c r="L34" s="103"/>
      <c r="M34" s="344">
        <v>0.05</v>
      </c>
      <c r="N34" s="277"/>
      <c r="O34" s="98">
        <f>+O62*M34</f>
        <v>297302.17989119998</v>
      </c>
      <c r="P34" s="141"/>
    </row>
    <row r="35" spans="2:16" ht="13.5" thickBot="1">
      <c r="B35" s="140"/>
      <c r="C35" s="308"/>
      <c r="D35" s="309"/>
      <c r="E35" s="309"/>
      <c r="F35" s="309"/>
      <c r="G35" s="340"/>
      <c r="H35" s="341"/>
      <c r="I35" s="340"/>
      <c r="J35" s="341"/>
      <c r="K35" s="340"/>
      <c r="L35" s="102"/>
      <c r="M35" s="342"/>
      <c r="N35" s="343"/>
      <c r="O35" s="98"/>
      <c r="P35" s="141"/>
    </row>
    <row r="36" spans="2:16" ht="14.25" thickBot="1">
      <c r="B36" s="140"/>
      <c r="C36" s="302" t="s">
        <v>59</v>
      </c>
      <c r="D36" s="303"/>
      <c r="E36" s="303"/>
      <c r="F36" s="303"/>
      <c r="G36" s="303"/>
      <c r="H36" s="303"/>
      <c r="I36" s="303"/>
      <c r="J36" s="303"/>
      <c r="K36" s="303"/>
      <c r="L36" s="303"/>
      <c r="M36" s="303"/>
      <c r="N36" s="304"/>
      <c r="O36" s="97">
        <f>SUM(O30:O35)</f>
        <v>297302.17989119998</v>
      </c>
      <c r="P36" s="141"/>
    </row>
    <row r="37" spans="2:16" ht="13.5" customHeight="1">
      <c r="B37" s="140"/>
      <c r="C37" s="331" t="s">
        <v>60</v>
      </c>
      <c r="D37" s="332"/>
      <c r="E37" s="332"/>
      <c r="F37" s="332"/>
      <c r="G37" s="332"/>
      <c r="H37" s="332"/>
      <c r="I37" s="332"/>
      <c r="J37" s="332"/>
      <c r="K37" s="332"/>
      <c r="L37" s="332"/>
      <c r="M37" s="332"/>
      <c r="N37" s="332"/>
      <c r="O37" s="333"/>
      <c r="P37" s="141"/>
    </row>
    <row r="38" spans="2:16">
      <c r="B38" s="140"/>
      <c r="C38" s="334"/>
      <c r="D38" s="335"/>
      <c r="E38" s="335"/>
      <c r="F38" s="335"/>
      <c r="G38" s="335"/>
      <c r="H38" s="335"/>
      <c r="I38" s="335"/>
      <c r="J38" s="335"/>
      <c r="K38" s="335"/>
      <c r="L38" s="335"/>
      <c r="M38" s="335"/>
      <c r="N38" s="335"/>
      <c r="O38" s="336"/>
      <c r="P38" s="141"/>
    </row>
    <row r="39" spans="2:16" ht="13.5" thickBot="1">
      <c r="B39" s="140"/>
      <c r="C39" s="337"/>
      <c r="D39" s="338"/>
      <c r="E39" s="338"/>
      <c r="F39" s="338"/>
      <c r="G39" s="338"/>
      <c r="H39" s="338"/>
      <c r="I39" s="338"/>
      <c r="J39" s="338"/>
      <c r="K39" s="338"/>
      <c r="L39" s="338"/>
      <c r="M39" s="338"/>
      <c r="N39" s="338"/>
      <c r="O39" s="339"/>
      <c r="P39" s="141"/>
    </row>
    <row r="40" spans="2:16" ht="13.5">
      <c r="B40" s="140"/>
      <c r="C40" s="312" t="s">
        <v>51</v>
      </c>
      <c r="D40" s="313"/>
      <c r="E40" s="313"/>
      <c r="F40" s="313"/>
      <c r="G40" s="313"/>
      <c r="H40" s="313"/>
      <c r="I40" s="313"/>
      <c r="J40" s="319"/>
      <c r="K40" s="139" t="s">
        <v>52</v>
      </c>
      <c r="L40" s="96" t="s">
        <v>11</v>
      </c>
      <c r="M40" s="318" t="s">
        <v>61</v>
      </c>
      <c r="N40" s="319"/>
      <c r="O40" s="100" t="s">
        <v>58</v>
      </c>
      <c r="P40" s="141"/>
    </row>
    <row r="41" spans="2:16">
      <c r="B41" s="140"/>
      <c r="C41" s="394"/>
      <c r="D41" s="395"/>
      <c r="E41" s="395"/>
      <c r="F41" s="395"/>
      <c r="G41" s="395"/>
      <c r="H41" s="395"/>
      <c r="I41" s="395"/>
      <c r="J41" s="396"/>
      <c r="K41" s="202"/>
      <c r="L41" s="204"/>
      <c r="M41" s="320"/>
      <c r="N41" s="321"/>
      <c r="O41" s="98">
        <f>+M41*L41</f>
        <v>0</v>
      </c>
      <c r="P41" s="141"/>
    </row>
    <row r="42" spans="2:16">
      <c r="B42" s="140"/>
      <c r="C42" s="199"/>
      <c r="D42" s="200"/>
      <c r="E42" s="200"/>
      <c r="F42" s="200"/>
      <c r="G42" s="200"/>
      <c r="H42" s="200"/>
      <c r="I42" s="200"/>
      <c r="J42" s="201"/>
      <c r="K42" s="203"/>
      <c r="L42" s="205"/>
      <c r="M42" s="320"/>
      <c r="N42" s="321"/>
      <c r="O42" s="98">
        <f t="shared" ref="O42:O44" si="0">+M42*L42</f>
        <v>0</v>
      </c>
      <c r="P42" s="141"/>
    </row>
    <row r="43" spans="2:16">
      <c r="B43" s="140"/>
      <c r="C43" s="199"/>
      <c r="D43" s="200"/>
      <c r="E43" s="200"/>
      <c r="F43" s="200"/>
      <c r="G43" s="200"/>
      <c r="H43" s="200"/>
      <c r="I43" s="200"/>
      <c r="J43" s="201"/>
      <c r="K43" s="203"/>
      <c r="L43" s="205"/>
      <c r="M43" s="320"/>
      <c r="N43" s="321"/>
      <c r="O43" s="98">
        <f t="shared" si="0"/>
        <v>0</v>
      </c>
      <c r="P43" s="141"/>
    </row>
    <row r="44" spans="2:16">
      <c r="B44" s="140"/>
      <c r="C44" s="199"/>
      <c r="D44" s="200"/>
      <c r="E44" s="200"/>
      <c r="F44" s="200"/>
      <c r="G44" s="200"/>
      <c r="H44" s="200"/>
      <c r="I44" s="200"/>
      <c r="J44" s="201"/>
      <c r="K44" s="203"/>
      <c r="L44" s="205"/>
      <c r="M44" s="320"/>
      <c r="N44" s="321"/>
      <c r="O44" s="98">
        <f t="shared" si="0"/>
        <v>0</v>
      </c>
      <c r="P44" s="141"/>
    </row>
    <row r="45" spans="2:16" ht="13.5" thickBot="1">
      <c r="B45" s="140"/>
      <c r="C45" s="199"/>
      <c r="D45" s="200"/>
      <c r="E45" s="200"/>
      <c r="F45" s="200"/>
      <c r="G45" s="200"/>
      <c r="H45" s="200"/>
      <c r="I45" s="200"/>
      <c r="J45" s="201"/>
      <c r="K45" s="203"/>
      <c r="L45" s="205"/>
      <c r="M45" s="322"/>
      <c r="N45" s="323"/>
      <c r="O45" s="98">
        <f>+M45*L45</f>
        <v>0</v>
      </c>
      <c r="P45" s="141"/>
    </row>
    <row r="46" spans="2:16" ht="14.25" thickBot="1">
      <c r="B46" s="140"/>
      <c r="C46" s="302" t="s">
        <v>59</v>
      </c>
      <c r="D46" s="303"/>
      <c r="E46" s="303"/>
      <c r="F46" s="303"/>
      <c r="G46" s="303"/>
      <c r="H46" s="303"/>
      <c r="I46" s="303"/>
      <c r="J46" s="303"/>
      <c r="K46" s="303"/>
      <c r="L46" s="303"/>
      <c r="M46" s="303"/>
      <c r="N46" s="304"/>
      <c r="O46" s="86">
        <f>SUM(O41:O45)</f>
        <v>0</v>
      </c>
      <c r="P46" s="141"/>
    </row>
    <row r="47" spans="2:16">
      <c r="B47" s="140"/>
      <c r="C47" s="331" t="s">
        <v>62</v>
      </c>
      <c r="D47" s="332"/>
      <c r="E47" s="332"/>
      <c r="F47" s="332"/>
      <c r="G47" s="332"/>
      <c r="H47" s="332"/>
      <c r="I47" s="332"/>
      <c r="J47" s="332"/>
      <c r="K47" s="332"/>
      <c r="L47" s="332"/>
      <c r="M47" s="332"/>
      <c r="N47" s="332"/>
      <c r="O47" s="333"/>
      <c r="P47" s="141"/>
    </row>
    <row r="48" spans="2:16">
      <c r="B48" s="140"/>
      <c r="C48" s="334"/>
      <c r="D48" s="335"/>
      <c r="E48" s="335"/>
      <c r="F48" s="335"/>
      <c r="G48" s="335"/>
      <c r="H48" s="335"/>
      <c r="I48" s="335"/>
      <c r="J48" s="335"/>
      <c r="K48" s="335"/>
      <c r="L48" s="335"/>
      <c r="M48" s="335"/>
      <c r="N48" s="335"/>
      <c r="O48" s="336"/>
      <c r="P48" s="141"/>
    </row>
    <row r="49" spans="2:16" ht="13.5" thickBot="1">
      <c r="B49" s="140"/>
      <c r="C49" s="337"/>
      <c r="D49" s="338"/>
      <c r="E49" s="338"/>
      <c r="F49" s="338"/>
      <c r="G49" s="338"/>
      <c r="H49" s="338"/>
      <c r="I49" s="338"/>
      <c r="J49" s="338"/>
      <c r="K49" s="338"/>
      <c r="L49" s="338"/>
      <c r="M49" s="338"/>
      <c r="N49" s="338"/>
      <c r="O49" s="339"/>
      <c r="P49" s="141"/>
    </row>
    <row r="50" spans="2:16" ht="13.5">
      <c r="B50" s="140"/>
      <c r="C50" s="312" t="s">
        <v>63</v>
      </c>
      <c r="D50" s="313"/>
      <c r="E50" s="313"/>
      <c r="F50" s="313"/>
      <c r="G50" s="313"/>
      <c r="H50" s="313"/>
      <c r="I50" s="313"/>
      <c r="J50" s="96" t="s">
        <v>64</v>
      </c>
      <c r="K50" s="137" t="s">
        <v>65</v>
      </c>
      <c r="L50" s="101" t="s">
        <v>66</v>
      </c>
      <c r="M50" s="318" t="s">
        <v>67</v>
      </c>
      <c r="N50" s="319"/>
      <c r="O50" s="100" t="s">
        <v>58</v>
      </c>
      <c r="P50" s="141"/>
    </row>
    <row r="51" spans="2:16">
      <c r="B51" s="140"/>
      <c r="C51" s="298" t="s">
        <v>109</v>
      </c>
      <c r="D51" s="299"/>
      <c r="E51" s="299"/>
      <c r="F51" s="299"/>
      <c r="G51" s="299"/>
      <c r="H51" s="299"/>
      <c r="I51" s="299"/>
      <c r="J51" s="192">
        <v>1</v>
      </c>
      <c r="K51" s="195">
        <v>2</v>
      </c>
      <c r="L51" s="99">
        <f>+J51*K51</f>
        <v>2</v>
      </c>
      <c r="M51" s="320">
        <v>1986.3899999999999</v>
      </c>
      <c r="N51" s="321"/>
      <c r="O51" s="98">
        <f>+M51*L51</f>
        <v>3972.7799999999997</v>
      </c>
      <c r="P51" s="141"/>
    </row>
    <row r="52" spans="2:16" ht="13.5" thickBot="1">
      <c r="B52" s="140"/>
      <c r="C52" s="308" t="s">
        <v>110</v>
      </c>
      <c r="D52" s="309"/>
      <c r="E52" s="309"/>
      <c r="F52" s="309"/>
      <c r="G52" s="309"/>
      <c r="H52" s="309"/>
      <c r="I52" s="309"/>
      <c r="J52" s="196">
        <v>1</v>
      </c>
      <c r="K52" s="197">
        <v>1</v>
      </c>
      <c r="L52" s="196">
        <f>+J52*K52</f>
        <v>1</v>
      </c>
      <c r="M52" s="322">
        <v>29795.85</v>
      </c>
      <c r="N52" s="323"/>
      <c r="O52" s="98">
        <f>+M52*L52</f>
        <v>29795.85</v>
      </c>
      <c r="P52" s="141"/>
    </row>
    <row r="53" spans="2:16" ht="14.25" thickBot="1">
      <c r="B53" s="140"/>
      <c r="C53" s="302" t="s">
        <v>59</v>
      </c>
      <c r="D53" s="303"/>
      <c r="E53" s="303"/>
      <c r="F53" s="303"/>
      <c r="G53" s="303"/>
      <c r="H53" s="303"/>
      <c r="I53" s="303"/>
      <c r="J53" s="303"/>
      <c r="K53" s="303"/>
      <c r="L53" s="303"/>
      <c r="M53" s="303"/>
      <c r="N53" s="304"/>
      <c r="O53" s="97">
        <f>SUM(O51:O52)</f>
        <v>33768.629999999997</v>
      </c>
      <c r="P53" s="141"/>
    </row>
    <row r="54" spans="2:16">
      <c r="B54" s="140"/>
      <c r="C54" s="331" t="s">
        <v>68</v>
      </c>
      <c r="D54" s="332"/>
      <c r="E54" s="332"/>
      <c r="F54" s="332"/>
      <c r="G54" s="332"/>
      <c r="H54" s="332"/>
      <c r="I54" s="332"/>
      <c r="J54" s="332"/>
      <c r="K54" s="332"/>
      <c r="L54" s="332"/>
      <c r="M54" s="332"/>
      <c r="N54" s="332"/>
      <c r="O54" s="333"/>
      <c r="P54" s="141"/>
    </row>
    <row r="55" spans="2:16">
      <c r="B55" s="140"/>
      <c r="C55" s="334"/>
      <c r="D55" s="335"/>
      <c r="E55" s="335"/>
      <c r="F55" s="335"/>
      <c r="G55" s="335"/>
      <c r="H55" s="335"/>
      <c r="I55" s="335"/>
      <c r="J55" s="335"/>
      <c r="K55" s="335"/>
      <c r="L55" s="335"/>
      <c r="M55" s="335"/>
      <c r="N55" s="335"/>
      <c r="O55" s="336"/>
      <c r="P55" s="141"/>
    </row>
    <row r="56" spans="2:16" ht="13.5" thickBot="1">
      <c r="B56" s="140"/>
      <c r="C56" s="337"/>
      <c r="D56" s="338"/>
      <c r="E56" s="338"/>
      <c r="F56" s="338"/>
      <c r="G56" s="338"/>
      <c r="H56" s="338"/>
      <c r="I56" s="338"/>
      <c r="J56" s="338"/>
      <c r="K56" s="338"/>
      <c r="L56" s="338"/>
      <c r="M56" s="338"/>
      <c r="N56" s="338"/>
      <c r="O56" s="339"/>
      <c r="P56" s="141"/>
    </row>
    <row r="57" spans="2:16" ht="13.5">
      <c r="B57" s="140"/>
      <c r="C57" s="312" t="s">
        <v>69</v>
      </c>
      <c r="D57" s="313"/>
      <c r="E57" s="313"/>
      <c r="F57" s="313"/>
      <c r="G57" s="313"/>
      <c r="H57" s="313"/>
      <c r="I57" s="313"/>
      <c r="J57" s="96" t="s">
        <v>70</v>
      </c>
      <c r="K57" s="95" t="s">
        <v>71</v>
      </c>
      <c r="L57" s="84" t="s">
        <v>72</v>
      </c>
      <c r="M57" s="314" t="s">
        <v>57</v>
      </c>
      <c r="N57" s="315"/>
      <c r="O57" s="83" t="s">
        <v>58</v>
      </c>
      <c r="P57" s="141"/>
    </row>
    <row r="58" spans="2:16">
      <c r="B58" s="140"/>
      <c r="C58" s="94" t="s">
        <v>121</v>
      </c>
      <c r="D58" s="93"/>
      <c r="E58" s="93">
        <v>2</v>
      </c>
      <c r="F58" s="93"/>
      <c r="G58" s="93"/>
      <c r="H58" s="93"/>
      <c r="I58" s="93"/>
      <c r="J58" s="92">
        <f>1996032*E58</f>
        <v>3992064</v>
      </c>
      <c r="K58" s="91">
        <v>1.489466</v>
      </c>
      <c r="L58" s="198">
        <f>+J58*K58</f>
        <v>5946043.5978239998</v>
      </c>
      <c r="M58" s="324">
        <v>1</v>
      </c>
      <c r="N58" s="325"/>
      <c r="O58" s="89">
        <f>+M58*L58</f>
        <v>5946043.5978239998</v>
      </c>
      <c r="P58" s="141"/>
    </row>
    <row r="59" spans="2:16">
      <c r="B59" s="140"/>
      <c r="C59" s="94"/>
      <c r="D59" s="93"/>
      <c r="E59" s="93"/>
      <c r="F59" s="93"/>
      <c r="G59" s="93"/>
      <c r="H59" s="93"/>
      <c r="I59" s="93"/>
      <c r="J59" s="92"/>
      <c r="K59" s="91"/>
      <c r="L59" s="198"/>
      <c r="M59" s="324"/>
      <c r="N59" s="325"/>
      <c r="O59" s="89"/>
      <c r="P59" s="141"/>
    </row>
    <row r="60" spans="2:16">
      <c r="B60" s="140"/>
      <c r="C60" s="94"/>
      <c r="D60" s="93"/>
      <c r="E60" s="93"/>
      <c r="F60" s="93"/>
      <c r="G60" s="93"/>
      <c r="H60" s="93"/>
      <c r="I60" s="93"/>
      <c r="J60" s="92"/>
      <c r="K60" s="91"/>
      <c r="L60" s="90"/>
      <c r="M60" s="316"/>
      <c r="N60" s="317"/>
      <c r="O60" s="89"/>
      <c r="P60" s="141"/>
    </row>
    <row r="61" spans="2:16" ht="13.5" thickBot="1">
      <c r="B61" s="140"/>
      <c r="C61" s="308"/>
      <c r="D61" s="309"/>
      <c r="E61" s="309"/>
      <c r="F61" s="309"/>
      <c r="G61" s="309"/>
      <c r="H61" s="309"/>
      <c r="I61" s="309"/>
      <c r="J61" s="88"/>
      <c r="K61" s="57"/>
      <c r="L61" s="88"/>
      <c r="M61" s="310"/>
      <c r="N61" s="311"/>
      <c r="O61" s="87"/>
      <c r="P61" s="141"/>
    </row>
    <row r="62" spans="2:16" ht="14.25" thickBot="1">
      <c r="B62" s="140"/>
      <c r="C62" s="302" t="s">
        <v>59</v>
      </c>
      <c r="D62" s="303"/>
      <c r="E62" s="303"/>
      <c r="F62" s="303"/>
      <c r="G62" s="303"/>
      <c r="H62" s="303"/>
      <c r="I62" s="303"/>
      <c r="J62" s="303"/>
      <c r="K62" s="303"/>
      <c r="L62" s="303"/>
      <c r="M62" s="303"/>
      <c r="N62" s="304"/>
      <c r="O62" s="86">
        <f>SUM(O58:O61)</f>
        <v>5946043.5978239998</v>
      </c>
      <c r="P62" s="141"/>
    </row>
    <row r="63" spans="2:16" ht="13.5" thickBot="1">
      <c r="B63" s="140"/>
      <c r="C63" s="62"/>
      <c r="O63" s="61"/>
      <c r="P63" s="141"/>
    </row>
    <row r="64" spans="2:16" ht="13.5" thickBot="1">
      <c r="B64" s="140"/>
      <c r="C64" s="305" t="s">
        <v>73</v>
      </c>
      <c r="D64" s="306"/>
      <c r="E64" s="306"/>
      <c r="F64" s="306"/>
      <c r="G64" s="306"/>
      <c r="H64" s="306"/>
      <c r="I64" s="306"/>
      <c r="J64" s="306"/>
      <c r="K64" s="306"/>
      <c r="L64" s="306"/>
      <c r="M64" s="306"/>
      <c r="N64" s="307"/>
      <c r="O64" s="85">
        <f>+O36+O46+O53+O62</f>
        <v>6277114.4077151995</v>
      </c>
      <c r="P64" s="141"/>
    </row>
    <row r="65" spans="2:16">
      <c r="B65" s="140"/>
      <c r="C65" s="331" t="s">
        <v>74</v>
      </c>
      <c r="D65" s="332"/>
      <c r="E65" s="332"/>
      <c r="F65" s="332"/>
      <c r="G65" s="332"/>
      <c r="H65" s="332"/>
      <c r="I65" s="332"/>
      <c r="J65" s="332"/>
      <c r="K65" s="332"/>
      <c r="L65" s="332"/>
      <c r="M65" s="332"/>
      <c r="N65" s="332"/>
      <c r="O65" s="333"/>
      <c r="P65" s="141"/>
    </row>
    <row r="66" spans="2:16">
      <c r="B66" s="140"/>
      <c r="C66" s="334"/>
      <c r="D66" s="335"/>
      <c r="E66" s="335"/>
      <c r="F66" s="335"/>
      <c r="G66" s="335"/>
      <c r="H66" s="335"/>
      <c r="I66" s="335"/>
      <c r="J66" s="335"/>
      <c r="K66" s="335"/>
      <c r="L66" s="335"/>
      <c r="M66" s="335"/>
      <c r="N66" s="335"/>
      <c r="O66" s="336"/>
      <c r="P66" s="141"/>
    </row>
    <row r="67" spans="2:16" ht="13.5" thickBot="1">
      <c r="B67" s="140"/>
      <c r="C67" s="337"/>
      <c r="D67" s="338"/>
      <c r="E67" s="338"/>
      <c r="F67" s="338"/>
      <c r="G67" s="338"/>
      <c r="H67" s="338"/>
      <c r="I67" s="338"/>
      <c r="J67" s="338"/>
      <c r="K67" s="338"/>
      <c r="L67" s="338"/>
      <c r="M67" s="338"/>
      <c r="N67" s="338"/>
      <c r="O67" s="339"/>
      <c r="P67" s="141"/>
    </row>
    <row r="68" spans="2:16" ht="13.5">
      <c r="B68" s="140"/>
      <c r="C68" s="312" t="s">
        <v>75</v>
      </c>
      <c r="D68" s="313"/>
      <c r="E68" s="313"/>
      <c r="F68" s="313"/>
      <c r="G68" s="313"/>
      <c r="H68" s="313"/>
      <c r="I68" s="313"/>
      <c r="J68" s="137"/>
      <c r="K68" s="138"/>
      <c r="L68" s="84" t="s">
        <v>76</v>
      </c>
      <c r="M68" s="314" t="s">
        <v>77</v>
      </c>
      <c r="N68" s="315"/>
      <c r="O68" s="83"/>
      <c r="P68" s="141"/>
    </row>
    <row r="69" spans="2:16">
      <c r="B69" s="140"/>
      <c r="C69" s="298" t="s">
        <v>23</v>
      </c>
      <c r="D69" s="299"/>
      <c r="E69" s="299"/>
      <c r="F69" s="299"/>
      <c r="G69" s="299"/>
      <c r="H69" s="299"/>
      <c r="I69" s="299"/>
      <c r="J69" s="81"/>
      <c r="K69" s="80"/>
      <c r="L69" s="77">
        <v>0.28000000000000003</v>
      </c>
      <c r="M69" s="300">
        <f>+$O$64*L69</f>
        <v>1757592.0341602559</v>
      </c>
      <c r="N69" s="301"/>
      <c r="O69" s="76"/>
      <c r="P69" s="141"/>
    </row>
    <row r="70" spans="2:16">
      <c r="B70" s="140"/>
      <c r="C70" s="82" t="s">
        <v>78</v>
      </c>
      <c r="D70" s="63"/>
      <c r="E70" s="63"/>
      <c r="F70" s="63"/>
      <c r="G70" s="63"/>
      <c r="H70" s="63"/>
      <c r="I70" s="63"/>
      <c r="J70" s="81"/>
      <c r="K70" s="80"/>
      <c r="L70" s="77">
        <v>0</v>
      </c>
      <c r="M70" s="300">
        <f t="shared" ref="M70:M71" si="1">+$O$64*L70</f>
        <v>0</v>
      </c>
      <c r="N70" s="301"/>
      <c r="O70" s="76"/>
      <c r="P70" s="141"/>
    </row>
    <row r="71" spans="2:16" ht="13.5" thickBot="1">
      <c r="B71" s="140"/>
      <c r="C71" s="135" t="s">
        <v>79</v>
      </c>
      <c r="D71" s="136"/>
      <c r="E71" s="136"/>
      <c r="F71" s="136"/>
      <c r="G71" s="136"/>
      <c r="H71" s="136"/>
      <c r="I71" s="136"/>
      <c r="J71" s="79"/>
      <c r="K71" s="78"/>
      <c r="L71" s="77">
        <v>0.05</v>
      </c>
      <c r="M71" s="300">
        <f t="shared" si="1"/>
        <v>313855.72038576001</v>
      </c>
      <c r="N71" s="301"/>
      <c r="O71" s="76"/>
      <c r="P71" s="141"/>
    </row>
    <row r="72" spans="2:16" ht="14.25" thickBot="1">
      <c r="B72" s="140"/>
      <c r="C72" s="302" t="s">
        <v>59</v>
      </c>
      <c r="D72" s="303"/>
      <c r="E72" s="303"/>
      <c r="F72" s="303"/>
      <c r="G72" s="303"/>
      <c r="H72" s="303"/>
      <c r="I72" s="303"/>
      <c r="J72" s="303"/>
      <c r="K72" s="303"/>
      <c r="L72" s="303"/>
      <c r="M72" s="303"/>
      <c r="N72" s="304"/>
      <c r="O72" s="75">
        <f>SUM(M69:N71)</f>
        <v>2071447.754546016</v>
      </c>
      <c r="P72" s="141"/>
    </row>
    <row r="73" spans="2:16" ht="13.5" thickBot="1">
      <c r="B73" s="140"/>
      <c r="C73" s="62"/>
      <c r="O73" s="61"/>
      <c r="P73" s="141"/>
    </row>
    <row r="74" spans="2:16" ht="13.5" thickBot="1">
      <c r="B74" s="140"/>
      <c r="C74" s="305" t="s">
        <v>80</v>
      </c>
      <c r="D74" s="306"/>
      <c r="E74" s="306"/>
      <c r="F74" s="306"/>
      <c r="G74" s="306"/>
      <c r="H74" s="306"/>
      <c r="I74" s="306"/>
      <c r="J74" s="306"/>
      <c r="K74" s="306"/>
      <c r="L74" s="306"/>
      <c r="M74" s="306"/>
      <c r="N74" s="307"/>
      <c r="O74" s="74">
        <f>+O64+O72</f>
        <v>8348562.162261216</v>
      </c>
      <c r="P74" s="141"/>
    </row>
    <row r="75" spans="2:16">
      <c r="B75" s="140"/>
      <c r="C75" s="73"/>
      <c r="D75" s="72"/>
      <c r="E75" s="72"/>
      <c r="F75" s="72"/>
      <c r="G75" s="72"/>
      <c r="H75" s="72"/>
      <c r="I75" s="72"/>
      <c r="J75" s="72"/>
      <c r="K75" s="72"/>
      <c r="L75" s="72"/>
      <c r="M75" s="72"/>
      <c r="N75" s="72"/>
      <c r="O75" s="71"/>
      <c r="P75" s="141"/>
    </row>
    <row r="76" spans="2:16">
      <c r="B76" s="140"/>
      <c r="C76" s="62"/>
      <c r="O76" s="61"/>
      <c r="P76" s="141"/>
    </row>
    <row r="77" spans="2:16">
      <c r="B77" s="140"/>
      <c r="C77" s="62"/>
      <c r="O77" s="61"/>
      <c r="P77" s="141"/>
    </row>
    <row r="78" spans="2:16">
      <c r="B78" s="140"/>
      <c r="C78" s="62"/>
      <c r="H78" s="64" t="s">
        <v>81</v>
      </c>
      <c r="I78" s="64"/>
      <c r="J78" s="64"/>
      <c r="K78" s="64"/>
      <c r="O78" s="61"/>
      <c r="P78" s="141"/>
    </row>
    <row r="79" spans="2:16" ht="13.5">
      <c r="B79" s="140"/>
      <c r="C79" s="70"/>
      <c r="D79" s="144"/>
      <c r="E79" s="144"/>
      <c r="F79" s="144"/>
      <c r="G79" s="144"/>
      <c r="H79" s="64" t="s">
        <v>82</v>
      </c>
      <c r="I79" s="144"/>
      <c r="J79" s="144"/>
      <c r="K79" s="144"/>
      <c r="L79" s="144"/>
      <c r="M79" s="144"/>
      <c r="N79" s="144"/>
      <c r="O79" s="69"/>
      <c r="P79" s="141"/>
    </row>
    <row r="80" spans="2:16" ht="13.5">
      <c r="B80" s="140"/>
      <c r="C80" s="70"/>
      <c r="D80" s="144"/>
      <c r="E80" s="144"/>
      <c r="F80" s="144"/>
      <c r="G80" s="144"/>
      <c r="H80" s="64" t="s">
        <v>83</v>
      </c>
      <c r="K80" s="144"/>
      <c r="L80" s="144"/>
      <c r="M80" s="144"/>
      <c r="N80" s="144"/>
      <c r="O80" s="69"/>
      <c r="P80" s="141"/>
    </row>
    <row r="81" spans="2:16">
      <c r="B81" s="140"/>
      <c r="C81" s="65"/>
      <c r="D81" s="145"/>
      <c r="E81" s="145"/>
      <c r="F81" s="145"/>
      <c r="G81" s="145"/>
      <c r="H81" s="64" t="s">
        <v>84</v>
      </c>
      <c r="I81" s="145"/>
      <c r="J81" s="145"/>
      <c r="K81" s="145"/>
      <c r="L81" s="145"/>
      <c r="M81" s="145"/>
      <c r="N81" s="145"/>
      <c r="O81" s="59"/>
      <c r="P81" s="141"/>
    </row>
    <row r="82" spans="2:16">
      <c r="B82" s="140"/>
      <c r="C82" s="62"/>
      <c r="H82" s="56" t="s">
        <v>85</v>
      </c>
      <c r="O82" s="61"/>
      <c r="P82" s="141"/>
    </row>
    <row r="83" spans="2:16" ht="13.5">
      <c r="B83" s="140"/>
      <c r="C83" s="68" t="s">
        <v>86</v>
      </c>
      <c r="D83" s="134"/>
      <c r="E83" s="134"/>
      <c r="F83" s="134"/>
      <c r="G83" s="134"/>
      <c r="H83" s="134"/>
      <c r="I83" s="134"/>
      <c r="J83" s="134"/>
      <c r="K83" s="134"/>
      <c r="L83" s="134"/>
      <c r="M83" s="134"/>
      <c r="N83" s="134"/>
      <c r="O83" s="67"/>
      <c r="P83" s="141"/>
    </row>
    <row r="84" spans="2:16">
      <c r="B84" s="140"/>
      <c r="C84" s="295"/>
      <c r="D84" s="296"/>
      <c r="E84" s="296"/>
      <c r="F84" s="296"/>
      <c r="G84" s="296"/>
      <c r="H84" s="296"/>
      <c r="I84" s="296"/>
      <c r="J84" s="296"/>
      <c r="K84" s="296"/>
      <c r="L84" s="296"/>
      <c r="M84" s="296"/>
      <c r="N84" s="296"/>
      <c r="O84" s="297"/>
      <c r="P84" s="141"/>
    </row>
    <row r="85" spans="2:16">
      <c r="B85" s="140"/>
      <c r="C85" s="295"/>
      <c r="D85" s="296"/>
      <c r="E85" s="296"/>
      <c r="F85" s="296"/>
      <c r="G85" s="296"/>
      <c r="H85" s="296"/>
      <c r="I85" s="296"/>
      <c r="J85" s="296"/>
      <c r="K85" s="296"/>
      <c r="L85" s="296"/>
      <c r="M85" s="296"/>
      <c r="N85" s="296"/>
      <c r="O85" s="297"/>
      <c r="P85" s="141"/>
    </row>
    <row r="86" spans="2:16">
      <c r="B86" s="140"/>
      <c r="C86" s="65"/>
      <c r="D86" s="145"/>
      <c r="E86" s="145"/>
      <c r="F86" s="145"/>
      <c r="G86" s="145"/>
      <c r="H86" s="145"/>
      <c r="I86" s="145"/>
      <c r="J86" s="145"/>
      <c r="K86" s="145"/>
      <c r="L86" s="145"/>
      <c r="M86" s="145"/>
      <c r="N86" s="145"/>
      <c r="O86" s="59"/>
      <c r="P86" s="141"/>
    </row>
    <row r="87" spans="2:16">
      <c r="B87" s="140"/>
      <c r="C87" s="66" t="s">
        <v>87</v>
      </c>
      <c r="D87" s="145"/>
      <c r="E87" s="145"/>
      <c r="F87" s="145"/>
      <c r="G87" s="145"/>
      <c r="H87" s="145"/>
      <c r="I87" s="145"/>
      <c r="J87" s="145"/>
      <c r="K87" s="145"/>
      <c r="L87" s="145"/>
      <c r="M87" s="145"/>
      <c r="N87" s="145"/>
      <c r="O87" s="59"/>
      <c r="P87" s="141"/>
    </row>
    <row r="88" spans="2:16" ht="12.75" customHeight="1">
      <c r="B88" s="140"/>
      <c r="C88" s="292" t="s">
        <v>88</v>
      </c>
      <c r="D88" s="293"/>
      <c r="E88" s="293"/>
      <c r="F88" s="293"/>
      <c r="G88" s="293"/>
      <c r="H88" s="293"/>
      <c r="I88" s="293"/>
      <c r="J88" s="293"/>
      <c r="K88" s="293"/>
      <c r="L88" s="293"/>
      <c r="M88" s="293"/>
      <c r="N88" s="293"/>
      <c r="O88" s="294"/>
      <c r="P88" s="141"/>
    </row>
    <row r="89" spans="2:16">
      <c r="B89" s="140"/>
      <c r="C89" s="292"/>
      <c r="D89" s="293"/>
      <c r="E89" s="293"/>
      <c r="F89" s="293"/>
      <c r="G89" s="293"/>
      <c r="H89" s="293"/>
      <c r="I89" s="293"/>
      <c r="J89" s="293"/>
      <c r="K89" s="293"/>
      <c r="L89" s="293"/>
      <c r="M89" s="293"/>
      <c r="N89" s="293"/>
      <c r="O89" s="294"/>
      <c r="P89" s="141"/>
    </row>
    <row r="90" spans="2:16" ht="12.95" customHeight="1">
      <c r="B90" s="140"/>
      <c r="C90" s="292" t="s">
        <v>89</v>
      </c>
      <c r="D90" s="293"/>
      <c r="E90" s="293"/>
      <c r="F90" s="293"/>
      <c r="G90" s="293"/>
      <c r="H90" s="293"/>
      <c r="I90" s="293"/>
      <c r="J90" s="293"/>
      <c r="K90" s="293"/>
      <c r="L90" s="293"/>
      <c r="M90" s="293"/>
      <c r="N90" s="293"/>
      <c r="O90" s="294"/>
      <c r="P90" s="141"/>
    </row>
    <row r="91" spans="2:16">
      <c r="B91" s="140"/>
      <c r="C91" s="292"/>
      <c r="D91" s="293"/>
      <c r="E91" s="293"/>
      <c r="F91" s="293"/>
      <c r="G91" s="293"/>
      <c r="H91" s="293"/>
      <c r="I91" s="293"/>
      <c r="J91" s="293"/>
      <c r="K91" s="293"/>
      <c r="L91" s="293"/>
      <c r="M91" s="293"/>
      <c r="N91" s="293"/>
      <c r="O91" s="294"/>
      <c r="P91" s="141"/>
    </row>
    <row r="92" spans="2:16">
      <c r="B92" s="140"/>
      <c r="C92" s="65"/>
      <c r="D92" s="145"/>
      <c r="E92" s="145"/>
      <c r="F92" s="145"/>
      <c r="G92" s="145"/>
      <c r="H92" s="145"/>
      <c r="I92" s="145"/>
      <c r="J92" s="145"/>
      <c r="K92" s="145"/>
      <c r="L92" s="145"/>
      <c r="M92" s="145"/>
      <c r="N92" s="145"/>
      <c r="O92" s="59"/>
      <c r="P92" s="141"/>
    </row>
    <row r="93" spans="2:16">
      <c r="B93" s="140"/>
      <c r="C93" s="62"/>
      <c r="H93" s="64" t="s">
        <v>81</v>
      </c>
      <c r="O93" s="61"/>
      <c r="P93" s="141"/>
    </row>
    <row r="94" spans="2:16">
      <c r="B94" s="140"/>
      <c r="C94" s="62"/>
      <c r="H94" s="56" t="s">
        <v>82</v>
      </c>
      <c r="I94" s="63"/>
      <c r="J94" s="63"/>
      <c r="K94" s="63"/>
      <c r="O94" s="61"/>
      <c r="P94" s="141"/>
    </row>
    <row r="95" spans="2:16">
      <c r="B95" s="140"/>
      <c r="C95" s="62"/>
      <c r="H95" s="56" t="s">
        <v>90</v>
      </c>
      <c r="I95" s="146"/>
      <c r="J95" s="146"/>
      <c r="K95" s="146"/>
      <c r="O95" s="61"/>
      <c r="P95" s="141"/>
    </row>
    <row r="96" spans="2:16">
      <c r="B96" s="140"/>
      <c r="C96" s="60"/>
      <c r="D96" s="145"/>
      <c r="E96" s="145"/>
      <c r="F96" s="145"/>
      <c r="G96" s="145"/>
      <c r="H96" s="56" t="s">
        <v>84</v>
      </c>
      <c r="L96" s="145"/>
      <c r="M96" s="145"/>
      <c r="N96" s="145"/>
      <c r="O96" s="59"/>
      <c r="P96" s="141"/>
    </row>
    <row r="97" spans="2:16" ht="17.25" customHeight="1">
      <c r="B97" s="140"/>
      <c r="C97" s="58"/>
      <c r="D97" s="147"/>
      <c r="E97" s="147"/>
      <c r="K97" s="284"/>
      <c r="L97" s="284"/>
      <c r="M97" s="284"/>
      <c r="N97" s="284"/>
      <c r="O97" s="285"/>
      <c r="P97" s="141"/>
    </row>
    <row r="98" spans="2:16" ht="18.75" customHeight="1" thickBot="1">
      <c r="B98" s="140"/>
      <c r="C98" s="288"/>
      <c r="D98" s="289"/>
      <c r="E98" s="289"/>
      <c r="F98" s="57"/>
      <c r="G98" s="57"/>
      <c r="H98" s="57"/>
      <c r="I98" s="57"/>
      <c r="J98" s="57"/>
      <c r="K98" s="286"/>
      <c r="L98" s="286"/>
      <c r="M98" s="286"/>
      <c r="N98" s="286"/>
      <c r="O98" s="287"/>
      <c r="P98" s="141"/>
    </row>
    <row r="99" spans="2:16" ht="13.5" thickBot="1">
      <c r="B99" s="148"/>
      <c r="C99" s="149"/>
      <c r="D99" s="149"/>
      <c r="E99" s="149"/>
      <c r="F99" s="149"/>
      <c r="G99" s="149"/>
      <c r="H99" s="149"/>
      <c r="I99" s="149"/>
      <c r="J99" s="149"/>
      <c r="K99" s="149"/>
      <c r="L99" s="149"/>
      <c r="M99" s="149"/>
      <c r="N99" s="149"/>
      <c r="O99" s="149"/>
      <c r="P99" s="150"/>
    </row>
    <row r="100" spans="2:16" ht="13.5" thickTop="1"/>
  </sheetData>
  <mergeCells count="82">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M31:N31"/>
    <mergeCell ref="M32:N32"/>
    <mergeCell ref="M34:N34"/>
    <mergeCell ref="C35:G35"/>
    <mergeCell ref="H35:I35"/>
    <mergeCell ref="J35:K35"/>
    <mergeCell ref="M35:N35"/>
    <mergeCell ref="C47:O49"/>
    <mergeCell ref="C36:N36"/>
    <mergeCell ref="C37:O39"/>
    <mergeCell ref="C40:J40"/>
    <mergeCell ref="M40:N40"/>
    <mergeCell ref="C41:J41"/>
    <mergeCell ref="M41:N41"/>
    <mergeCell ref="M42:N42"/>
    <mergeCell ref="M43:N43"/>
    <mergeCell ref="M44:N44"/>
    <mergeCell ref="M45:N45"/>
    <mergeCell ref="C46:N46"/>
    <mergeCell ref="M59:N59"/>
    <mergeCell ref="C50:I50"/>
    <mergeCell ref="M50:N50"/>
    <mergeCell ref="C51:I51"/>
    <mergeCell ref="M51:N51"/>
    <mergeCell ref="C52:I52"/>
    <mergeCell ref="M52:N52"/>
    <mergeCell ref="C53:N53"/>
    <mergeCell ref="C54:O56"/>
    <mergeCell ref="C57:I57"/>
    <mergeCell ref="M57:N57"/>
    <mergeCell ref="M58:N58"/>
    <mergeCell ref="M71:N71"/>
    <mergeCell ref="M60:N60"/>
    <mergeCell ref="C61:I61"/>
    <mergeCell ref="M61:N61"/>
    <mergeCell ref="C62:N62"/>
    <mergeCell ref="C64:N64"/>
    <mergeCell ref="C65:O67"/>
    <mergeCell ref="C68:I68"/>
    <mergeCell ref="M68:N68"/>
    <mergeCell ref="C69:I69"/>
    <mergeCell ref="M69:N69"/>
    <mergeCell ref="M70:N70"/>
    <mergeCell ref="K97:O98"/>
    <mergeCell ref="C98:E98"/>
    <mergeCell ref="C72:N72"/>
    <mergeCell ref="C74:N74"/>
    <mergeCell ref="C84:O84"/>
    <mergeCell ref="C85:O85"/>
    <mergeCell ref="C88:O89"/>
    <mergeCell ref="C90:O9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5666E-3E63-4D59-9FAD-39FFB690E6B7}">
  <dimension ref="B1:P97"/>
  <sheetViews>
    <sheetView showGridLines="0" view="pageBreakPreview" topLeftCell="A43" zoomScale="80" zoomScaleNormal="80" zoomScaleSheetLayoutView="80" zoomScalePageLayoutView="85" workbookViewId="0">
      <selection activeCell="O55" sqref="O55"/>
    </sheetView>
  </sheetViews>
  <sheetFormatPr baseColWidth="10" defaultColWidth="11.42578125" defaultRowHeight="12.75"/>
  <cols>
    <col min="1" max="2" width="3.140625" style="56" customWidth="1"/>
    <col min="3" max="3" width="14.7109375" style="56" customWidth="1"/>
    <col min="4" max="4" width="15.5703125" style="56" customWidth="1"/>
    <col min="5" max="9" width="11.42578125" style="56"/>
    <col min="10" max="10" width="13.5703125" style="56" customWidth="1"/>
    <col min="11" max="11" width="11.42578125" style="56"/>
    <col min="12" max="12" width="16.42578125" style="56" customWidth="1"/>
    <col min="13" max="14" width="11.42578125" style="56"/>
    <col min="15" max="15" width="15.7109375" style="56" customWidth="1"/>
    <col min="16" max="17" width="3.140625" style="56" customWidth="1"/>
    <col min="18" max="16384" width="11.42578125" style="56"/>
  </cols>
  <sheetData>
    <row r="1" spans="2:16" ht="13.5" thickBot="1"/>
    <row r="2" spans="2:16" ht="25.5" customHeight="1" thickTop="1">
      <c r="B2" s="281"/>
      <c r="C2" s="282"/>
      <c r="D2" s="282"/>
      <c r="E2" s="282"/>
      <c r="F2" s="282"/>
      <c r="G2" s="282"/>
      <c r="H2" s="282"/>
      <c r="I2" s="282"/>
      <c r="J2" s="282"/>
      <c r="K2" s="282"/>
      <c r="L2" s="282"/>
      <c r="M2" s="282"/>
      <c r="N2" s="282"/>
      <c r="O2" s="282"/>
      <c r="P2" s="283"/>
    </row>
    <row r="3" spans="2:16" ht="25.5" customHeight="1">
      <c r="B3" s="171"/>
      <c r="C3" s="278" t="s">
        <v>94</v>
      </c>
      <c r="D3" s="279"/>
      <c r="E3" s="279"/>
      <c r="F3" s="280"/>
      <c r="P3" s="141"/>
    </row>
    <row r="4" spans="2:16" ht="25.5" customHeight="1">
      <c r="B4" s="171"/>
      <c r="C4" s="172" t="s">
        <v>0</v>
      </c>
      <c r="D4" s="173" t="s">
        <v>1</v>
      </c>
      <c r="E4" s="172" t="s">
        <v>2</v>
      </c>
      <c r="F4" s="173">
        <v>3</v>
      </c>
      <c r="P4" s="141"/>
    </row>
    <row r="5" spans="2:16" ht="25.5" customHeight="1">
      <c r="B5" s="171"/>
      <c r="C5" s="151"/>
      <c r="D5" s="152"/>
      <c r="E5" s="151"/>
      <c r="F5" s="152"/>
      <c r="P5" s="141"/>
    </row>
    <row r="6" spans="2:16" ht="36.75" customHeight="1">
      <c r="B6" s="140"/>
      <c r="C6" s="383" t="s">
        <v>36</v>
      </c>
      <c r="D6" s="383"/>
      <c r="E6" s="383"/>
      <c r="F6" s="383"/>
      <c r="G6" s="383"/>
      <c r="H6" s="383"/>
      <c r="I6" s="383"/>
      <c r="J6" s="383"/>
      <c r="K6" s="383"/>
      <c r="L6" s="383"/>
      <c r="M6" s="383"/>
      <c r="N6" s="383"/>
      <c r="O6" s="383"/>
      <c r="P6" s="141"/>
    </row>
    <row r="7" spans="2:16" ht="13.5" thickBot="1">
      <c r="B7" s="140"/>
      <c r="P7" s="141"/>
    </row>
    <row r="8" spans="2:16">
      <c r="B8" s="140"/>
      <c r="C8" s="348"/>
      <c r="D8" s="350"/>
      <c r="E8" s="351"/>
      <c r="F8" s="351"/>
      <c r="G8" s="351"/>
      <c r="H8" s="351"/>
      <c r="I8" s="351"/>
      <c r="J8" s="351"/>
      <c r="K8" s="352"/>
      <c r="L8" s="366"/>
      <c r="M8" s="367"/>
      <c r="N8" s="367"/>
      <c r="O8" s="368"/>
      <c r="P8" s="141"/>
    </row>
    <row r="9" spans="2:16">
      <c r="B9" s="140"/>
      <c r="C9" s="349"/>
      <c r="D9" s="353" t="s">
        <v>37</v>
      </c>
      <c r="E9" s="354"/>
      <c r="F9" s="354"/>
      <c r="G9" s="354"/>
      <c r="H9" s="354"/>
      <c r="I9" s="354"/>
      <c r="J9" s="354"/>
      <c r="K9" s="355"/>
      <c r="L9" s="369"/>
      <c r="M9" s="370"/>
      <c r="N9" s="370"/>
      <c r="O9" s="371"/>
      <c r="P9" s="141"/>
    </row>
    <row r="10" spans="2:16" ht="13.5">
      <c r="B10" s="140"/>
      <c r="C10" s="349"/>
      <c r="D10" s="356"/>
      <c r="E10" s="357"/>
      <c r="F10" s="357"/>
      <c r="G10" s="357"/>
      <c r="H10" s="357"/>
      <c r="I10" s="357"/>
      <c r="J10" s="357"/>
      <c r="K10" s="358"/>
      <c r="L10" s="359" t="s">
        <v>38</v>
      </c>
      <c r="M10" s="372"/>
      <c r="N10" s="373"/>
      <c r="O10" s="374"/>
      <c r="P10" s="141"/>
    </row>
    <row r="11" spans="2:16">
      <c r="B11" s="140"/>
      <c r="C11" s="349"/>
      <c r="D11" s="353" t="s">
        <v>39</v>
      </c>
      <c r="E11" s="354"/>
      <c r="F11" s="354"/>
      <c r="G11" s="354"/>
      <c r="H11" s="354"/>
      <c r="I11" s="354"/>
      <c r="J11" s="354"/>
      <c r="K11" s="355"/>
      <c r="L11" s="360"/>
      <c r="M11" s="375"/>
      <c r="N11" s="376"/>
      <c r="O11" s="377"/>
      <c r="P11" s="141"/>
    </row>
    <row r="12" spans="2:16" ht="12.75" customHeight="1">
      <c r="B12" s="140"/>
      <c r="C12" s="349"/>
      <c r="D12" s="384"/>
      <c r="E12" s="385"/>
      <c r="F12" s="385"/>
      <c r="G12" s="385"/>
      <c r="H12" s="385"/>
      <c r="I12" s="385"/>
      <c r="J12" s="385"/>
      <c r="K12" s="386"/>
      <c r="L12" s="359" t="s">
        <v>40</v>
      </c>
      <c r="M12" s="359">
        <v>1</v>
      </c>
      <c r="N12" s="359" t="s">
        <v>41</v>
      </c>
      <c r="O12" s="364">
        <v>1</v>
      </c>
      <c r="P12" s="141"/>
    </row>
    <row r="13" spans="2:16">
      <c r="B13" s="140"/>
      <c r="C13" s="349"/>
      <c r="D13" s="384"/>
      <c r="E13" s="385"/>
      <c r="F13" s="385"/>
      <c r="G13" s="385"/>
      <c r="H13" s="385"/>
      <c r="I13" s="385"/>
      <c r="J13" s="385"/>
      <c r="K13" s="386"/>
      <c r="L13" s="378"/>
      <c r="M13" s="378"/>
      <c r="N13" s="378"/>
      <c r="O13" s="365"/>
      <c r="P13" s="141"/>
    </row>
    <row r="14" spans="2:16">
      <c r="B14" s="140"/>
      <c r="C14" s="349"/>
      <c r="D14" s="353" t="s">
        <v>42</v>
      </c>
      <c r="E14" s="354"/>
      <c r="F14" s="354"/>
      <c r="G14" s="354"/>
      <c r="H14" s="354"/>
      <c r="I14" s="354"/>
      <c r="J14" s="354"/>
      <c r="K14" s="355"/>
      <c r="L14" s="378"/>
      <c r="M14" s="378"/>
      <c r="N14" s="378"/>
      <c r="O14" s="365"/>
      <c r="P14" s="141"/>
    </row>
    <row r="15" spans="2:16" ht="14.25" thickBot="1">
      <c r="B15" s="140"/>
      <c r="C15" s="123"/>
      <c r="D15" s="122"/>
      <c r="E15" s="122"/>
      <c r="F15" s="122"/>
      <c r="G15" s="122"/>
      <c r="H15" s="122"/>
      <c r="I15" s="122"/>
      <c r="J15" s="122"/>
      <c r="K15" s="122"/>
      <c r="L15" s="122"/>
      <c r="M15" s="121"/>
      <c r="N15" s="121"/>
      <c r="O15" s="120"/>
      <c r="P15" s="141"/>
    </row>
    <row r="16" spans="2:16" ht="13.5">
      <c r="B16" s="140"/>
      <c r="C16" s="119"/>
      <c r="D16" s="118"/>
      <c r="E16" s="118"/>
      <c r="F16" s="118"/>
      <c r="G16" s="118"/>
      <c r="H16" s="118"/>
      <c r="I16" s="118"/>
      <c r="J16" s="118"/>
      <c r="K16" s="118"/>
      <c r="L16" s="117" t="s">
        <v>43</v>
      </c>
      <c r="M16" s="116" t="s">
        <v>44</v>
      </c>
      <c r="N16" s="116" t="s">
        <v>45</v>
      </c>
      <c r="O16" s="115" t="s">
        <v>46</v>
      </c>
      <c r="P16" s="141"/>
    </row>
    <row r="17" spans="2:16" ht="13.5">
      <c r="B17" s="140"/>
      <c r="C17" s="65"/>
      <c r="D17" s="142"/>
      <c r="E17" s="142"/>
      <c r="F17" s="142"/>
      <c r="G17" s="142"/>
      <c r="H17" s="142"/>
      <c r="I17" s="142"/>
      <c r="J17" s="142"/>
      <c r="K17" s="142"/>
      <c r="L17" s="143"/>
      <c r="M17" s="114"/>
      <c r="N17" s="114"/>
      <c r="O17" s="113"/>
      <c r="P17" s="141"/>
    </row>
    <row r="18" spans="2:16" ht="18" customHeight="1">
      <c r="B18" s="140"/>
      <c r="C18" s="290" t="s">
        <v>47</v>
      </c>
      <c r="D18" s="291"/>
      <c r="E18" s="291"/>
      <c r="F18" s="291"/>
      <c r="G18" s="142"/>
      <c r="H18" s="142"/>
      <c r="I18" s="142" t="s">
        <v>48</v>
      </c>
      <c r="K18" s="142"/>
      <c r="L18" s="143"/>
      <c r="O18" s="112"/>
      <c r="P18" s="141"/>
    </row>
    <row r="19" spans="2:16" ht="13.5">
      <c r="B19" s="140"/>
      <c r="C19" s="111"/>
      <c r="D19" s="110"/>
      <c r="E19" s="110"/>
      <c r="F19" s="110"/>
      <c r="G19" s="110"/>
      <c r="H19" s="110"/>
      <c r="I19" s="110"/>
      <c r="J19" s="110"/>
      <c r="K19" s="110"/>
      <c r="L19" s="110"/>
      <c r="M19" s="110"/>
      <c r="N19" s="110"/>
      <c r="O19" s="109"/>
      <c r="P19" s="141"/>
    </row>
    <row r="20" spans="2:16" ht="13.5" thickBot="1">
      <c r="B20" s="140"/>
      <c r="C20" s="135"/>
      <c r="D20" s="136"/>
      <c r="E20" s="136"/>
      <c r="F20" s="136"/>
      <c r="G20" s="136"/>
      <c r="H20" s="136"/>
      <c r="I20" s="136"/>
      <c r="J20" s="136"/>
      <c r="K20" s="136"/>
      <c r="L20" s="136"/>
      <c r="M20" s="136"/>
      <c r="N20" s="136"/>
      <c r="O20" s="108"/>
      <c r="P20" s="141"/>
    </row>
    <row r="21" spans="2:16" ht="13.5" thickBot="1">
      <c r="B21" s="140"/>
      <c r="C21" s="73"/>
      <c r="D21" s="72"/>
      <c r="E21" s="72"/>
      <c r="F21" s="72"/>
      <c r="G21" s="72"/>
      <c r="H21" s="72"/>
      <c r="K21" s="72"/>
      <c r="L21" s="72"/>
      <c r="M21" s="72"/>
      <c r="N21" s="72"/>
      <c r="O21" s="71"/>
      <c r="P21" s="141"/>
    </row>
    <row r="22" spans="2:16" ht="13.5">
      <c r="B22" s="140"/>
      <c r="C22" s="389" t="s">
        <v>49</v>
      </c>
      <c r="D22" s="390"/>
      <c r="E22" s="390"/>
      <c r="F22" s="390"/>
      <c r="G22" s="390"/>
      <c r="H22" s="390"/>
      <c r="I22" s="390"/>
      <c r="J22" s="390"/>
      <c r="K22" s="390"/>
      <c r="L22" s="390"/>
      <c r="M22" s="390"/>
      <c r="N22" s="390"/>
      <c r="O22" s="391"/>
      <c r="P22" s="141"/>
    </row>
    <row r="23" spans="2:16" ht="13.5" thickBot="1">
      <c r="B23" s="140"/>
      <c r="C23" s="62"/>
      <c r="O23" s="61"/>
      <c r="P23" s="141"/>
    </row>
    <row r="24" spans="2:16">
      <c r="B24" s="140"/>
      <c r="C24" s="166" t="s">
        <v>50</v>
      </c>
      <c r="D24" s="361" t="s">
        <v>51</v>
      </c>
      <c r="E24" s="362"/>
      <c r="F24" s="362"/>
      <c r="G24" s="362"/>
      <c r="H24" s="362"/>
      <c r="I24" s="362"/>
      <c r="J24" s="362"/>
      <c r="K24" s="362"/>
      <c r="L24" s="363"/>
      <c r="M24" s="387" t="s">
        <v>52</v>
      </c>
      <c r="N24" s="388"/>
      <c r="O24" s="166" t="s">
        <v>11</v>
      </c>
      <c r="P24" s="141"/>
    </row>
    <row r="25" spans="2:16" ht="27" customHeight="1" thickBot="1">
      <c r="B25" s="140"/>
      <c r="C25" s="107">
        <f>+'PRESUPUESTO OFICIAL (Entidad)'!C17</f>
        <v>4</v>
      </c>
      <c r="D25" s="328" t="str">
        <f>+'PRESUPUESTO OFICIAL (Entidad)'!G17</f>
        <v>DESCOPE  Y LIMPIEZA DE CERCA VIVA EN ALTURAS SUPERIORES A 2,50 - 6 M(INCLUYE RETIRO Y DISPOSICION FINAL)</v>
      </c>
      <c r="E25" s="329"/>
      <c r="F25" s="329"/>
      <c r="G25" s="329"/>
      <c r="H25" s="329"/>
      <c r="I25" s="329"/>
      <c r="J25" s="329"/>
      <c r="K25" s="329"/>
      <c r="L25" s="330"/>
      <c r="M25" s="379" t="str">
        <f>+'PRESUPUESTO OFICIAL (Entidad)'!H17</f>
        <v>UND</v>
      </c>
      <c r="N25" s="380"/>
      <c r="O25" s="106">
        <v>1</v>
      </c>
      <c r="P25" s="141"/>
    </row>
    <row r="26" spans="2:16">
      <c r="B26" s="140"/>
      <c r="C26" s="331" t="s">
        <v>53</v>
      </c>
      <c r="D26" s="332"/>
      <c r="E26" s="332"/>
      <c r="F26" s="332"/>
      <c r="G26" s="332"/>
      <c r="H26" s="332"/>
      <c r="I26" s="332"/>
      <c r="J26" s="332"/>
      <c r="K26" s="332"/>
      <c r="L26" s="332"/>
      <c r="M26" s="332"/>
      <c r="N26" s="332"/>
      <c r="O26" s="333"/>
      <c r="P26" s="141"/>
    </row>
    <row r="27" spans="2:16">
      <c r="B27" s="140"/>
      <c r="C27" s="334"/>
      <c r="D27" s="335"/>
      <c r="E27" s="335"/>
      <c r="F27" s="335"/>
      <c r="G27" s="335"/>
      <c r="H27" s="335"/>
      <c r="I27" s="335"/>
      <c r="J27" s="335"/>
      <c r="K27" s="335"/>
      <c r="L27" s="335"/>
      <c r="M27" s="335"/>
      <c r="N27" s="335"/>
      <c r="O27" s="336"/>
      <c r="P27" s="141"/>
    </row>
    <row r="28" spans="2:16" ht="13.5" thickBot="1">
      <c r="B28" s="140"/>
      <c r="C28" s="337"/>
      <c r="D28" s="338"/>
      <c r="E28" s="338"/>
      <c r="F28" s="338"/>
      <c r="G28" s="338"/>
      <c r="H28" s="338"/>
      <c r="I28" s="338"/>
      <c r="J28" s="338"/>
      <c r="K28" s="338"/>
      <c r="L28" s="338"/>
      <c r="M28" s="338"/>
      <c r="N28" s="338"/>
      <c r="O28" s="339"/>
      <c r="P28" s="141"/>
    </row>
    <row r="29" spans="2:16" ht="13.5">
      <c r="B29" s="140"/>
      <c r="C29" s="312" t="s">
        <v>51</v>
      </c>
      <c r="D29" s="381"/>
      <c r="E29" s="381"/>
      <c r="F29" s="381"/>
      <c r="G29" s="382"/>
      <c r="H29" s="318" t="s">
        <v>54</v>
      </c>
      <c r="I29" s="381"/>
      <c r="J29" s="326" t="s">
        <v>55</v>
      </c>
      <c r="K29" s="327"/>
      <c r="L29" s="96" t="s">
        <v>56</v>
      </c>
      <c r="M29" s="318" t="s">
        <v>57</v>
      </c>
      <c r="N29" s="319"/>
      <c r="O29" s="100" t="s">
        <v>58</v>
      </c>
      <c r="P29" s="141"/>
    </row>
    <row r="30" spans="2:16">
      <c r="B30" s="140"/>
      <c r="C30" s="184" t="s">
        <v>113</v>
      </c>
      <c r="D30" s="185"/>
      <c r="E30" s="185"/>
      <c r="F30" s="185"/>
      <c r="G30" s="186"/>
      <c r="H30" s="392"/>
      <c r="I30" s="393"/>
      <c r="J30" s="392"/>
      <c r="K30" s="393"/>
      <c r="L30" s="103">
        <v>23505.614999999998</v>
      </c>
      <c r="M30" s="276">
        <v>16</v>
      </c>
      <c r="N30" s="277"/>
      <c r="O30" s="188">
        <f>+L30*M30</f>
        <v>376089.83999999997</v>
      </c>
      <c r="P30" s="141"/>
    </row>
    <row r="31" spans="2:16">
      <c r="B31" s="140"/>
      <c r="C31" s="181" t="s">
        <v>102</v>
      </c>
      <c r="D31" s="134"/>
      <c r="E31" s="134"/>
      <c r="F31" s="134"/>
      <c r="G31" s="182"/>
      <c r="H31" s="105"/>
      <c r="I31" s="104"/>
      <c r="J31" s="105"/>
      <c r="K31" s="104"/>
      <c r="L31" s="103">
        <v>6069.5249999999996</v>
      </c>
      <c r="M31" s="276">
        <v>16</v>
      </c>
      <c r="N31" s="277"/>
      <c r="O31" s="188">
        <f t="shared" ref="O31:O32" si="0">+L31*M31</f>
        <v>97112.4</v>
      </c>
      <c r="P31" s="141"/>
    </row>
    <row r="32" spans="2:16">
      <c r="B32" s="140"/>
      <c r="C32" s="181" t="s">
        <v>122</v>
      </c>
      <c r="D32" s="134"/>
      <c r="E32" s="134"/>
      <c r="F32" s="134"/>
      <c r="G32" s="182"/>
      <c r="H32" s="105"/>
      <c r="I32" s="104"/>
      <c r="J32" s="105"/>
      <c r="K32" s="104"/>
      <c r="L32" s="103">
        <v>1204446</v>
      </c>
      <c r="M32" s="276">
        <v>1</v>
      </c>
      <c r="N32" s="277"/>
      <c r="O32" s="188">
        <f t="shared" si="0"/>
        <v>1204446</v>
      </c>
      <c r="P32" s="141"/>
    </row>
    <row r="33" spans="2:16">
      <c r="B33" s="140"/>
      <c r="C33" s="181"/>
      <c r="D33" s="134"/>
      <c r="E33" s="134"/>
      <c r="F33" s="134"/>
      <c r="G33" s="182"/>
      <c r="H33" s="105"/>
      <c r="I33" s="104"/>
      <c r="J33" s="105"/>
      <c r="K33" s="104"/>
      <c r="L33" s="103"/>
      <c r="M33" s="179"/>
      <c r="N33" s="180"/>
      <c r="O33" s="98"/>
      <c r="P33" s="141"/>
    </row>
    <row r="34" spans="2:16">
      <c r="B34" s="140"/>
      <c r="C34" s="187" t="s">
        <v>104</v>
      </c>
      <c r="D34" s="63"/>
      <c r="E34" s="63"/>
      <c r="F34" s="63"/>
      <c r="G34" s="104"/>
      <c r="H34" s="105"/>
      <c r="I34" s="104"/>
      <c r="J34" s="105"/>
      <c r="K34" s="104"/>
      <c r="L34" s="103"/>
      <c r="M34" s="344">
        <v>0.15</v>
      </c>
      <c r="N34" s="277"/>
      <c r="O34" s="98">
        <f>+O59*M34</f>
        <v>782374.04001899995</v>
      </c>
      <c r="P34" s="141"/>
    </row>
    <row r="35" spans="2:16" ht="13.5" thickBot="1">
      <c r="B35" s="140"/>
      <c r="C35" s="308"/>
      <c r="D35" s="309"/>
      <c r="E35" s="309"/>
      <c r="F35" s="309"/>
      <c r="G35" s="340"/>
      <c r="H35" s="341"/>
      <c r="I35" s="340"/>
      <c r="J35" s="341"/>
      <c r="K35" s="340"/>
      <c r="L35" s="102"/>
      <c r="M35" s="342"/>
      <c r="N35" s="343"/>
      <c r="O35" s="98"/>
      <c r="P35" s="141"/>
    </row>
    <row r="36" spans="2:16" ht="14.25" thickBot="1">
      <c r="B36" s="140"/>
      <c r="C36" s="302" t="s">
        <v>59</v>
      </c>
      <c r="D36" s="303"/>
      <c r="E36" s="303"/>
      <c r="F36" s="303"/>
      <c r="G36" s="303"/>
      <c r="H36" s="303"/>
      <c r="I36" s="303"/>
      <c r="J36" s="303"/>
      <c r="K36" s="303"/>
      <c r="L36" s="303"/>
      <c r="M36" s="303"/>
      <c r="N36" s="304"/>
      <c r="O36" s="97">
        <f>SUM(O30:O35)</f>
        <v>2460022.2800190002</v>
      </c>
      <c r="P36" s="141"/>
    </row>
    <row r="37" spans="2:16" ht="13.5" customHeight="1">
      <c r="B37" s="140"/>
      <c r="C37" s="331" t="s">
        <v>60</v>
      </c>
      <c r="D37" s="332"/>
      <c r="E37" s="332"/>
      <c r="F37" s="332"/>
      <c r="G37" s="332"/>
      <c r="H37" s="332"/>
      <c r="I37" s="332"/>
      <c r="J37" s="332"/>
      <c r="K37" s="332"/>
      <c r="L37" s="332"/>
      <c r="M37" s="332"/>
      <c r="N37" s="332"/>
      <c r="O37" s="333"/>
      <c r="P37" s="141"/>
    </row>
    <row r="38" spans="2:16">
      <c r="B38" s="140"/>
      <c r="C38" s="334"/>
      <c r="D38" s="335"/>
      <c r="E38" s="335"/>
      <c r="F38" s="335"/>
      <c r="G38" s="335"/>
      <c r="H38" s="335"/>
      <c r="I38" s="335"/>
      <c r="J38" s="335"/>
      <c r="K38" s="335"/>
      <c r="L38" s="335"/>
      <c r="M38" s="335"/>
      <c r="N38" s="335"/>
      <c r="O38" s="336"/>
      <c r="P38" s="141"/>
    </row>
    <row r="39" spans="2:16" ht="13.5" thickBot="1">
      <c r="B39" s="140"/>
      <c r="C39" s="337"/>
      <c r="D39" s="338"/>
      <c r="E39" s="338"/>
      <c r="F39" s="338"/>
      <c r="G39" s="338"/>
      <c r="H39" s="338"/>
      <c r="I39" s="338"/>
      <c r="J39" s="338"/>
      <c r="K39" s="338"/>
      <c r="L39" s="338"/>
      <c r="M39" s="338"/>
      <c r="N39" s="338"/>
      <c r="O39" s="339"/>
      <c r="P39" s="141"/>
    </row>
    <row r="40" spans="2:16" ht="13.5">
      <c r="B40" s="140"/>
      <c r="C40" s="312" t="s">
        <v>51</v>
      </c>
      <c r="D40" s="313"/>
      <c r="E40" s="313"/>
      <c r="F40" s="313"/>
      <c r="G40" s="313"/>
      <c r="H40" s="313"/>
      <c r="I40" s="313"/>
      <c r="J40" s="319"/>
      <c r="K40" s="139" t="s">
        <v>52</v>
      </c>
      <c r="L40" s="96" t="s">
        <v>11</v>
      </c>
      <c r="M40" s="318" t="s">
        <v>61</v>
      </c>
      <c r="N40" s="319"/>
      <c r="O40" s="100" t="s">
        <v>58</v>
      </c>
      <c r="P40" s="141"/>
    </row>
    <row r="41" spans="2:16">
      <c r="B41" s="140"/>
      <c r="C41" s="345"/>
      <c r="D41" s="346"/>
      <c r="E41" s="346"/>
      <c r="F41" s="346"/>
      <c r="G41" s="346"/>
      <c r="H41" s="346"/>
      <c r="I41" s="346"/>
      <c r="J41" s="347"/>
      <c r="K41" s="191"/>
      <c r="L41" s="192"/>
      <c r="M41" s="320"/>
      <c r="N41" s="321"/>
      <c r="O41" s="98"/>
      <c r="P41" s="141"/>
    </row>
    <row r="42" spans="2:16" ht="13.5" thickBot="1">
      <c r="B42" s="140"/>
      <c r="C42" s="187" t="s">
        <v>106</v>
      </c>
      <c r="D42" s="189"/>
      <c r="E42" s="189"/>
      <c r="F42" s="189"/>
      <c r="G42" s="189"/>
      <c r="H42" s="189"/>
      <c r="I42" s="189"/>
      <c r="J42" s="190"/>
      <c r="K42" s="193" t="s">
        <v>108</v>
      </c>
      <c r="L42" s="194">
        <v>10</v>
      </c>
      <c r="M42" s="322">
        <v>2207.1</v>
      </c>
      <c r="N42" s="323"/>
      <c r="O42" s="98">
        <f>+M42*L42</f>
        <v>22071</v>
      </c>
      <c r="P42" s="141"/>
    </row>
    <row r="43" spans="2:16" ht="14.25" thickBot="1">
      <c r="B43" s="140"/>
      <c r="C43" s="302" t="s">
        <v>59</v>
      </c>
      <c r="D43" s="303"/>
      <c r="E43" s="303"/>
      <c r="F43" s="303"/>
      <c r="G43" s="303"/>
      <c r="H43" s="303"/>
      <c r="I43" s="303"/>
      <c r="J43" s="303"/>
      <c r="K43" s="303"/>
      <c r="L43" s="303"/>
      <c r="M43" s="303"/>
      <c r="N43" s="304"/>
      <c r="O43" s="86">
        <f>SUM(O41:O42)</f>
        <v>22071</v>
      </c>
      <c r="P43" s="141"/>
    </row>
    <row r="44" spans="2:16">
      <c r="B44" s="140"/>
      <c r="C44" s="331" t="s">
        <v>62</v>
      </c>
      <c r="D44" s="332"/>
      <c r="E44" s="332"/>
      <c r="F44" s="332"/>
      <c r="G44" s="332"/>
      <c r="H44" s="332"/>
      <c r="I44" s="332"/>
      <c r="J44" s="332"/>
      <c r="K44" s="332"/>
      <c r="L44" s="332"/>
      <c r="M44" s="332"/>
      <c r="N44" s="332"/>
      <c r="O44" s="333"/>
      <c r="P44" s="141"/>
    </row>
    <row r="45" spans="2:16">
      <c r="B45" s="140"/>
      <c r="C45" s="334"/>
      <c r="D45" s="335"/>
      <c r="E45" s="335"/>
      <c r="F45" s="335"/>
      <c r="G45" s="335"/>
      <c r="H45" s="335"/>
      <c r="I45" s="335"/>
      <c r="J45" s="335"/>
      <c r="K45" s="335"/>
      <c r="L45" s="335"/>
      <c r="M45" s="335"/>
      <c r="N45" s="335"/>
      <c r="O45" s="336"/>
      <c r="P45" s="141"/>
    </row>
    <row r="46" spans="2:16" ht="13.5" thickBot="1">
      <c r="B46" s="140"/>
      <c r="C46" s="337"/>
      <c r="D46" s="338"/>
      <c r="E46" s="338"/>
      <c r="F46" s="338"/>
      <c r="G46" s="338"/>
      <c r="H46" s="338"/>
      <c r="I46" s="338"/>
      <c r="J46" s="338"/>
      <c r="K46" s="338"/>
      <c r="L46" s="338"/>
      <c r="M46" s="338"/>
      <c r="N46" s="338"/>
      <c r="O46" s="339"/>
      <c r="P46" s="141"/>
    </row>
    <row r="47" spans="2:16" ht="13.5">
      <c r="B47" s="140"/>
      <c r="C47" s="312" t="s">
        <v>63</v>
      </c>
      <c r="D47" s="313"/>
      <c r="E47" s="313"/>
      <c r="F47" s="313"/>
      <c r="G47" s="313"/>
      <c r="H47" s="313"/>
      <c r="I47" s="313"/>
      <c r="J47" s="96" t="s">
        <v>64</v>
      </c>
      <c r="K47" s="137" t="s">
        <v>65</v>
      </c>
      <c r="L47" s="101" t="s">
        <v>66</v>
      </c>
      <c r="M47" s="318" t="s">
        <v>67</v>
      </c>
      <c r="N47" s="319"/>
      <c r="O47" s="100" t="s">
        <v>58</v>
      </c>
      <c r="P47" s="141"/>
    </row>
    <row r="48" spans="2:16">
      <c r="B48" s="140"/>
      <c r="C48" s="298" t="s">
        <v>109</v>
      </c>
      <c r="D48" s="299"/>
      <c r="E48" s="299"/>
      <c r="F48" s="299"/>
      <c r="G48" s="299"/>
      <c r="H48" s="299"/>
      <c r="I48" s="299"/>
      <c r="J48" s="192">
        <v>35</v>
      </c>
      <c r="K48" s="195">
        <v>2</v>
      </c>
      <c r="L48" s="99">
        <f>+J48*K48</f>
        <v>70</v>
      </c>
      <c r="M48" s="320">
        <v>1986.3899999999999</v>
      </c>
      <c r="N48" s="321"/>
      <c r="O48" s="98">
        <f>+M48*L48</f>
        <v>139047.29999999999</v>
      </c>
      <c r="P48" s="141"/>
    </row>
    <row r="49" spans="2:16" ht="13.5" thickBot="1">
      <c r="B49" s="140"/>
      <c r="C49" s="308" t="s">
        <v>110</v>
      </c>
      <c r="D49" s="309"/>
      <c r="E49" s="309"/>
      <c r="F49" s="309"/>
      <c r="G49" s="309"/>
      <c r="H49" s="309"/>
      <c r="I49" s="309"/>
      <c r="J49" s="196">
        <v>35</v>
      </c>
      <c r="K49" s="197">
        <v>1</v>
      </c>
      <c r="L49" s="196">
        <f>+J49*K49</f>
        <v>35</v>
      </c>
      <c r="M49" s="322">
        <v>29795.85</v>
      </c>
      <c r="N49" s="323"/>
      <c r="O49" s="98">
        <f>+M49*L49</f>
        <v>1042854.75</v>
      </c>
      <c r="P49" s="141"/>
    </row>
    <row r="50" spans="2:16" ht="14.25" thickBot="1">
      <c r="B50" s="140"/>
      <c r="C50" s="302" t="s">
        <v>59</v>
      </c>
      <c r="D50" s="303"/>
      <c r="E50" s="303"/>
      <c r="F50" s="303"/>
      <c r="G50" s="303"/>
      <c r="H50" s="303"/>
      <c r="I50" s="303"/>
      <c r="J50" s="303"/>
      <c r="K50" s="303"/>
      <c r="L50" s="303"/>
      <c r="M50" s="303"/>
      <c r="N50" s="304"/>
      <c r="O50" s="97">
        <f>SUM(O48:O49)</f>
        <v>1181902.05</v>
      </c>
      <c r="P50" s="141"/>
    </row>
    <row r="51" spans="2:16">
      <c r="B51" s="140"/>
      <c r="C51" s="331" t="s">
        <v>68</v>
      </c>
      <c r="D51" s="332"/>
      <c r="E51" s="332"/>
      <c r="F51" s="332"/>
      <c r="G51" s="332"/>
      <c r="H51" s="332"/>
      <c r="I51" s="332"/>
      <c r="J51" s="332"/>
      <c r="K51" s="332"/>
      <c r="L51" s="332"/>
      <c r="M51" s="332"/>
      <c r="N51" s="332"/>
      <c r="O51" s="333"/>
      <c r="P51" s="141"/>
    </row>
    <row r="52" spans="2:16">
      <c r="B52" s="140"/>
      <c r="C52" s="334"/>
      <c r="D52" s="335"/>
      <c r="E52" s="335"/>
      <c r="F52" s="335"/>
      <c r="G52" s="335"/>
      <c r="H52" s="335"/>
      <c r="I52" s="335"/>
      <c r="J52" s="335"/>
      <c r="K52" s="335"/>
      <c r="L52" s="335"/>
      <c r="M52" s="335"/>
      <c r="N52" s="335"/>
      <c r="O52" s="336"/>
      <c r="P52" s="141"/>
    </row>
    <row r="53" spans="2:16" ht="13.5" thickBot="1">
      <c r="B53" s="140"/>
      <c r="C53" s="337"/>
      <c r="D53" s="338"/>
      <c r="E53" s="338"/>
      <c r="F53" s="338"/>
      <c r="G53" s="338"/>
      <c r="H53" s="338"/>
      <c r="I53" s="338"/>
      <c r="J53" s="338"/>
      <c r="K53" s="338"/>
      <c r="L53" s="338"/>
      <c r="M53" s="338"/>
      <c r="N53" s="338"/>
      <c r="O53" s="339"/>
      <c r="P53" s="141"/>
    </row>
    <row r="54" spans="2:16" ht="13.5">
      <c r="B54" s="140"/>
      <c r="C54" s="312" t="s">
        <v>69</v>
      </c>
      <c r="D54" s="313"/>
      <c r="E54" s="313"/>
      <c r="F54" s="313"/>
      <c r="G54" s="313"/>
      <c r="H54" s="313"/>
      <c r="I54" s="313"/>
      <c r="J54" s="96" t="s">
        <v>70</v>
      </c>
      <c r="K54" s="95" t="s">
        <v>71</v>
      </c>
      <c r="L54" s="84" t="s">
        <v>72</v>
      </c>
      <c r="M54" s="314" t="s">
        <v>57</v>
      </c>
      <c r="N54" s="315"/>
      <c r="O54" s="83" t="s">
        <v>58</v>
      </c>
      <c r="P54" s="141"/>
    </row>
    <row r="55" spans="2:16">
      <c r="B55" s="140"/>
      <c r="C55" s="94" t="s">
        <v>121</v>
      </c>
      <c r="D55" s="93"/>
      <c r="E55" s="93">
        <v>2</v>
      </c>
      <c r="F55" s="93"/>
      <c r="G55" s="93"/>
      <c r="H55" s="93"/>
      <c r="I55" s="93"/>
      <c r="J55" s="92">
        <f>1750905*E55</f>
        <v>3501810</v>
      </c>
      <c r="K55" s="91">
        <v>1.489466</v>
      </c>
      <c r="L55" s="198">
        <f>+J55*K55</f>
        <v>5215826.93346</v>
      </c>
      <c r="M55" s="324">
        <v>1</v>
      </c>
      <c r="N55" s="325"/>
      <c r="O55" s="89">
        <f>+M55*L55</f>
        <v>5215826.93346</v>
      </c>
      <c r="P55" s="141"/>
    </row>
    <row r="56" spans="2:16">
      <c r="B56" s="140"/>
      <c r="C56" s="94"/>
      <c r="D56" s="93"/>
      <c r="E56" s="93"/>
      <c r="F56" s="93"/>
      <c r="G56" s="93"/>
      <c r="H56" s="93"/>
      <c r="I56" s="93"/>
      <c r="J56" s="92"/>
      <c r="K56" s="91"/>
      <c r="L56" s="198"/>
      <c r="M56" s="324"/>
      <c r="N56" s="325"/>
      <c r="O56" s="89">
        <f>+M56*L56</f>
        <v>0</v>
      </c>
      <c r="P56" s="141"/>
    </row>
    <row r="57" spans="2:16">
      <c r="B57" s="140"/>
      <c r="C57" s="94"/>
      <c r="D57" s="93"/>
      <c r="E57" s="93"/>
      <c r="F57" s="93"/>
      <c r="G57" s="93"/>
      <c r="H57" s="93"/>
      <c r="I57" s="93"/>
      <c r="J57" s="92"/>
      <c r="K57" s="91"/>
      <c r="L57" s="90"/>
      <c r="M57" s="316"/>
      <c r="N57" s="317"/>
      <c r="O57" s="89"/>
      <c r="P57" s="141"/>
    </row>
    <row r="58" spans="2:16" ht="13.5" thickBot="1">
      <c r="B58" s="140"/>
      <c r="C58" s="308"/>
      <c r="D58" s="309"/>
      <c r="E58" s="309"/>
      <c r="F58" s="309"/>
      <c r="G58" s="309"/>
      <c r="H58" s="309"/>
      <c r="I58" s="309"/>
      <c r="J58" s="88"/>
      <c r="K58" s="57"/>
      <c r="L58" s="88"/>
      <c r="M58" s="310"/>
      <c r="N58" s="311"/>
      <c r="O58" s="87"/>
      <c r="P58" s="141"/>
    </row>
    <row r="59" spans="2:16" ht="14.25" thickBot="1">
      <c r="B59" s="140"/>
      <c r="C59" s="302" t="s">
        <v>59</v>
      </c>
      <c r="D59" s="303"/>
      <c r="E59" s="303"/>
      <c r="F59" s="303"/>
      <c r="G59" s="303"/>
      <c r="H59" s="303"/>
      <c r="I59" s="303"/>
      <c r="J59" s="303"/>
      <c r="K59" s="303"/>
      <c r="L59" s="303"/>
      <c r="M59" s="303"/>
      <c r="N59" s="304"/>
      <c r="O59" s="86">
        <f>SUM(O55:O58)</f>
        <v>5215826.93346</v>
      </c>
      <c r="P59" s="141"/>
    </row>
    <row r="60" spans="2:16" ht="13.5" thickBot="1">
      <c r="B60" s="140"/>
      <c r="C60" s="62"/>
      <c r="O60" s="61"/>
      <c r="P60" s="141"/>
    </row>
    <row r="61" spans="2:16" ht="13.5" thickBot="1">
      <c r="B61" s="140"/>
      <c r="C61" s="305" t="s">
        <v>73</v>
      </c>
      <c r="D61" s="306"/>
      <c r="E61" s="306"/>
      <c r="F61" s="306"/>
      <c r="G61" s="306"/>
      <c r="H61" s="306"/>
      <c r="I61" s="306"/>
      <c r="J61" s="306"/>
      <c r="K61" s="306"/>
      <c r="L61" s="306"/>
      <c r="M61" s="306"/>
      <c r="N61" s="307"/>
      <c r="O61" s="85">
        <f>+O36+O43+O50+O59</f>
        <v>8879822.263479</v>
      </c>
      <c r="P61" s="141"/>
    </row>
    <row r="62" spans="2:16">
      <c r="B62" s="140"/>
      <c r="C62" s="331" t="s">
        <v>74</v>
      </c>
      <c r="D62" s="332"/>
      <c r="E62" s="332"/>
      <c r="F62" s="332"/>
      <c r="G62" s="332"/>
      <c r="H62" s="332"/>
      <c r="I62" s="332"/>
      <c r="J62" s="332"/>
      <c r="K62" s="332"/>
      <c r="L62" s="332"/>
      <c r="M62" s="332"/>
      <c r="N62" s="332"/>
      <c r="O62" s="333"/>
      <c r="P62" s="141"/>
    </row>
    <row r="63" spans="2:16">
      <c r="B63" s="140"/>
      <c r="C63" s="334"/>
      <c r="D63" s="335"/>
      <c r="E63" s="335"/>
      <c r="F63" s="335"/>
      <c r="G63" s="335"/>
      <c r="H63" s="335"/>
      <c r="I63" s="335"/>
      <c r="J63" s="335"/>
      <c r="K63" s="335"/>
      <c r="L63" s="335"/>
      <c r="M63" s="335"/>
      <c r="N63" s="335"/>
      <c r="O63" s="336"/>
      <c r="P63" s="141"/>
    </row>
    <row r="64" spans="2:16" ht="13.5" thickBot="1">
      <c r="B64" s="140"/>
      <c r="C64" s="337"/>
      <c r="D64" s="338"/>
      <c r="E64" s="338"/>
      <c r="F64" s="338"/>
      <c r="G64" s="338"/>
      <c r="H64" s="338"/>
      <c r="I64" s="338"/>
      <c r="J64" s="338"/>
      <c r="K64" s="338"/>
      <c r="L64" s="338"/>
      <c r="M64" s="338"/>
      <c r="N64" s="338"/>
      <c r="O64" s="339"/>
      <c r="P64" s="141"/>
    </row>
    <row r="65" spans="2:16" ht="13.5">
      <c r="B65" s="140"/>
      <c r="C65" s="312" t="s">
        <v>75</v>
      </c>
      <c r="D65" s="313"/>
      <c r="E65" s="313"/>
      <c r="F65" s="313"/>
      <c r="G65" s="313"/>
      <c r="H65" s="313"/>
      <c r="I65" s="313"/>
      <c r="J65" s="137"/>
      <c r="K65" s="138"/>
      <c r="L65" s="84" t="s">
        <v>76</v>
      </c>
      <c r="M65" s="314" t="s">
        <v>77</v>
      </c>
      <c r="N65" s="315"/>
      <c r="O65" s="83"/>
      <c r="P65" s="141"/>
    </row>
    <row r="66" spans="2:16">
      <c r="B66" s="140"/>
      <c r="C66" s="298" t="s">
        <v>23</v>
      </c>
      <c r="D66" s="299"/>
      <c r="E66" s="299"/>
      <c r="F66" s="299"/>
      <c r="G66" s="299"/>
      <c r="H66" s="299"/>
      <c r="I66" s="299"/>
      <c r="J66" s="81"/>
      <c r="K66" s="80"/>
      <c r="L66" s="77">
        <v>0.28000000000000003</v>
      </c>
      <c r="M66" s="300">
        <f>+$O$61*L66</f>
        <v>2486350.2337741205</v>
      </c>
      <c r="N66" s="301"/>
      <c r="O66" s="76"/>
      <c r="P66" s="141"/>
    </row>
    <row r="67" spans="2:16">
      <c r="B67" s="140"/>
      <c r="C67" s="82" t="s">
        <v>78</v>
      </c>
      <c r="D67" s="63"/>
      <c r="E67" s="63"/>
      <c r="F67" s="63"/>
      <c r="G67" s="63"/>
      <c r="H67" s="63"/>
      <c r="I67" s="63"/>
      <c r="J67" s="81"/>
      <c r="K67" s="80"/>
      <c r="L67" s="77">
        <v>0</v>
      </c>
      <c r="M67" s="300">
        <f t="shared" ref="M67:M68" si="1">+$O$61*L67</f>
        <v>0</v>
      </c>
      <c r="N67" s="301"/>
      <c r="O67" s="76"/>
      <c r="P67" s="141"/>
    </row>
    <row r="68" spans="2:16" ht="13.5" thickBot="1">
      <c r="B68" s="140"/>
      <c r="C68" s="135" t="s">
        <v>79</v>
      </c>
      <c r="D68" s="136"/>
      <c r="E68" s="136"/>
      <c r="F68" s="136"/>
      <c r="G68" s="136"/>
      <c r="H68" s="136"/>
      <c r="I68" s="136"/>
      <c r="J68" s="79"/>
      <c r="K68" s="78"/>
      <c r="L68" s="77">
        <v>0.05</v>
      </c>
      <c r="M68" s="300">
        <f t="shared" si="1"/>
        <v>443991.11317395</v>
      </c>
      <c r="N68" s="301"/>
      <c r="O68" s="76"/>
      <c r="P68" s="141"/>
    </row>
    <row r="69" spans="2:16" ht="14.25" thickBot="1">
      <c r="B69" s="140"/>
      <c r="C69" s="302" t="s">
        <v>59</v>
      </c>
      <c r="D69" s="303"/>
      <c r="E69" s="303"/>
      <c r="F69" s="303"/>
      <c r="G69" s="303"/>
      <c r="H69" s="303"/>
      <c r="I69" s="303"/>
      <c r="J69" s="303"/>
      <c r="K69" s="303"/>
      <c r="L69" s="303"/>
      <c r="M69" s="303"/>
      <c r="N69" s="304"/>
      <c r="O69" s="75">
        <f>SUM(M66:N68)</f>
        <v>2930341.3469480705</v>
      </c>
      <c r="P69" s="141"/>
    </row>
    <row r="70" spans="2:16" ht="13.5" thickBot="1">
      <c r="B70" s="140"/>
      <c r="C70" s="62"/>
      <c r="O70" s="61"/>
      <c r="P70" s="141"/>
    </row>
    <row r="71" spans="2:16" ht="13.5" thickBot="1">
      <c r="B71" s="140"/>
      <c r="C71" s="305" t="s">
        <v>80</v>
      </c>
      <c r="D71" s="306"/>
      <c r="E71" s="306"/>
      <c r="F71" s="306"/>
      <c r="G71" s="306"/>
      <c r="H71" s="306"/>
      <c r="I71" s="306"/>
      <c r="J71" s="306"/>
      <c r="K71" s="306"/>
      <c r="L71" s="306"/>
      <c r="M71" s="306"/>
      <c r="N71" s="307"/>
      <c r="O71" s="74">
        <f>+O61+O69</f>
        <v>11810163.61042707</v>
      </c>
      <c r="P71" s="141"/>
    </row>
    <row r="72" spans="2:16">
      <c r="B72" s="140"/>
      <c r="C72" s="73"/>
      <c r="D72" s="72"/>
      <c r="E72" s="72"/>
      <c r="F72" s="72"/>
      <c r="G72" s="72"/>
      <c r="H72" s="72"/>
      <c r="I72" s="72"/>
      <c r="J72" s="72"/>
      <c r="K72" s="72"/>
      <c r="L72" s="72"/>
      <c r="M72" s="72"/>
      <c r="N72" s="72"/>
      <c r="O72" s="71"/>
      <c r="P72" s="141"/>
    </row>
    <row r="73" spans="2:16">
      <c r="B73" s="140"/>
      <c r="C73" s="62"/>
      <c r="O73" s="61"/>
      <c r="P73" s="141"/>
    </row>
    <row r="74" spans="2:16">
      <c r="B74" s="140"/>
      <c r="C74" s="62"/>
      <c r="O74" s="61"/>
      <c r="P74" s="141"/>
    </row>
    <row r="75" spans="2:16">
      <c r="B75" s="140"/>
      <c r="C75" s="62"/>
      <c r="H75" s="64" t="s">
        <v>81</v>
      </c>
      <c r="I75" s="64"/>
      <c r="J75" s="64"/>
      <c r="K75" s="64"/>
      <c r="O75" s="61"/>
      <c r="P75" s="141"/>
    </row>
    <row r="76" spans="2:16" ht="13.5">
      <c r="B76" s="140"/>
      <c r="C76" s="70"/>
      <c r="D76" s="144"/>
      <c r="E76" s="144"/>
      <c r="F76" s="144"/>
      <c r="G76" s="144"/>
      <c r="H76" s="64" t="s">
        <v>82</v>
      </c>
      <c r="I76" s="144"/>
      <c r="J76" s="144"/>
      <c r="K76" s="144"/>
      <c r="L76" s="144"/>
      <c r="M76" s="144"/>
      <c r="N76" s="144"/>
      <c r="O76" s="69"/>
      <c r="P76" s="141"/>
    </row>
    <row r="77" spans="2:16" ht="13.5">
      <c r="B77" s="140"/>
      <c r="C77" s="70"/>
      <c r="D77" s="144"/>
      <c r="E77" s="144"/>
      <c r="F77" s="144"/>
      <c r="G77" s="144"/>
      <c r="H77" s="64" t="s">
        <v>83</v>
      </c>
      <c r="K77" s="144"/>
      <c r="L77" s="144"/>
      <c r="M77" s="144"/>
      <c r="N77" s="144"/>
      <c r="O77" s="69"/>
      <c r="P77" s="141"/>
    </row>
    <row r="78" spans="2:16">
      <c r="B78" s="140"/>
      <c r="C78" s="65"/>
      <c r="D78" s="145"/>
      <c r="E78" s="145"/>
      <c r="F78" s="145"/>
      <c r="G78" s="145"/>
      <c r="H78" s="64" t="s">
        <v>84</v>
      </c>
      <c r="I78" s="145"/>
      <c r="J78" s="145"/>
      <c r="K78" s="145"/>
      <c r="L78" s="145"/>
      <c r="M78" s="145"/>
      <c r="N78" s="145"/>
      <c r="O78" s="59"/>
      <c r="P78" s="141"/>
    </row>
    <row r="79" spans="2:16">
      <c r="B79" s="140"/>
      <c r="C79" s="62"/>
      <c r="H79" s="56" t="s">
        <v>85</v>
      </c>
      <c r="O79" s="61"/>
      <c r="P79" s="141"/>
    </row>
    <row r="80" spans="2:16" ht="13.5">
      <c r="B80" s="140"/>
      <c r="C80" s="68" t="s">
        <v>86</v>
      </c>
      <c r="D80" s="134"/>
      <c r="E80" s="134"/>
      <c r="F80" s="134"/>
      <c r="G80" s="134"/>
      <c r="H80" s="134"/>
      <c r="I80" s="134"/>
      <c r="J80" s="134"/>
      <c r="K80" s="134"/>
      <c r="L80" s="134"/>
      <c r="M80" s="134"/>
      <c r="N80" s="134"/>
      <c r="O80" s="67"/>
      <c r="P80" s="141"/>
    </row>
    <row r="81" spans="2:16">
      <c r="B81" s="140"/>
      <c r="C81" s="295"/>
      <c r="D81" s="296"/>
      <c r="E81" s="296"/>
      <c r="F81" s="296"/>
      <c r="G81" s="296"/>
      <c r="H81" s="296"/>
      <c r="I81" s="296"/>
      <c r="J81" s="296"/>
      <c r="K81" s="296"/>
      <c r="L81" s="296"/>
      <c r="M81" s="296"/>
      <c r="N81" s="296"/>
      <c r="O81" s="297"/>
      <c r="P81" s="141"/>
    </row>
    <row r="82" spans="2:16">
      <c r="B82" s="140"/>
      <c r="C82" s="295"/>
      <c r="D82" s="296"/>
      <c r="E82" s="296"/>
      <c r="F82" s="296"/>
      <c r="G82" s="296"/>
      <c r="H82" s="296"/>
      <c r="I82" s="296"/>
      <c r="J82" s="296"/>
      <c r="K82" s="296"/>
      <c r="L82" s="296"/>
      <c r="M82" s="296"/>
      <c r="N82" s="296"/>
      <c r="O82" s="297"/>
      <c r="P82" s="141"/>
    </row>
    <row r="83" spans="2:16">
      <c r="B83" s="140"/>
      <c r="C83" s="65"/>
      <c r="D83" s="145"/>
      <c r="E83" s="145"/>
      <c r="F83" s="145"/>
      <c r="G83" s="145"/>
      <c r="H83" s="145"/>
      <c r="I83" s="145"/>
      <c r="J83" s="145"/>
      <c r="K83" s="145"/>
      <c r="L83" s="145"/>
      <c r="M83" s="145"/>
      <c r="N83" s="145"/>
      <c r="O83" s="59"/>
      <c r="P83" s="141"/>
    </row>
    <row r="84" spans="2:16">
      <c r="B84" s="140"/>
      <c r="C84" s="66" t="s">
        <v>87</v>
      </c>
      <c r="D84" s="145"/>
      <c r="E84" s="145"/>
      <c r="F84" s="145"/>
      <c r="G84" s="145"/>
      <c r="H84" s="145"/>
      <c r="I84" s="145"/>
      <c r="J84" s="145"/>
      <c r="K84" s="145"/>
      <c r="L84" s="145"/>
      <c r="M84" s="145"/>
      <c r="N84" s="145"/>
      <c r="O84" s="59"/>
      <c r="P84" s="141"/>
    </row>
    <row r="85" spans="2:16" ht="12.75" customHeight="1">
      <c r="B85" s="140"/>
      <c r="C85" s="292" t="s">
        <v>88</v>
      </c>
      <c r="D85" s="293"/>
      <c r="E85" s="293"/>
      <c r="F85" s="293"/>
      <c r="G85" s="293"/>
      <c r="H85" s="293"/>
      <c r="I85" s="293"/>
      <c r="J85" s="293"/>
      <c r="K85" s="293"/>
      <c r="L85" s="293"/>
      <c r="M85" s="293"/>
      <c r="N85" s="293"/>
      <c r="O85" s="294"/>
      <c r="P85" s="141"/>
    </row>
    <row r="86" spans="2:16">
      <c r="B86" s="140"/>
      <c r="C86" s="292"/>
      <c r="D86" s="293"/>
      <c r="E86" s="293"/>
      <c r="F86" s="293"/>
      <c r="G86" s="293"/>
      <c r="H86" s="293"/>
      <c r="I86" s="293"/>
      <c r="J86" s="293"/>
      <c r="K86" s="293"/>
      <c r="L86" s="293"/>
      <c r="M86" s="293"/>
      <c r="N86" s="293"/>
      <c r="O86" s="294"/>
      <c r="P86" s="141"/>
    </row>
    <row r="87" spans="2:16" ht="12.95" customHeight="1">
      <c r="B87" s="140"/>
      <c r="C87" s="292" t="s">
        <v>89</v>
      </c>
      <c r="D87" s="293"/>
      <c r="E87" s="293"/>
      <c r="F87" s="293"/>
      <c r="G87" s="293"/>
      <c r="H87" s="293"/>
      <c r="I87" s="293"/>
      <c r="J87" s="293"/>
      <c r="K87" s="293"/>
      <c r="L87" s="293"/>
      <c r="M87" s="293"/>
      <c r="N87" s="293"/>
      <c r="O87" s="294"/>
      <c r="P87" s="141"/>
    </row>
    <row r="88" spans="2:16">
      <c r="B88" s="140"/>
      <c r="C88" s="292"/>
      <c r="D88" s="293"/>
      <c r="E88" s="293"/>
      <c r="F88" s="293"/>
      <c r="G88" s="293"/>
      <c r="H88" s="293"/>
      <c r="I88" s="293"/>
      <c r="J88" s="293"/>
      <c r="K88" s="293"/>
      <c r="L88" s="293"/>
      <c r="M88" s="293"/>
      <c r="N88" s="293"/>
      <c r="O88" s="294"/>
      <c r="P88" s="141"/>
    </row>
    <row r="89" spans="2:16">
      <c r="B89" s="140"/>
      <c r="C89" s="65"/>
      <c r="D89" s="145"/>
      <c r="E89" s="145"/>
      <c r="F89" s="145"/>
      <c r="G89" s="145"/>
      <c r="H89" s="145"/>
      <c r="I89" s="145"/>
      <c r="J89" s="145"/>
      <c r="K89" s="145"/>
      <c r="L89" s="145"/>
      <c r="M89" s="145"/>
      <c r="N89" s="145"/>
      <c r="O89" s="59"/>
      <c r="P89" s="141"/>
    </row>
    <row r="90" spans="2:16">
      <c r="B90" s="140"/>
      <c r="C90" s="62"/>
      <c r="H90" s="64" t="s">
        <v>81</v>
      </c>
      <c r="O90" s="61"/>
      <c r="P90" s="141"/>
    </row>
    <row r="91" spans="2:16">
      <c r="B91" s="140"/>
      <c r="C91" s="62"/>
      <c r="H91" s="56" t="s">
        <v>82</v>
      </c>
      <c r="I91" s="63"/>
      <c r="J91" s="63"/>
      <c r="K91" s="63"/>
      <c r="O91" s="61"/>
      <c r="P91" s="141"/>
    </row>
    <row r="92" spans="2:16">
      <c r="B92" s="140"/>
      <c r="C92" s="62"/>
      <c r="H92" s="56" t="s">
        <v>90</v>
      </c>
      <c r="I92" s="146"/>
      <c r="J92" s="146"/>
      <c r="K92" s="146"/>
      <c r="O92" s="61"/>
      <c r="P92" s="141"/>
    </row>
    <row r="93" spans="2:16">
      <c r="B93" s="140"/>
      <c r="C93" s="60"/>
      <c r="D93" s="145"/>
      <c r="E93" s="145"/>
      <c r="F93" s="145"/>
      <c r="G93" s="145"/>
      <c r="H93" s="56" t="s">
        <v>84</v>
      </c>
      <c r="L93" s="145"/>
      <c r="M93" s="145"/>
      <c r="N93" s="145"/>
      <c r="O93" s="59"/>
      <c r="P93" s="141"/>
    </row>
    <row r="94" spans="2:16" ht="17.25" customHeight="1">
      <c r="B94" s="140"/>
      <c r="C94" s="58"/>
      <c r="D94" s="147"/>
      <c r="E94" s="147"/>
      <c r="K94" s="284"/>
      <c r="L94" s="284"/>
      <c r="M94" s="284"/>
      <c r="N94" s="284"/>
      <c r="O94" s="285"/>
      <c r="P94" s="141"/>
    </row>
    <row r="95" spans="2:16" ht="18.75" customHeight="1" thickBot="1">
      <c r="B95" s="140"/>
      <c r="C95" s="288"/>
      <c r="D95" s="289"/>
      <c r="E95" s="289"/>
      <c r="F95" s="57"/>
      <c r="G95" s="57"/>
      <c r="H95" s="57"/>
      <c r="I95" s="57"/>
      <c r="J95" s="57"/>
      <c r="K95" s="286"/>
      <c r="L95" s="286"/>
      <c r="M95" s="286"/>
      <c r="N95" s="286"/>
      <c r="O95" s="287"/>
      <c r="P95" s="141"/>
    </row>
    <row r="96" spans="2:16" ht="13.5" thickBot="1">
      <c r="B96" s="148"/>
      <c r="C96" s="149"/>
      <c r="D96" s="149"/>
      <c r="E96" s="149"/>
      <c r="F96" s="149"/>
      <c r="G96" s="149"/>
      <c r="H96" s="149"/>
      <c r="I96" s="149"/>
      <c r="J96" s="149"/>
      <c r="K96" s="149"/>
      <c r="L96" s="149"/>
      <c r="M96" s="149"/>
      <c r="N96" s="149"/>
      <c r="O96" s="149"/>
      <c r="P96" s="150"/>
    </row>
    <row r="97" ht="13.5" thickTop="1"/>
  </sheetData>
  <mergeCells count="79">
    <mergeCell ref="C85:O86"/>
    <mergeCell ref="C87:O88"/>
    <mergeCell ref="K94:O95"/>
    <mergeCell ref="C95:E95"/>
    <mergeCell ref="M67:N67"/>
    <mergeCell ref="M68:N68"/>
    <mergeCell ref="C69:N69"/>
    <mergeCell ref="C71:N71"/>
    <mergeCell ref="C81:O81"/>
    <mergeCell ref="C82:O82"/>
    <mergeCell ref="C61:N61"/>
    <mergeCell ref="C62:O64"/>
    <mergeCell ref="C65:I65"/>
    <mergeCell ref="M65:N65"/>
    <mergeCell ref="C66:I66"/>
    <mergeCell ref="M66:N66"/>
    <mergeCell ref="M55:N55"/>
    <mergeCell ref="M56:N56"/>
    <mergeCell ref="M57:N57"/>
    <mergeCell ref="C58:I58"/>
    <mergeCell ref="M58:N58"/>
    <mergeCell ref="C59:N59"/>
    <mergeCell ref="C49:I49"/>
    <mergeCell ref="M49:N49"/>
    <mergeCell ref="C50:N50"/>
    <mergeCell ref="C51:O53"/>
    <mergeCell ref="C54:I54"/>
    <mergeCell ref="M54:N54"/>
    <mergeCell ref="M42:N42"/>
    <mergeCell ref="C43:N43"/>
    <mergeCell ref="C44:O46"/>
    <mergeCell ref="C47:I47"/>
    <mergeCell ref="M47:N47"/>
    <mergeCell ref="C48:I48"/>
    <mergeCell ref="M48:N48"/>
    <mergeCell ref="C36:N36"/>
    <mergeCell ref="C37:O39"/>
    <mergeCell ref="C40:J40"/>
    <mergeCell ref="M40:N40"/>
    <mergeCell ref="C41:J41"/>
    <mergeCell ref="M41:N41"/>
    <mergeCell ref="M31:N31"/>
    <mergeCell ref="M32:N32"/>
    <mergeCell ref="M34:N34"/>
    <mergeCell ref="C35:G35"/>
    <mergeCell ref="H35:I35"/>
    <mergeCell ref="J35:K35"/>
    <mergeCell ref="M35:N35"/>
    <mergeCell ref="C26:O28"/>
    <mergeCell ref="C29:G29"/>
    <mergeCell ref="H29:I29"/>
    <mergeCell ref="J29:K29"/>
    <mergeCell ref="M29:N29"/>
    <mergeCell ref="H30:I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D1AD0-A3F5-4EFB-836F-C2C16BD0E586}">
  <dimension ref="B1:P100"/>
  <sheetViews>
    <sheetView showGridLines="0" view="pageBreakPreview" topLeftCell="A34" zoomScale="80" zoomScaleNormal="80" zoomScaleSheetLayoutView="80" zoomScalePageLayoutView="85" workbookViewId="0">
      <selection activeCell="J58" sqref="J58"/>
    </sheetView>
  </sheetViews>
  <sheetFormatPr baseColWidth="10" defaultColWidth="11.42578125" defaultRowHeight="12.75"/>
  <cols>
    <col min="1" max="2" width="3.140625" style="56" customWidth="1"/>
    <col min="3" max="3" width="14.7109375" style="56" customWidth="1"/>
    <col min="4" max="4" width="15.5703125" style="56" customWidth="1"/>
    <col min="5" max="9" width="11.42578125" style="56"/>
    <col min="10" max="10" width="13.5703125" style="56" customWidth="1"/>
    <col min="11" max="11" width="11.42578125" style="56"/>
    <col min="12" max="12" width="16.42578125" style="56" customWidth="1"/>
    <col min="13" max="14" width="11.42578125" style="56"/>
    <col min="15" max="15" width="15.7109375" style="56" customWidth="1"/>
    <col min="16" max="17" width="3.140625" style="56" customWidth="1"/>
    <col min="18" max="16384" width="11.42578125" style="56"/>
  </cols>
  <sheetData>
    <row r="1" spans="2:16" ht="13.5" thickBot="1"/>
    <row r="2" spans="2:16" ht="25.5" customHeight="1" thickTop="1">
      <c r="B2" s="281"/>
      <c r="C2" s="282"/>
      <c r="D2" s="282"/>
      <c r="E2" s="282"/>
      <c r="F2" s="282"/>
      <c r="G2" s="282"/>
      <c r="H2" s="282"/>
      <c r="I2" s="282"/>
      <c r="J2" s="282"/>
      <c r="K2" s="282"/>
      <c r="L2" s="282"/>
      <c r="M2" s="282"/>
      <c r="N2" s="282"/>
      <c r="O2" s="282"/>
      <c r="P2" s="283"/>
    </row>
    <row r="3" spans="2:16" ht="25.5" customHeight="1">
      <c r="B3" s="171"/>
      <c r="C3" s="278" t="s">
        <v>94</v>
      </c>
      <c r="D3" s="279"/>
      <c r="E3" s="279"/>
      <c r="F3" s="280"/>
      <c r="P3" s="141"/>
    </row>
    <row r="4" spans="2:16" ht="25.5" customHeight="1">
      <c r="B4" s="171"/>
      <c r="C4" s="172" t="s">
        <v>0</v>
      </c>
      <c r="D4" s="173" t="s">
        <v>1</v>
      </c>
      <c r="E4" s="172" t="s">
        <v>2</v>
      </c>
      <c r="F4" s="173">
        <v>3</v>
      </c>
      <c r="P4" s="141"/>
    </row>
    <row r="5" spans="2:16" ht="25.5" customHeight="1">
      <c r="B5" s="171"/>
      <c r="C5" s="151"/>
      <c r="D5" s="152"/>
      <c r="E5" s="151"/>
      <c r="F5" s="152"/>
      <c r="P5" s="141"/>
    </row>
    <row r="6" spans="2:16" ht="36.75" customHeight="1">
      <c r="B6" s="140"/>
      <c r="C6" s="383" t="s">
        <v>36</v>
      </c>
      <c r="D6" s="383"/>
      <c r="E6" s="383"/>
      <c r="F6" s="383"/>
      <c r="G6" s="383"/>
      <c r="H6" s="383"/>
      <c r="I6" s="383"/>
      <c r="J6" s="383"/>
      <c r="K6" s="383"/>
      <c r="L6" s="383"/>
      <c r="M6" s="383"/>
      <c r="N6" s="383"/>
      <c r="O6" s="383"/>
      <c r="P6" s="141"/>
    </row>
    <row r="7" spans="2:16" ht="13.5" thickBot="1">
      <c r="B7" s="140"/>
      <c r="P7" s="141"/>
    </row>
    <row r="8" spans="2:16">
      <c r="B8" s="140"/>
      <c r="C8" s="348"/>
      <c r="D8" s="350"/>
      <c r="E8" s="351"/>
      <c r="F8" s="351"/>
      <c r="G8" s="351"/>
      <c r="H8" s="351"/>
      <c r="I8" s="351"/>
      <c r="J8" s="351"/>
      <c r="K8" s="352"/>
      <c r="L8" s="366"/>
      <c r="M8" s="367"/>
      <c r="N8" s="367"/>
      <c r="O8" s="368"/>
      <c r="P8" s="141"/>
    </row>
    <row r="9" spans="2:16">
      <c r="B9" s="140"/>
      <c r="C9" s="349"/>
      <c r="D9" s="353" t="s">
        <v>37</v>
      </c>
      <c r="E9" s="354"/>
      <c r="F9" s="354"/>
      <c r="G9" s="354"/>
      <c r="H9" s="354"/>
      <c r="I9" s="354"/>
      <c r="J9" s="354"/>
      <c r="K9" s="355"/>
      <c r="L9" s="369"/>
      <c r="M9" s="370"/>
      <c r="N9" s="370"/>
      <c r="O9" s="371"/>
      <c r="P9" s="141"/>
    </row>
    <row r="10" spans="2:16" ht="13.5">
      <c r="B10" s="140"/>
      <c r="C10" s="349"/>
      <c r="D10" s="356"/>
      <c r="E10" s="357"/>
      <c r="F10" s="357"/>
      <c r="G10" s="357"/>
      <c r="H10" s="357"/>
      <c r="I10" s="357"/>
      <c r="J10" s="357"/>
      <c r="K10" s="358"/>
      <c r="L10" s="359" t="s">
        <v>38</v>
      </c>
      <c r="M10" s="372"/>
      <c r="N10" s="373"/>
      <c r="O10" s="374"/>
      <c r="P10" s="141"/>
    </row>
    <row r="11" spans="2:16">
      <c r="B11" s="140"/>
      <c r="C11" s="349"/>
      <c r="D11" s="353" t="s">
        <v>39</v>
      </c>
      <c r="E11" s="354"/>
      <c r="F11" s="354"/>
      <c r="G11" s="354"/>
      <c r="H11" s="354"/>
      <c r="I11" s="354"/>
      <c r="J11" s="354"/>
      <c r="K11" s="355"/>
      <c r="L11" s="360"/>
      <c r="M11" s="375"/>
      <c r="N11" s="376"/>
      <c r="O11" s="377"/>
      <c r="P11" s="141"/>
    </row>
    <row r="12" spans="2:16" ht="12.75" customHeight="1">
      <c r="B12" s="140"/>
      <c r="C12" s="349"/>
      <c r="D12" s="384"/>
      <c r="E12" s="385"/>
      <c r="F12" s="385"/>
      <c r="G12" s="385"/>
      <c r="H12" s="385"/>
      <c r="I12" s="385"/>
      <c r="J12" s="385"/>
      <c r="K12" s="386"/>
      <c r="L12" s="359" t="s">
        <v>40</v>
      </c>
      <c r="M12" s="359">
        <v>1</v>
      </c>
      <c r="N12" s="359" t="s">
        <v>41</v>
      </c>
      <c r="O12" s="364">
        <v>1</v>
      </c>
      <c r="P12" s="141"/>
    </row>
    <row r="13" spans="2:16">
      <c r="B13" s="140"/>
      <c r="C13" s="349"/>
      <c r="D13" s="384"/>
      <c r="E13" s="385"/>
      <c r="F13" s="385"/>
      <c r="G13" s="385"/>
      <c r="H13" s="385"/>
      <c r="I13" s="385"/>
      <c r="J13" s="385"/>
      <c r="K13" s="386"/>
      <c r="L13" s="378"/>
      <c r="M13" s="378"/>
      <c r="N13" s="378"/>
      <c r="O13" s="365"/>
      <c r="P13" s="141"/>
    </row>
    <row r="14" spans="2:16">
      <c r="B14" s="140"/>
      <c r="C14" s="349"/>
      <c r="D14" s="353" t="s">
        <v>42</v>
      </c>
      <c r="E14" s="354"/>
      <c r="F14" s="354"/>
      <c r="G14" s="354"/>
      <c r="H14" s="354"/>
      <c r="I14" s="354"/>
      <c r="J14" s="354"/>
      <c r="K14" s="355"/>
      <c r="L14" s="378"/>
      <c r="M14" s="378"/>
      <c r="N14" s="378"/>
      <c r="O14" s="365"/>
      <c r="P14" s="141"/>
    </row>
    <row r="15" spans="2:16" ht="14.25" thickBot="1">
      <c r="B15" s="140"/>
      <c r="C15" s="123"/>
      <c r="D15" s="122"/>
      <c r="E15" s="122"/>
      <c r="F15" s="122"/>
      <c r="G15" s="122"/>
      <c r="H15" s="122"/>
      <c r="I15" s="122"/>
      <c r="J15" s="122"/>
      <c r="K15" s="122"/>
      <c r="L15" s="122"/>
      <c r="M15" s="121"/>
      <c r="N15" s="121"/>
      <c r="O15" s="120"/>
      <c r="P15" s="141"/>
    </row>
    <row r="16" spans="2:16" ht="13.5">
      <c r="B16" s="140"/>
      <c r="C16" s="119"/>
      <c r="D16" s="118"/>
      <c r="E16" s="118"/>
      <c r="F16" s="118"/>
      <c r="G16" s="118"/>
      <c r="H16" s="118"/>
      <c r="I16" s="118"/>
      <c r="J16" s="118"/>
      <c r="K16" s="118"/>
      <c r="L16" s="117" t="s">
        <v>43</v>
      </c>
      <c r="M16" s="116" t="s">
        <v>44</v>
      </c>
      <c r="N16" s="116" t="s">
        <v>45</v>
      </c>
      <c r="O16" s="115" t="s">
        <v>46</v>
      </c>
      <c r="P16" s="141"/>
    </row>
    <row r="17" spans="2:16" ht="13.5">
      <c r="B17" s="140"/>
      <c r="C17" s="65"/>
      <c r="D17" s="142"/>
      <c r="E17" s="142"/>
      <c r="F17" s="142"/>
      <c r="G17" s="142"/>
      <c r="H17" s="142"/>
      <c r="I17" s="142"/>
      <c r="J17" s="142"/>
      <c r="K17" s="142"/>
      <c r="L17" s="143"/>
      <c r="M17" s="114"/>
      <c r="N17" s="114"/>
      <c r="O17" s="113"/>
      <c r="P17" s="141"/>
    </row>
    <row r="18" spans="2:16" ht="18" customHeight="1">
      <c r="B18" s="140"/>
      <c r="C18" s="290" t="s">
        <v>47</v>
      </c>
      <c r="D18" s="291"/>
      <c r="E18" s="291"/>
      <c r="F18" s="291"/>
      <c r="G18" s="142"/>
      <c r="H18" s="142"/>
      <c r="I18" s="142" t="s">
        <v>48</v>
      </c>
      <c r="K18" s="142"/>
      <c r="L18" s="143"/>
      <c r="O18" s="112"/>
      <c r="P18" s="141"/>
    </row>
    <row r="19" spans="2:16" ht="13.5">
      <c r="B19" s="140"/>
      <c r="C19" s="111"/>
      <c r="D19" s="110"/>
      <c r="E19" s="110"/>
      <c r="F19" s="110"/>
      <c r="G19" s="110"/>
      <c r="H19" s="110"/>
      <c r="I19" s="110"/>
      <c r="J19" s="110"/>
      <c r="K19" s="110"/>
      <c r="L19" s="110"/>
      <c r="M19" s="110"/>
      <c r="N19" s="110"/>
      <c r="O19" s="109"/>
      <c r="P19" s="141"/>
    </row>
    <row r="20" spans="2:16" ht="13.5" thickBot="1">
      <c r="B20" s="140"/>
      <c r="C20" s="135"/>
      <c r="D20" s="136"/>
      <c r="E20" s="136"/>
      <c r="F20" s="136"/>
      <c r="G20" s="136"/>
      <c r="H20" s="136"/>
      <c r="I20" s="136"/>
      <c r="J20" s="136"/>
      <c r="K20" s="136"/>
      <c r="L20" s="136"/>
      <c r="M20" s="136"/>
      <c r="N20" s="136"/>
      <c r="O20" s="108"/>
      <c r="P20" s="141"/>
    </row>
    <row r="21" spans="2:16" ht="13.5" thickBot="1">
      <c r="B21" s="140"/>
      <c r="C21" s="73"/>
      <c r="D21" s="72"/>
      <c r="E21" s="72"/>
      <c r="F21" s="72"/>
      <c r="G21" s="72"/>
      <c r="H21" s="72"/>
      <c r="K21" s="72"/>
      <c r="L21" s="72"/>
      <c r="M21" s="72"/>
      <c r="N21" s="72"/>
      <c r="O21" s="71"/>
      <c r="P21" s="141"/>
    </row>
    <row r="22" spans="2:16" ht="13.5">
      <c r="B22" s="140"/>
      <c r="C22" s="389" t="s">
        <v>49</v>
      </c>
      <c r="D22" s="390"/>
      <c r="E22" s="390"/>
      <c r="F22" s="390"/>
      <c r="G22" s="390"/>
      <c r="H22" s="390"/>
      <c r="I22" s="390"/>
      <c r="J22" s="390"/>
      <c r="K22" s="390"/>
      <c r="L22" s="390"/>
      <c r="M22" s="390"/>
      <c r="N22" s="390"/>
      <c r="O22" s="391"/>
      <c r="P22" s="141"/>
    </row>
    <row r="23" spans="2:16" ht="13.5" thickBot="1">
      <c r="B23" s="140"/>
      <c r="C23" s="62"/>
      <c r="O23" s="61"/>
      <c r="P23" s="141"/>
    </row>
    <row r="24" spans="2:16">
      <c r="B24" s="140"/>
      <c r="C24" s="166" t="s">
        <v>50</v>
      </c>
      <c r="D24" s="361" t="s">
        <v>51</v>
      </c>
      <c r="E24" s="362"/>
      <c r="F24" s="362"/>
      <c r="G24" s="362"/>
      <c r="H24" s="362"/>
      <c r="I24" s="362"/>
      <c r="J24" s="362"/>
      <c r="K24" s="362"/>
      <c r="L24" s="363"/>
      <c r="M24" s="387" t="s">
        <v>52</v>
      </c>
      <c r="N24" s="388"/>
      <c r="O24" s="166" t="s">
        <v>11</v>
      </c>
      <c r="P24" s="141"/>
    </row>
    <row r="25" spans="2:16" ht="27" customHeight="1" thickBot="1">
      <c r="B25" s="140"/>
      <c r="C25" s="107">
        <f>+'PRESUPUESTO OFICIAL (Entidad)'!C18</f>
        <v>5</v>
      </c>
      <c r="D25" s="328" t="str">
        <f>+'PRESUPUESTO OFICIAL (Entidad)'!G18</f>
        <v xml:space="preserve">OPERARIO DE SERVICIOS VARIOS </v>
      </c>
      <c r="E25" s="329"/>
      <c r="F25" s="329"/>
      <c r="G25" s="329"/>
      <c r="H25" s="329"/>
      <c r="I25" s="329"/>
      <c r="J25" s="329"/>
      <c r="K25" s="329"/>
      <c r="L25" s="330"/>
      <c r="M25" s="379" t="str">
        <f>+'PRESUPUESTO OFICIAL (Entidad)'!H18</f>
        <v>MES</v>
      </c>
      <c r="N25" s="380"/>
      <c r="O25" s="106">
        <v>1</v>
      </c>
      <c r="P25" s="141"/>
    </row>
    <row r="26" spans="2:16">
      <c r="B26" s="140"/>
      <c r="C26" s="331" t="s">
        <v>53</v>
      </c>
      <c r="D26" s="332"/>
      <c r="E26" s="332"/>
      <c r="F26" s="332"/>
      <c r="G26" s="332"/>
      <c r="H26" s="332"/>
      <c r="I26" s="332"/>
      <c r="J26" s="332"/>
      <c r="K26" s="332"/>
      <c r="L26" s="332"/>
      <c r="M26" s="332"/>
      <c r="N26" s="332"/>
      <c r="O26" s="333"/>
      <c r="P26" s="141"/>
    </row>
    <row r="27" spans="2:16">
      <c r="B27" s="140"/>
      <c r="C27" s="334"/>
      <c r="D27" s="335"/>
      <c r="E27" s="335"/>
      <c r="F27" s="335"/>
      <c r="G27" s="335"/>
      <c r="H27" s="335"/>
      <c r="I27" s="335"/>
      <c r="J27" s="335"/>
      <c r="K27" s="335"/>
      <c r="L27" s="335"/>
      <c r="M27" s="335"/>
      <c r="N27" s="335"/>
      <c r="O27" s="336"/>
      <c r="P27" s="141"/>
    </row>
    <row r="28" spans="2:16" ht="13.5" thickBot="1">
      <c r="B28" s="140"/>
      <c r="C28" s="337"/>
      <c r="D28" s="338"/>
      <c r="E28" s="338"/>
      <c r="F28" s="338"/>
      <c r="G28" s="338"/>
      <c r="H28" s="338"/>
      <c r="I28" s="338"/>
      <c r="J28" s="338"/>
      <c r="K28" s="338"/>
      <c r="L28" s="338"/>
      <c r="M28" s="338"/>
      <c r="N28" s="338"/>
      <c r="O28" s="339"/>
      <c r="P28" s="141"/>
    </row>
    <row r="29" spans="2:16" ht="13.5">
      <c r="B29" s="140"/>
      <c r="C29" s="312" t="s">
        <v>51</v>
      </c>
      <c r="D29" s="381"/>
      <c r="E29" s="381"/>
      <c r="F29" s="381"/>
      <c r="G29" s="382"/>
      <c r="H29" s="318" t="s">
        <v>54</v>
      </c>
      <c r="I29" s="381"/>
      <c r="J29" s="326" t="s">
        <v>55</v>
      </c>
      <c r="K29" s="327"/>
      <c r="L29" s="96" t="s">
        <v>56</v>
      </c>
      <c r="M29" s="318" t="s">
        <v>57</v>
      </c>
      <c r="N29" s="319"/>
      <c r="O29" s="100" t="s">
        <v>58</v>
      </c>
      <c r="P29" s="141"/>
    </row>
    <row r="30" spans="2:16">
      <c r="B30" s="140"/>
      <c r="C30" s="184"/>
      <c r="D30" s="185"/>
      <c r="E30" s="185"/>
      <c r="F30" s="185"/>
      <c r="G30" s="186"/>
      <c r="H30" s="392"/>
      <c r="I30" s="393"/>
      <c r="J30" s="392"/>
      <c r="K30" s="393"/>
      <c r="L30" s="103"/>
      <c r="M30" s="276"/>
      <c r="N30" s="277"/>
      <c r="O30" s="188"/>
      <c r="P30" s="141"/>
    </row>
    <row r="31" spans="2:16">
      <c r="B31" s="140"/>
      <c r="C31" s="181"/>
      <c r="D31" s="134"/>
      <c r="E31" s="134"/>
      <c r="F31" s="134"/>
      <c r="G31" s="182"/>
      <c r="H31" s="105"/>
      <c r="I31" s="104"/>
      <c r="J31" s="105"/>
      <c r="K31" s="104"/>
      <c r="L31" s="103"/>
      <c r="M31" s="276"/>
      <c r="N31" s="277"/>
      <c r="O31" s="188"/>
      <c r="P31" s="141"/>
    </row>
    <row r="32" spans="2:16">
      <c r="B32" s="140"/>
      <c r="C32" s="181"/>
      <c r="D32" s="134"/>
      <c r="E32" s="134"/>
      <c r="F32" s="134"/>
      <c r="G32" s="182"/>
      <c r="H32" s="105"/>
      <c r="I32" s="104"/>
      <c r="J32" s="105"/>
      <c r="K32" s="104"/>
      <c r="L32" s="103"/>
      <c r="M32" s="276"/>
      <c r="N32" s="277"/>
      <c r="O32" s="188"/>
      <c r="P32" s="141"/>
    </row>
    <row r="33" spans="2:16">
      <c r="B33" s="140"/>
      <c r="C33" s="181"/>
      <c r="D33" s="134"/>
      <c r="E33" s="134"/>
      <c r="F33" s="134"/>
      <c r="G33" s="182"/>
      <c r="H33" s="105"/>
      <c r="I33" s="104"/>
      <c r="J33" s="105"/>
      <c r="K33" s="104"/>
      <c r="L33" s="103"/>
      <c r="M33" s="179"/>
      <c r="N33" s="180"/>
      <c r="O33" s="98"/>
      <c r="P33" s="141"/>
    </row>
    <row r="34" spans="2:16">
      <c r="B34" s="140"/>
      <c r="C34" s="187" t="s">
        <v>104</v>
      </c>
      <c r="D34" s="63"/>
      <c r="E34" s="63"/>
      <c r="F34" s="63"/>
      <c r="G34" s="104"/>
      <c r="H34" s="105"/>
      <c r="I34" s="104"/>
      <c r="J34" s="105"/>
      <c r="K34" s="104"/>
      <c r="L34" s="103"/>
      <c r="M34" s="344">
        <v>0.15</v>
      </c>
      <c r="N34" s="277"/>
      <c r="O34" s="98">
        <f>+O62*M34</f>
        <v>491523.77999999991</v>
      </c>
      <c r="P34" s="141"/>
    </row>
    <row r="35" spans="2:16" ht="13.5" thickBot="1">
      <c r="B35" s="140"/>
      <c r="C35" s="308"/>
      <c r="D35" s="309"/>
      <c r="E35" s="309"/>
      <c r="F35" s="309"/>
      <c r="G35" s="340"/>
      <c r="H35" s="341"/>
      <c r="I35" s="340"/>
      <c r="J35" s="341"/>
      <c r="K35" s="340"/>
      <c r="L35" s="102"/>
      <c r="M35" s="342"/>
      <c r="N35" s="343"/>
      <c r="O35" s="98"/>
      <c r="P35" s="141"/>
    </row>
    <row r="36" spans="2:16" ht="14.25" thickBot="1">
      <c r="B36" s="140"/>
      <c r="C36" s="302" t="s">
        <v>59</v>
      </c>
      <c r="D36" s="303"/>
      <c r="E36" s="303"/>
      <c r="F36" s="303"/>
      <c r="G36" s="303"/>
      <c r="H36" s="303"/>
      <c r="I36" s="303"/>
      <c r="J36" s="303"/>
      <c r="K36" s="303"/>
      <c r="L36" s="303"/>
      <c r="M36" s="303"/>
      <c r="N36" s="304"/>
      <c r="O36" s="97">
        <f>SUM(O30:O35)</f>
        <v>491523.77999999991</v>
      </c>
      <c r="P36" s="141"/>
    </row>
    <row r="37" spans="2:16" ht="13.5" customHeight="1">
      <c r="B37" s="140"/>
      <c r="C37" s="331" t="s">
        <v>60</v>
      </c>
      <c r="D37" s="332"/>
      <c r="E37" s="332"/>
      <c r="F37" s="332"/>
      <c r="G37" s="332"/>
      <c r="H37" s="332"/>
      <c r="I37" s="332"/>
      <c r="J37" s="332"/>
      <c r="K37" s="332"/>
      <c r="L37" s="332"/>
      <c r="M37" s="332"/>
      <c r="N37" s="332"/>
      <c r="O37" s="333"/>
      <c r="P37" s="141"/>
    </row>
    <row r="38" spans="2:16">
      <c r="B38" s="140"/>
      <c r="C38" s="334"/>
      <c r="D38" s="335"/>
      <c r="E38" s="335"/>
      <c r="F38" s="335"/>
      <c r="G38" s="335"/>
      <c r="H38" s="335"/>
      <c r="I38" s="335"/>
      <c r="J38" s="335"/>
      <c r="K38" s="335"/>
      <c r="L38" s="335"/>
      <c r="M38" s="335"/>
      <c r="N38" s="335"/>
      <c r="O38" s="336"/>
      <c r="P38" s="141"/>
    </row>
    <row r="39" spans="2:16" ht="13.5" thickBot="1">
      <c r="B39" s="140"/>
      <c r="C39" s="337"/>
      <c r="D39" s="338"/>
      <c r="E39" s="338"/>
      <c r="F39" s="338"/>
      <c r="G39" s="338"/>
      <c r="H39" s="338"/>
      <c r="I39" s="338"/>
      <c r="J39" s="338"/>
      <c r="K39" s="338"/>
      <c r="L39" s="338"/>
      <c r="M39" s="338"/>
      <c r="N39" s="338"/>
      <c r="O39" s="339"/>
      <c r="P39" s="141"/>
    </row>
    <row r="40" spans="2:16" ht="13.5">
      <c r="B40" s="140"/>
      <c r="C40" s="312" t="s">
        <v>51</v>
      </c>
      <c r="D40" s="313"/>
      <c r="E40" s="313"/>
      <c r="F40" s="313"/>
      <c r="G40" s="313"/>
      <c r="H40" s="313"/>
      <c r="I40" s="313"/>
      <c r="J40" s="319"/>
      <c r="K40" s="139" t="s">
        <v>52</v>
      </c>
      <c r="L40" s="96" t="s">
        <v>11</v>
      </c>
      <c r="M40" s="318" t="s">
        <v>61</v>
      </c>
      <c r="N40" s="319"/>
      <c r="O40" s="100" t="s">
        <v>58</v>
      </c>
      <c r="P40" s="141"/>
    </row>
    <row r="41" spans="2:16">
      <c r="B41" s="140"/>
      <c r="C41" s="394"/>
      <c r="D41" s="395"/>
      <c r="E41" s="395"/>
      <c r="F41" s="395"/>
      <c r="G41" s="395"/>
      <c r="H41" s="395"/>
      <c r="I41" s="395"/>
      <c r="J41" s="396"/>
      <c r="K41" s="202"/>
      <c r="L41" s="204"/>
      <c r="M41" s="320"/>
      <c r="N41" s="321"/>
      <c r="O41" s="98">
        <f>+M41*L41</f>
        <v>0</v>
      </c>
      <c r="P41" s="141"/>
    </row>
    <row r="42" spans="2:16">
      <c r="B42" s="140"/>
      <c r="C42" s="199"/>
      <c r="D42" s="200"/>
      <c r="E42" s="200"/>
      <c r="F42" s="200"/>
      <c r="G42" s="200"/>
      <c r="H42" s="200"/>
      <c r="I42" s="200"/>
      <c r="J42" s="201"/>
      <c r="K42" s="203"/>
      <c r="L42" s="205"/>
      <c r="M42" s="320"/>
      <c r="N42" s="321"/>
      <c r="O42" s="98">
        <f t="shared" ref="O42:O44" si="0">+M42*L42</f>
        <v>0</v>
      </c>
      <c r="P42" s="141"/>
    </row>
    <row r="43" spans="2:16">
      <c r="B43" s="140"/>
      <c r="C43" s="199"/>
      <c r="D43" s="200"/>
      <c r="E43" s="200"/>
      <c r="F43" s="200"/>
      <c r="G43" s="200"/>
      <c r="H43" s="200"/>
      <c r="I43" s="200"/>
      <c r="J43" s="201"/>
      <c r="K43" s="203"/>
      <c r="L43" s="205"/>
      <c r="M43" s="320"/>
      <c r="N43" s="321"/>
      <c r="O43" s="98">
        <f t="shared" si="0"/>
        <v>0</v>
      </c>
      <c r="P43" s="141"/>
    </row>
    <row r="44" spans="2:16">
      <c r="B44" s="140"/>
      <c r="C44" s="199"/>
      <c r="D44" s="200"/>
      <c r="E44" s="200"/>
      <c r="F44" s="200"/>
      <c r="G44" s="200"/>
      <c r="H44" s="200"/>
      <c r="I44" s="200"/>
      <c r="J44" s="201"/>
      <c r="K44" s="203"/>
      <c r="L44" s="205"/>
      <c r="M44" s="320"/>
      <c r="N44" s="321"/>
      <c r="O44" s="98">
        <f t="shared" si="0"/>
        <v>0</v>
      </c>
      <c r="P44" s="141"/>
    </row>
    <row r="45" spans="2:16" ht="13.5" thickBot="1">
      <c r="B45" s="140"/>
      <c r="C45" s="199"/>
      <c r="D45" s="200"/>
      <c r="E45" s="200"/>
      <c r="F45" s="200"/>
      <c r="G45" s="200"/>
      <c r="H45" s="200"/>
      <c r="I45" s="200"/>
      <c r="J45" s="201"/>
      <c r="K45" s="203"/>
      <c r="L45" s="205"/>
      <c r="M45" s="322"/>
      <c r="N45" s="323"/>
      <c r="O45" s="98">
        <f>+M45*L45</f>
        <v>0</v>
      </c>
      <c r="P45" s="141"/>
    </row>
    <row r="46" spans="2:16" ht="14.25" thickBot="1">
      <c r="B46" s="140"/>
      <c r="C46" s="302" t="s">
        <v>59</v>
      </c>
      <c r="D46" s="303"/>
      <c r="E46" s="303"/>
      <c r="F46" s="303"/>
      <c r="G46" s="303"/>
      <c r="H46" s="303"/>
      <c r="I46" s="303"/>
      <c r="J46" s="303"/>
      <c r="K46" s="303"/>
      <c r="L46" s="303"/>
      <c r="M46" s="303"/>
      <c r="N46" s="304"/>
      <c r="O46" s="86">
        <f>SUM(O41:O45)</f>
        <v>0</v>
      </c>
      <c r="P46" s="141"/>
    </row>
    <row r="47" spans="2:16">
      <c r="B47" s="140"/>
      <c r="C47" s="331" t="s">
        <v>62</v>
      </c>
      <c r="D47" s="332"/>
      <c r="E47" s="332"/>
      <c r="F47" s="332"/>
      <c r="G47" s="332"/>
      <c r="H47" s="332"/>
      <c r="I47" s="332"/>
      <c r="J47" s="332"/>
      <c r="K47" s="332"/>
      <c r="L47" s="332"/>
      <c r="M47" s="332"/>
      <c r="N47" s="332"/>
      <c r="O47" s="333"/>
      <c r="P47" s="141"/>
    </row>
    <row r="48" spans="2:16">
      <c r="B48" s="140"/>
      <c r="C48" s="334"/>
      <c r="D48" s="335"/>
      <c r="E48" s="335"/>
      <c r="F48" s="335"/>
      <c r="G48" s="335"/>
      <c r="H48" s="335"/>
      <c r="I48" s="335"/>
      <c r="J48" s="335"/>
      <c r="K48" s="335"/>
      <c r="L48" s="335"/>
      <c r="M48" s="335"/>
      <c r="N48" s="335"/>
      <c r="O48" s="336"/>
      <c r="P48" s="141"/>
    </row>
    <row r="49" spans="2:16" ht="13.5" thickBot="1">
      <c r="B49" s="140"/>
      <c r="C49" s="337"/>
      <c r="D49" s="338"/>
      <c r="E49" s="338"/>
      <c r="F49" s="338"/>
      <c r="G49" s="338"/>
      <c r="H49" s="338"/>
      <c r="I49" s="338"/>
      <c r="J49" s="338"/>
      <c r="K49" s="338"/>
      <c r="L49" s="338"/>
      <c r="M49" s="338"/>
      <c r="N49" s="338"/>
      <c r="O49" s="339"/>
      <c r="P49" s="141"/>
    </row>
    <row r="50" spans="2:16" ht="13.5">
      <c r="B50" s="140"/>
      <c r="C50" s="312" t="s">
        <v>63</v>
      </c>
      <c r="D50" s="313"/>
      <c r="E50" s="313"/>
      <c r="F50" s="313"/>
      <c r="G50" s="313"/>
      <c r="H50" s="313"/>
      <c r="I50" s="313"/>
      <c r="J50" s="96" t="s">
        <v>64</v>
      </c>
      <c r="K50" s="137" t="s">
        <v>65</v>
      </c>
      <c r="L50" s="101" t="s">
        <v>66</v>
      </c>
      <c r="M50" s="318" t="s">
        <v>67</v>
      </c>
      <c r="N50" s="319"/>
      <c r="O50" s="100" t="s">
        <v>58</v>
      </c>
      <c r="P50" s="141"/>
    </row>
    <row r="51" spans="2:16">
      <c r="B51" s="140"/>
      <c r="C51" s="298"/>
      <c r="D51" s="299"/>
      <c r="E51" s="299"/>
      <c r="F51" s="299"/>
      <c r="G51" s="299"/>
      <c r="H51" s="299"/>
      <c r="I51" s="299"/>
      <c r="J51" s="192"/>
      <c r="K51" s="195"/>
      <c r="L51" s="99"/>
      <c r="M51" s="320"/>
      <c r="N51" s="321"/>
      <c r="O51" s="98">
        <f>+M51*L51</f>
        <v>0</v>
      </c>
      <c r="P51" s="141"/>
    </row>
    <row r="52" spans="2:16" ht="13.5" thickBot="1">
      <c r="B52" s="140"/>
      <c r="C52" s="308"/>
      <c r="D52" s="309"/>
      <c r="E52" s="309"/>
      <c r="F52" s="309"/>
      <c r="G52" s="309"/>
      <c r="H52" s="309"/>
      <c r="I52" s="309"/>
      <c r="J52" s="196"/>
      <c r="K52" s="197"/>
      <c r="L52" s="196"/>
      <c r="M52" s="322"/>
      <c r="N52" s="323"/>
      <c r="O52" s="98">
        <f>+M52*L52</f>
        <v>0</v>
      </c>
      <c r="P52" s="141"/>
    </row>
    <row r="53" spans="2:16" ht="14.25" thickBot="1">
      <c r="B53" s="140"/>
      <c r="C53" s="302" t="s">
        <v>59</v>
      </c>
      <c r="D53" s="303"/>
      <c r="E53" s="303"/>
      <c r="F53" s="303"/>
      <c r="G53" s="303"/>
      <c r="H53" s="303"/>
      <c r="I53" s="303"/>
      <c r="J53" s="303"/>
      <c r="K53" s="303"/>
      <c r="L53" s="303"/>
      <c r="M53" s="303"/>
      <c r="N53" s="304"/>
      <c r="O53" s="97">
        <f>SUM(O51:O52)</f>
        <v>0</v>
      </c>
      <c r="P53" s="141"/>
    </row>
    <row r="54" spans="2:16">
      <c r="B54" s="140"/>
      <c r="C54" s="331" t="s">
        <v>68</v>
      </c>
      <c r="D54" s="332"/>
      <c r="E54" s="332"/>
      <c r="F54" s="332"/>
      <c r="G54" s="332"/>
      <c r="H54" s="332"/>
      <c r="I54" s="332"/>
      <c r="J54" s="332"/>
      <c r="K54" s="332"/>
      <c r="L54" s="332"/>
      <c r="M54" s="332"/>
      <c r="N54" s="332"/>
      <c r="O54" s="333"/>
      <c r="P54" s="141"/>
    </row>
    <row r="55" spans="2:16">
      <c r="B55" s="140"/>
      <c r="C55" s="334"/>
      <c r="D55" s="335"/>
      <c r="E55" s="335"/>
      <c r="F55" s="335"/>
      <c r="G55" s="335"/>
      <c r="H55" s="335"/>
      <c r="I55" s="335"/>
      <c r="J55" s="335"/>
      <c r="K55" s="335"/>
      <c r="L55" s="335"/>
      <c r="M55" s="335"/>
      <c r="N55" s="335"/>
      <c r="O55" s="336"/>
      <c r="P55" s="141"/>
    </row>
    <row r="56" spans="2:16" ht="13.5" thickBot="1">
      <c r="B56" s="140"/>
      <c r="C56" s="337"/>
      <c r="D56" s="338"/>
      <c r="E56" s="338"/>
      <c r="F56" s="338"/>
      <c r="G56" s="338"/>
      <c r="H56" s="338"/>
      <c r="I56" s="338"/>
      <c r="J56" s="338"/>
      <c r="K56" s="338"/>
      <c r="L56" s="338"/>
      <c r="M56" s="338"/>
      <c r="N56" s="338"/>
      <c r="O56" s="339"/>
      <c r="P56" s="141"/>
    </row>
    <row r="57" spans="2:16" ht="13.5">
      <c r="B57" s="140"/>
      <c r="C57" s="312" t="s">
        <v>69</v>
      </c>
      <c r="D57" s="313"/>
      <c r="E57" s="313"/>
      <c r="F57" s="313"/>
      <c r="G57" s="313"/>
      <c r="H57" s="313"/>
      <c r="I57" s="313"/>
      <c r="J57" s="96" t="s">
        <v>70</v>
      </c>
      <c r="K57" s="95" t="s">
        <v>71</v>
      </c>
      <c r="L57" s="84" t="s">
        <v>72</v>
      </c>
      <c r="M57" s="314" t="s">
        <v>57</v>
      </c>
      <c r="N57" s="315"/>
      <c r="O57" s="83" t="s">
        <v>58</v>
      </c>
      <c r="P57" s="141"/>
    </row>
    <row r="58" spans="2:16">
      <c r="B58" s="140"/>
      <c r="C58" s="94" t="s">
        <v>121</v>
      </c>
      <c r="D58" s="93"/>
      <c r="E58" s="93">
        <v>1</v>
      </c>
      <c r="F58" s="93"/>
      <c r="G58" s="93"/>
      <c r="H58" s="93"/>
      <c r="I58" s="93"/>
      <c r="J58" s="92">
        <v>2200000</v>
      </c>
      <c r="K58" s="91">
        <v>1.489466</v>
      </c>
      <c r="L58" s="198">
        <f>+J58*K58</f>
        <v>3276825.1999999997</v>
      </c>
      <c r="M58" s="324">
        <v>1</v>
      </c>
      <c r="N58" s="325"/>
      <c r="O58" s="89">
        <f>+M58*L58</f>
        <v>3276825.1999999997</v>
      </c>
      <c r="P58" s="141"/>
    </row>
    <row r="59" spans="2:16">
      <c r="B59" s="140"/>
      <c r="C59" s="94"/>
      <c r="D59" s="93"/>
      <c r="E59" s="93"/>
      <c r="F59" s="93"/>
      <c r="G59" s="93"/>
      <c r="H59" s="93"/>
      <c r="I59" s="93"/>
      <c r="J59" s="92"/>
      <c r="K59" s="91"/>
      <c r="L59" s="198"/>
      <c r="M59" s="324"/>
      <c r="N59" s="325"/>
      <c r="O59" s="89"/>
      <c r="P59" s="141"/>
    </row>
    <row r="60" spans="2:16">
      <c r="B60" s="140"/>
      <c r="C60" s="94"/>
      <c r="D60" s="93"/>
      <c r="E60" s="93"/>
      <c r="F60" s="93"/>
      <c r="G60" s="93"/>
      <c r="H60" s="93"/>
      <c r="I60" s="93"/>
      <c r="J60" s="92"/>
      <c r="K60" s="91"/>
      <c r="L60" s="90"/>
      <c r="M60" s="316"/>
      <c r="N60" s="317"/>
      <c r="O60" s="89"/>
      <c r="P60" s="141"/>
    </row>
    <row r="61" spans="2:16" ht="13.5" thickBot="1">
      <c r="B61" s="140"/>
      <c r="C61" s="308"/>
      <c r="D61" s="309"/>
      <c r="E61" s="309"/>
      <c r="F61" s="309"/>
      <c r="G61" s="309"/>
      <c r="H61" s="309"/>
      <c r="I61" s="309"/>
      <c r="J61" s="88"/>
      <c r="K61" s="57"/>
      <c r="L61" s="88"/>
      <c r="M61" s="310"/>
      <c r="N61" s="311"/>
      <c r="O61" s="87"/>
      <c r="P61" s="141"/>
    </row>
    <row r="62" spans="2:16" ht="14.25" thickBot="1">
      <c r="B62" s="140"/>
      <c r="C62" s="302" t="s">
        <v>59</v>
      </c>
      <c r="D62" s="303"/>
      <c r="E62" s="303"/>
      <c r="F62" s="303"/>
      <c r="G62" s="303"/>
      <c r="H62" s="303"/>
      <c r="I62" s="303"/>
      <c r="J62" s="303"/>
      <c r="K62" s="303"/>
      <c r="L62" s="303"/>
      <c r="M62" s="303"/>
      <c r="N62" s="304"/>
      <c r="O62" s="86">
        <f>SUM(O58:O61)</f>
        <v>3276825.1999999997</v>
      </c>
      <c r="P62" s="141"/>
    </row>
    <row r="63" spans="2:16" ht="13.5" thickBot="1">
      <c r="B63" s="140"/>
      <c r="C63" s="62"/>
      <c r="O63" s="61"/>
      <c r="P63" s="141"/>
    </row>
    <row r="64" spans="2:16" ht="13.5" thickBot="1">
      <c r="B64" s="140"/>
      <c r="C64" s="305" t="s">
        <v>73</v>
      </c>
      <c r="D64" s="306"/>
      <c r="E64" s="306"/>
      <c r="F64" s="306"/>
      <c r="G64" s="306"/>
      <c r="H64" s="306"/>
      <c r="I64" s="306"/>
      <c r="J64" s="306"/>
      <c r="K64" s="306"/>
      <c r="L64" s="306"/>
      <c r="M64" s="306"/>
      <c r="N64" s="307"/>
      <c r="O64" s="85">
        <f>+O36+O46+O53+O62</f>
        <v>3768348.9799999995</v>
      </c>
      <c r="P64" s="141"/>
    </row>
    <row r="65" spans="2:16">
      <c r="B65" s="140"/>
      <c r="C65" s="331" t="s">
        <v>74</v>
      </c>
      <c r="D65" s="332"/>
      <c r="E65" s="332"/>
      <c r="F65" s="332"/>
      <c r="G65" s="332"/>
      <c r="H65" s="332"/>
      <c r="I65" s="332"/>
      <c r="J65" s="332"/>
      <c r="K65" s="332"/>
      <c r="L65" s="332"/>
      <c r="M65" s="332"/>
      <c r="N65" s="332"/>
      <c r="O65" s="333"/>
      <c r="P65" s="141"/>
    </row>
    <row r="66" spans="2:16">
      <c r="B66" s="140"/>
      <c r="C66" s="334"/>
      <c r="D66" s="335"/>
      <c r="E66" s="335"/>
      <c r="F66" s="335"/>
      <c r="G66" s="335"/>
      <c r="H66" s="335"/>
      <c r="I66" s="335"/>
      <c r="J66" s="335"/>
      <c r="K66" s="335"/>
      <c r="L66" s="335"/>
      <c r="M66" s="335"/>
      <c r="N66" s="335"/>
      <c r="O66" s="336"/>
      <c r="P66" s="141"/>
    </row>
    <row r="67" spans="2:16" ht="13.5" thickBot="1">
      <c r="B67" s="140"/>
      <c r="C67" s="337"/>
      <c r="D67" s="338"/>
      <c r="E67" s="338"/>
      <c r="F67" s="338"/>
      <c r="G67" s="338"/>
      <c r="H67" s="338"/>
      <c r="I67" s="338"/>
      <c r="J67" s="338"/>
      <c r="K67" s="338"/>
      <c r="L67" s="338"/>
      <c r="M67" s="338"/>
      <c r="N67" s="338"/>
      <c r="O67" s="339"/>
      <c r="P67" s="141"/>
    </row>
    <row r="68" spans="2:16" ht="13.5">
      <c r="B68" s="140"/>
      <c r="C68" s="312" t="s">
        <v>75</v>
      </c>
      <c r="D68" s="313"/>
      <c r="E68" s="313"/>
      <c r="F68" s="313"/>
      <c r="G68" s="313"/>
      <c r="H68" s="313"/>
      <c r="I68" s="313"/>
      <c r="J68" s="137"/>
      <c r="K68" s="138"/>
      <c r="L68" s="84" t="s">
        <v>76</v>
      </c>
      <c r="M68" s="314" t="s">
        <v>77</v>
      </c>
      <c r="N68" s="315"/>
      <c r="O68" s="83"/>
      <c r="P68" s="141"/>
    </row>
    <row r="69" spans="2:16">
      <c r="B69" s="140"/>
      <c r="C69" s="298" t="s">
        <v>23</v>
      </c>
      <c r="D69" s="299"/>
      <c r="E69" s="299"/>
      <c r="F69" s="299"/>
      <c r="G69" s="299"/>
      <c r="H69" s="299"/>
      <c r="I69" s="299"/>
      <c r="J69" s="81"/>
      <c r="K69" s="80"/>
      <c r="L69" s="77">
        <v>0.28000000000000003</v>
      </c>
      <c r="M69" s="300">
        <f>+$O$64*L69</f>
        <v>1055137.7143999999</v>
      </c>
      <c r="N69" s="301"/>
      <c r="O69" s="76"/>
      <c r="P69" s="141"/>
    </row>
    <row r="70" spans="2:16">
      <c r="B70" s="140"/>
      <c r="C70" s="82" t="s">
        <v>78</v>
      </c>
      <c r="D70" s="63"/>
      <c r="E70" s="63"/>
      <c r="F70" s="63"/>
      <c r="G70" s="63"/>
      <c r="H70" s="63"/>
      <c r="I70" s="63"/>
      <c r="J70" s="81"/>
      <c r="K70" s="80"/>
      <c r="L70" s="77">
        <v>0</v>
      </c>
      <c r="M70" s="300">
        <f t="shared" ref="M70:M71" si="1">+$O$64*L70</f>
        <v>0</v>
      </c>
      <c r="N70" s="301"/>
      <c r="O70" s="76"/>
      <c r="P70" s="141"/>
    </row>
    <row r="71" spans="2:16" ht="13.5" thickBot="1">
      <c r="B71" s="140"/>
      <c r="C71" s="135" t="s">
        <v>79</v>
      </c>
      <c r="D71" s="136"/>
      <c r="E71" s="136"/>
      <c r="F71" s="136"/>
      <c r="G71" s="136"/>
      <c r="H71" s="136"/>
      <c r="I71" s="136"/>
      <c r="J71" s="79"/>
      <c r="K71" s="78"/>
      <c r="L71" s="77">
        <v>0.05</v>
      </c>
      <c r="M71" s="300">
        <f t="shared" si="1"/>
        <v>188417.44899999999</v>
      </c>
      <c r="N71" s="301"/>
      <c r="O71" s="76"/>
      <c r="P71" s="141"/>
    </row>
    <row r="72" spans="2:16" ht="14.25" thickBot="1">
      <c r="B72" s="140"/>
      <c r="C72" s="302" t="s">
        <v>59</v>
      </c>
      <c r="D72" s="303"/>
      <c r="E72" s="303"/>
      <c r="F72" s="303"/>
      <c r="G72" s="303"/>
      <c r="H72" s="303"/>
      <c r="I72" s="303"/>
      <c r="J72" s="303"/>
      <c r="K72" s="303"/>
      <c r="L72" s="303"/>
      <c r="M72" s="303"/>
      <c r="N72" s="304"/>
      <c r="O72" s="75">
        <f>SUM(M69:N71)</f>
        <v>1243555.1634</v>
      </c>
      <c r="P72" s="141"/>
    </row>
    <row r="73" spans="2:16" ht="13.5" thickBot="1">
      <c r="B73" s="140"/>
      <c r="C73" s="62"/>
      <c r="O73" s="61"/>
      <c r="P73" s="141"/>
    </row>
    <row r="74" spans="2:16" ht="13.5" thickBot="1">
      <c r="B74" s="140"/>
      <c r="C74" s="305" t="s">
        <v>80</v>
      </c>
      <c r="D74" s="306"/>
      <c r="E74" s="306"/>
      <c r="F74" s="306"/>
      <c r="G74" s="306"/>
      <c r="H74" s="306"/>
      <c r="I74" s="306"/>
      <c r="J74" s="306"/>
      <c r="K74" s="306"/>
      <c r="L74" s="306"/>
      <c r="M74" s="306"/>
      <c r="N74" s="307"/>
      <c r="O74" s="74">
        <f>+O64+O72</f>
        <v>5011904.1433999995</v>
      </c>
      <c r="P74" s="141"/>
    </row>
    <row r="75" spans="2:16">
      <c r="B75" s="140"/>
      <c r="C75" s="73"/>
      <c r="D75" s="72"/>
      <c r="E75" s="72"/>
      <c r="F75" s="72"/>
      <c r="G75" s="72"/>
      <c r="H75" s="72"/>
      <c r="I75" s="72"/>
      <c r="J75" s="72"/>
      <c r="K75" s="72"/>
      <c r="L75" s="72"/>
      <c r="M75" s="72"/>
      <c r="N75" s="72"/>
      <c r="O75" s="71"/>
      <c r="P75" s="141"/>
    </row>
    <row r="76" spans="2:16">
      <c r="B76" s="140"/>
      <c r="C76" s="62"/>
      <c r="O76" s="61"/>
      <c r="P76" s="141"/>
    </row>
    <row r="77" spans="2:16">
      <c r="B77" s="140"/>
      <c r="C77" s="62"/>
      <c r="O77" s="61"/>
      <c r="P77" s="141"/>
    </row>
    <row r="78" spans="2:16">
      <c r="B78" s="140"/>
      <c r="C78" s="62"/>
      <c r="H78" s="64" t="s">
        <v>81</v>
      </c>
      <c r="I78" s="64"/>
      <c r="J78" s="64"/>
      <c r="K78" s="64"/>
      <c r="O78" s="61"/>
      <c r="P78" s="141"/>
    </row>
    <row r="79" spans="2:16" ht="13.5">
      <c r="B79" s="140"/>
      <c r="C79" s="70"/>
      <c r="D79" s="144"/>
      <c r="E79" s="144"/>
      <c r="F79" s="144"/>
      <c r="G79" s="144"/>
      <c r="H79" s="64" t="s">
        <v>82</v>
      </c>
      <c r="I79" s="144"/>
      <c r="J79" s="144"/>
      <c r="K79" s="144"/>
      <c r="L79" s="144"/>
      <c r="M79" s="144"/>
      <c r="N79" s="144"/>
      <c r="O79" s="69"/>
      <c r="P79" s="141"/>
    </row>
    <row r="80" spans="2:16" ht="13.5">
      <c r="B80" s="140"/>
      <c r="C80" s="70"/>
      <c r="D80" s="144"/>
      <c r="E80" s="144"/>
      <c r="F80" s="144"/>
      <c r="G80" s="144"/>
      <c r="H80" s="64" t="s">
        <v>83</v>
      </c>
      <c r="K80" s="144"/>
      <c r="L80" s="144"/>
      <c r="M80" s="144"/>
      <c r="N80" s="144"/>
      <c r="O80" s="69"/>
      <c r="P80" s="141"/>
    </row>
    <row r="81" spans="2:16">
      <c r="B81" s="140"/>
      <c r="C81" s="65"/>
      <c r="D81" s="145"/>
      <c r="E81" s="145"/>
      <c r="F81" s="145"/>
      <c r="G81" s="145"/>
      <c r="H81" s="64" t="s">
        <v>84</v>
      </c>
      <c r="I81" s="145"/>
      <c r="J81" s="145"/>
      <c r="K81" s="145"/>
      <c r="L81" s="145"/>
      <c r="M81" s="145"/>
      <c r="N81" s="145"/>
      <c r="O81" s="59"/>
      <c r="P81" s="141"/>
    </row>
    <row r="82" spans="2:16">
      <c r="B82" s="140"/>
      <c r="C82" s="62"/>
      <c r="H82" s="56" t="s">
        <v>85</v>
      </c>
      <c r="O82" s="61"/>
      <c r="P82" s="141"/>
    </row>
    <row r="83" spans="2:16" ht="13.5">
      <c r="B83" s="140"/>
      <c r="C83" s="68" t="s">
        <v>86</v>
      </c>
      <c r="D83" s="134"/>
      <c r="E83" s="134"/>
      <c r="F83" s="134"/>
      <c r="G83" s="134"/>
      <c r="H83" s="134"/>
      <c r="I83" s="134"/>
      <c r="J83" s="134"/>
      <c r="K83" s="134"/>
      <c r="L83" s="134"/>
      <c r="M83" s="134"/>
      <c r="N83" s="134"/>
      <c r="O83" s="67"/>
      <c r="P83" s="141"/>
    </row>
    <row r="84" spans="2:16">
      <c r="B84" s="140"/>
      <c r="C84" s="295"/>
      <c r="D84" s="296"/>
      <c r="E84" s="296"/>
      <c r="F84" s="296"/>
      <c r="G84" s="296"/>
      <c r="H84" s="296"/>
      <c r="I84" s="296"/>
      <c r="J84" s="296"/>
      <c r="K84" s="296"/>
      <c r="L84" s="296"/>
      <c r="M84" s="296"/>
      <c r="N84" s="296"/>
      <c r="O84" s="297"/>
      <c r="P84" s="141"/>
    </row>
    <row r="85" spans="2:16">
      <c r="B85" s="140"/>
      <c r="C85" s="295"/>
      <c r="D85" s="296"/>
      <c r="E85" s="296"/>
      <c r="F85" s="296"/>
      <c r="G85" s="296"/>
      <c r="H85" s="296"/>
      <c r="I85" s="296"/>
      <c r="J85" s="296"/>
      <c r="K85" s="296"/>
      <c r="L85" s="296"/>
      <c r="M85" s="296"/>
      <c r="N85" s="296"/>
      <c r="O85" s="297"/>
      <c r="P85" s="141"/>
    </row>
    <row r="86" spans="2:16">
      <c r="B86" s="140"/>
      <c r="C86" s="65"/>
      <c r="D86" s="145"/>
      <c r="E86" s="145"/>
      <c r="F86" s="145"/>
      <c r="G86" s="145"/>
      <c r="H86" s="145"/>
      <c r="I86" s="145"/>
      <c r="J86" s="145"/>
      <c r="K86" s="145"/>
      <c r="L86" s="145"/>
      <c r="M86" s="145"/>
      <c r="N86" s="145"/>
      <c r="O86" s="59"/>
      <c r="P86" s="141"/>
    </row>
    <row r="87" spans="2:16">
      <c r="B87" s="140"/>
      <c r="C87" s="66" t="s">
        <v>87</v>
      </c>
      <c r="D87" s="145"/>
      <c r="E87" s="145"/>
      <c r="F87" s="145"/>
      <c r="G87" s="145"/>
      <c r="H87" s="145"/>
      <c r="I87" s="145"/>
      <c r="J87" s="145"/>
      <c r="K87" s="145"/>
      <c r="L87" s="145"/>
      <c r="M87" s="145"/>
      <c r="N87" s="145"/>
      <c r="O87" s="59"/>
      <c r="P87" s="141"/>
    </row>
    <row r="88" spans="2:16" ht="12.75" customHeight="1">
      <c r="B88" s="140"/>
      <c r="C88" s="292" t="s">
        <v>88</v>
      </c>
      <c r="D88" s="293"/>
      <c r="E88" s="293"/>
      <c r="F88" s="293"/>
      <c r="G88" s="293"/>
      <c r="H88" s="293"/>
      <c r="I88" s="293"/>
      <c r="J88" s="293"/>
      <c r="K88" s="293"/>
      <c r="L88" s="293"/>
      <c r="M88" s="293"/>
      <c r="N88" s="293"/>
      <c r="O88" s="294"/>
      <c r="P88" s="141"/>
    </row>
    <row r="89" spans="2:16">
      <c r="B89" s="140"/>
      <c r="C89" s="292"/>
      <c r="D89" s="293"/>
      <c r="E89" s="293"/>
      <c r="F89" s="293"/>
      <c r="G89" s="293"/>
      <c r="H89" s="293"/>
      <c r="I89" s="293"/>
      <c r="J89" s="293"/>
      <c r="K89" s="293"/>
      <c r="L89" s="293"/>
      <c r="M89" s="293"/>
      <c r="N89" s="293"/>
      <c r="O89" s="294"/>
      <c r="P89" s="141"/>
    </row>
    <row r="90" spans="2:16" ht="12.95" customHeight="1">
      <c r="B90" s="140"/>
      <c r="C90" s="292" t="s">
        <v>89</v>
      </c>
      <c r="D90" s="293"/>
      <c r="E90" s="293"/>
      <c r="F90" s="293"/>
      <c r="G90" s="293"/>
      <c r="H90" s="293"/>
      <c r="I90" s="293"/>
      <c r="J90" s="293"/>
      <c r="K90" s="293"/>
      <c r="L90" s="293"/>
      <c r="M90" s="293"/>
      <c r="N90" s="293"/>
      <c r="O90" s="294"/>
      <c r="P90" s="141"/>
    </row>
    <row r="91" spans="2:16">
      <c r="B91" s="140"/>
      <c r="C91" s="292"/>
      <c r="D91" s="293"/>
      <c r="E91" s="293"/>
      <c r="F91" s="293"/>
      <c r="G91" s="293"/>
      <c r="H91" s="293"/>
      <c r="I91" s="293"/>
      <c r="J91" s="293"/>
      <c r="K91" s="293"/>
      <c r="L91" s="293"/>
      <c r="M91" s="293"/>
      <c r="N91" s="293"/>
      <c r="O91" s="294"/>
      <c r="P91" s="141"/>
    </row>
    <row r="92" spans="2:16">
      <c r="B92" s="140"/>
      <c r="C92" s="65"/>
      <c r="D92" s="145"/>
      <c r="E92" s="145"/>
      <c r="F92" s="145"/>
      <c r="G92" s="145"/>
      <c r="H92" s="145"/>
      <c r="I92" s="145"/>
      <c r="J92" s="145"/>
      <c r="K92" s="145"/>
      <c r="L92" s="145"/>
      <c r="M92" s="145"/>
      <c r="N92" s="145"/>
      <c r="O92" s="59"/>
      <c r="P92" s="141"/>
    </row>
    <row r="93" spans="2:16">
      <c r="B93" s="140"/>
      <c r="C93" s="62"/>
      <c r="H93" s="64" t="s">
        <v>81</v>
      </c>
      <c r="O93" s="61"/>
      <c r="P93" s="141"/>
    </row>
    <row r="94" spans="2:16">
      <c r="B94" s="140"/>
      <c r="C94" s="62"/>
      <c r="H94" s="56" t="s">
        <v>82</v>
      </c>
      <c r="I94" s="63"/>
      <c r="J94" s="63"/>
      <c r="K94" s="63"/>
      <c r="O94" s="61"/>
      <c r="P94" s="141"/>
    </row>
    <row r="95" spans="2:16">
      <c r="B95" s="140"/>
      <c r="C95" s="62"/>
      <c r="H95" s="56" t="s">
        <v>90</v>
      </c>
      <c r="I95" s="146"/>
      <c r="J95" s="146"/>
      <c r="K95" s="146"/>
      <c r="O95" s="61"/>
      <c r="P95" s="141"/>
    </row>
    <row r="96" spans="2:16">
      <c r="B96" s="140"/>
      <c r="C96" s="60"/>
      <c r="D96" s="145"/>
      <c r="E96" s="145"/>
      <c r="F96" s="145"/>
      <c r="G96" s="145"/>
      <c r="H96" s="56" t="s">
        <v>84</v>
      </c>
      <c r="L96" s="145"/>
      <c r="M96" s="145"/>
      <c r="N96" s="145"/>
      <c r="O96" s="59"/>
      <c r="P96" s="141"/>
    </row>
    <row r="97" spans="2:16" ht="17.25" customHeight="1">
      <c r="B97" s="140"/>
      <c r="C97" s="58"/>
      <c r="D97" s="147"/>
      <c r="E97" s="147"/>
      <c r="K97" s="284"/>
      <c r="L97" s="284"/>
      <c r="M97" s="284"/>
      <c r="N97" s="284"/>
      <c r="O97" s="285"/>
      <c r="P97" s="141"/>
    </row>
    <row r="98" spans="2:16" ht="18.75" customHeight="1" thickBot="1">
      <c r="B98" s="140"/>
      <c r="C98" s="288"/>
      <c r="D98" s="289"/>
      <c r="E98" s="289"/>
      <c r="F98" s="57"/>
      <c r="G98" s="57"/>
      <c r="H98" s="57"/>
      <c r="I98" s="57"/>
      <c r="J98" s="57"/>
      <c r="K98" s="286"/>
      <c r="L98" s="286"/>
      <c r="M98" s="286"/>
      <c r="N98" s="286"/>
      <c r="O98" s="287"/>
      <c r="P98" s="141"/>
    </row>
    <row r="99" spans="2:16" ht="13.5" thickBot="1">
      <c r="B99" s="148"/>
      <c r="C99" s="149"/>
      <c r="D99" s="149"/>
      <c r="E99" s="149"/>
      <c r="F99" s="149"/>
      <c r="G99" s="149"/>
      <c r="H99" s="149"/>
      <c r="I99" s="149"/>
      <c r="J99" s="149"/>
      <c r="K99" s="149"/>
      <c r="L99" s="149"/>
      <c r="M99" s="149"/>
      <c r="N99" s="149"/>
      <c r="O99" s="149"/>
      <c r="P99" s="150"/>
    </row>
    <row r="100" spans="2:16" ht="13.5" thickTop="1"/>
  </sheetData>
  <mergeCells count="82">
    <mergeCell ref="K97:O98"/>
    <mergeCell ref="C98:E98"/>
    <mergeCell ref="C72:N72"/>
    <mergeCell ref="C74:N74"/>
    <mergeCell ref="C84:O84"/>
    <mergeCell ref="C85:O85"/>
    <mergeCell ref="C88:O89"/>
    <mergeCell ref="C90:O91"/>
    <mergeCell ref="C68:I68"/>
    <mergeCell ref="M68:N68"/>
    <mergeCell ref="C69:I69"/>
    <mergeCell ref="M69:N69"/>
    <mergeCell ref="M70:N70"/>
    <mergeCell ref="M71:N71"/>
    <mergeCell ref="M60:N60"/>
    <mergeCell ref="C61:I61"/>
    <mergeCell ref="M61:N61"/>
    <mergeCell ref="C62:N62"/>
    <mergeCell ref="C64:N64"/>
    <mergeCell ref="C65:O67"/>
    <mergeCell ref="C53:N53"/>
    <mergeCell ref="C54:O56"/>
    <mergeCell ref="C57:I57"/>
    <mergeCell ref="M57:N57"/>
    <mergeCell ref="M58:N58"/>
    <mergeCell ref="M59:N59"/>
    <mergeCell ref="C50:I50"/>
    <mergeCell ref="M50:N50"/>
    <mergeCell ref="C51:I51"/>
    <mergeCell ref="M51:N51"/>
    <mergeCell ref="C52:I52"/>
    <mergeCell ref="M52:N52"/>
    <mergeCell ref="M42:N42"/>
    <mergeCell ref="M43:N43"/>
    <mergeCell ref="M44:N44"/>
    <mergeCell ref="M45:N45"/>
    <mergeCell ref="C46:N46"/>
    <mergeCell ref="C47:O49"/>
    <mergeCell ref="C36:N36"/>
    <mergeCell ref="C37:O39"/>
    <mergeCell ref="C40:J40"/>
    <mergeCell ref="M40:N40"/>
    <mergeCell ref="C41:J41"/>
    <mergeCell ref="M41:N41"/>
    <mergeCell ref="M31:N31"/>
    <mergeCell ref="M32:N32"/>
    <mergeCell ref="M34:N34"/>
    <mergeCell ref="C35:G35"/>
    <mergeCell ref="H35:I35"/>
    <mergeCell ref="J35:K35"/>
    <mergeCell ref="M35:N35"/>
    <mergeCell ref="C26:O28"/>
    <mergeCell ref="C29:G29"/>
    <mergeCell ref="H29:I29"/>
    <mergeCell ref="J29:K29"/>
    <mergeCell ref="M29:N29"/>
    <mergeCell ref="H30:I30"/>
    <mergeCell ref="J30:K30"/>
    <mergeCell ref="M30:N30"/>
    <mergeCell ref="C18:F18"/>
    <mergeCell ref="C22:O22"/>
    <mergeCell ref="D24:L24"/>
    <mergeCell ref="M24:N24"/>
    <mergeCell ref="D25:L25"/>
    <mergeCell ref="M25:N25"/>
    <mergeCell ref="D11:K11"/>
    <mergeCell ref="D12:K13"/>
    <mergeCell ref="L12:L14"/>
    <mergeCell ref="M12:M14"/>
    <mergeCell ref="N12:N14"/>
    <mergeCell ref="O12:O14"/>
    <mergeCell ref="D14:K14"/>
    <mergeCell ref="B2:P2"/>
    <mergeCell ref="C3:F3"/>
    <mergeCell ref="C6:O6"/>
    <mergeCell ref="C8:C14"/>
    <mergeCell ref="D8:K8"/>
    <mergeCell ref="L8:O9"/>
    <mergeCell ref="D9:K9"/>
    <mergeCell ref="D10:K10"/>
    <mergeCell ref="L10:L11"/>
    <mergeCell ref="M10:O1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9</vt:i4>
      </vt:variant>
    </vt:vector>
  </HeadingPairs>
  <TitlesOfParts>
    <vt:vector size="17" baseType="lpstr">
      <vt:lpstr>PRESUPUESTO OFICIAL (Entidad)</vt:lpstr>
      <vt:lpstr>PROPUESTA ECONOMICA(Proponente)</vt:lpstr>
      <vt:lpstr>AIU</vt:lpstr>
      <vt:lpstr>APU 1</vt:lpstr>
      <vt:lpstr>APU 2</vt:lpstr>
      <vt:lpstr>APU 3</vt:lpstr>
      <vt:lpstr>APU 4</vt:lpstr>
      <vt:lpstr>APU 5</vt:lpstr>
      <vt:lpstr>_GoBack</vt:lpstr>
      <vt:lpstr>AIU!Área_de_impresión</vt:lpstr>
      <vt:lpstr>'APU 1'!Área_de_impresión</vt:lpstr>
      <vt:lpstr>'APU 2'!Área_de_impresión</vt:lpstr>
      <vt:lpstr>'APU 3'!Área_de_impresión</vt:lpstr>
      <vt:lpstr>'APU 4'!Área_de_impresión</vt:lpstr>
      <vt:lpstr>'APU 5'!Área_de_impresión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Jhons Stiven Cortés González</cp:lastModifiedBy>
  <cp:revision/>
  <cp:lastPrinted>2026-01-28T16:38:30Z</cp:lastPrinted>
  <dcterms:created xsi:type="dcterms:W3CDTF">2006-06-27T16:47:25Z</dcterms:created>
  <dcterms:modified xsi:type="dcterms:W3CDTF">2026-01-29T15:25:36Z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