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5"/>
  <workbookPr/>
  <mc:AlternateContent xmlns:mc="http://schemas.openxmlformats.org/markup-compatibility/2006">
    <mc:Choice Requires="x15">
      <x15ac:absPath xmlns:x15ac="http://schemas.microsoft.com/office/spreadsheetml/2010/11/ac" url="/Users/tatianamariazabaletaromero/Documents/ARJONA /ARJONA 2026/MC 2026/MC 006-2026/"/>
    </mc:Choice>
  </mc:AlternateContent>
  <xr:revisionPtr revIDLastSave="0" documentId="8_{5C5E722E-E546-DA45-B6C7-1B591DEE84E6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20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2" l="1"/>
  <c r="H33" i="2" l="1"/>
  <c r="J34" i="2"/>
  <c r="J33" i="2"/>
  <c r="H34" i="2"/>
  <c r="F35" i="2"/>
  <c r="F36" i="2" s="1"/>
  <c r="F34" i="2"/>
  <c r="H35" i="2" l="1"/>
  <c r="H36" i="2" s="1"/>
  <c r="J35" i="2"/>
  <c r="J36" i="2" s="1"/>
  <c r="J39" i="2" l="1"/>
  <c r="J40" i="2" s="1"/>
</calcChain>
</file>

<file path=xl/sharedStrings.xml><?xml version="1.0" encoding="utf-8"?>
<sst xmlns="http://schemas.openxmlformats.org/spreadsheetml/2006/main" count="55" uniqueCount="44">
  <si>
    <t>DESCRIPCION</t>
  </si>
  <si>
    <t>VR UNIT</t>
  </si>
  <si>
    <t>SUBTOTAL</t>
  </si>
  <si>
    <t>VR TOTAL</t>
  </si>
  <si>
    <t>TOTAL</t>
  </si>
  <si>
    <t>CAJA DE ARCHIVO X 200</t>
  </si>
  <si>
    <t>HUELLERO DACTILAR</t>
  </si>
  <si>
    <t>CAJA DE COLORES</t>
  </si>
  <si>
    <t>SACAPUNTA METALICO</t>
  </si>
  <si>
    <t>IVA 19%</t>
  </si>
  <si>
    <t>Cantidad</t>
  </si>
  <si>
    <t xml:space="preserve">SUBTOTAL </t>
  </si>
  <si>
    <t>COTIZACION 1 (DISTRICAM S.A.S.)</t>
  </si>
  <si>
    <t>RESMA DE PAPEL TAMAÑO CARTA X CAJA</t>
  </si>
  <si>
    <t>RESMA DE PAPEL TAMAÑO OFICIO X CAJA</t>
  </si>
  <si>
    <t>LIBRO DE ACTAS 300 FOLIOS</t>
  </si>
  <si>
    <t>CINTA ADHESIVA TRANSPARENTE ANCHA 48MM X 200M</t>
  </si>
  <si>
    <t>LAPICERO NEGRO CAJA X 12 UNID</t>
  </si>
  <si>
    <t>CARPETAS TIPO FOLDER BLANCAS 4 ALETAS</t>
  </si>
  <si>
    <t>GRAPADORA GRANDE</t>
  </si>
  <si>
    <t>PERFORADORA 2 ORIFICIOS</t>
  </si>
  <si>
    <t>MARCADORES TIPO FLECHAS X PQTE</t>
  </si>
  <si>
    <t>BORRADOR PARA TABLERO ACRILICO</t>
  </si>
  <si>
    <t>BOLSAS DE BANDAS ELASTICAS X PQTE</t>
  </si>
  <si>
    <t>RESALTADORES CON COLORES SURTIDOS X CAJA</t>
  </si>
  <si>
    <t>MARCADORES PARA TABLERO ACRILICO SURTIDOS X CAJA</t>
  </si>
  <si>
    <t>CINTA ADHESIVA PEQUEÑA</t>
  </si>
  <si>
    <t>PEGANTE LIQUIDO GRANDE</t>
  </si>
  <si>
    <t>SOBRE DE MANILA TAMAÑO DE OFICIO</t>
  </si>
  <si>
    <t>TONER GEN SP3710X REF. RICOH M 320F</t>
  </si>
  <si>
    <t>TÓNER LÁSER 85A REF. HP 1102W</t>
  </si>
  <si>
    <t>SISTEMA DE TINTA CONTINUA AZUL</t>
  </si>
  <si>
    <t>AGENDAS EJECUTIVAS</t>
  </si>
  <si>
    <t>CUADERNO COSIDO 100 HOJAS</t>
  </si>
  <si>
    <t>CARTUCHO DE TONER W1105X REF HPMFP135W</t>
  </si>
  <si>
    <t>SISTEMA DE TINTA CONTINUA NEGRA</t>
  </si>
  <si>
    <t>SISTEMA DE TINTA CONTINUA ROJO</t>
  </si>
  <si>
    <t>SISTEMA DE TINTA CONTINUA AMARILLO</t>
  </si>
  <si>
    <t>EXENTO</t>
  </si>
  <si>
    <t>COTIZACION 2 (INVERSIONES SALOME)</t>
  </si>
  <si>
    <t>COTIZACION 3 (TECCNISOLUCIONES)</t>
  </si>
  <si>
    <t>PROMEDIO</t>
  </si>
  <si>
    <t>Cotización 1 ($35.944.085) + Cotización 2 ($34.345.670,50) +cotización 3 ($35.283.180) = $105.572.935,50
Valor obtenido de las sumas de las tres cotizaciones, dividido entre tres para obtener el valor promedio.
$105.572.935,50/ 3 = 35.190.978,50
De lo anterior se obtiene el valor para el presente ascendiendo a la suma de Treinta y cinco millones ciento noventa mil novecientos setentay ocho pesos con cincuenta centavos MCTE ($35.190.978,50).</t>
  </si>
  <si>
    <t>TOTAL COTIZACIONES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</si>
</sst>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/>
    <xf numFmtId="0" fontId="2" fillId="0" borderId="2" xfId="0" applyFont="1" applyBorder="1"/>
    <xf numFmtId="0" fontId="2" fillId="0" borderId="1" xfId="0" applyFont="1" applyBorder="1"/>
    <xf numFmtId="0" fontId="2" fillId="0" borderId="3" xfId="0" applyFont="1" applyBorder="1"/>
    <xf numFmtId="0" fontId="2" fillId="2" borderId="1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4" fontId="2" fillId="0" borderId="2" xfId="2" applyFont="1" applyBorder="1" applyAlignment="1">
      <alignment horizontal="right" vertical="center" wrapText="1"/>
    </xf>
    <xf numFmtId="44" fontId="2" fillId="0" borderId="2" xfId="2" applyFont="1" applyBorder="1" applyAlignment="1">
      <alignment vertical="center" wrapText="1"/>
    </xf>
    <xf numFmtId="44" fontId="2" fillId="0" borderId="1" xfId="2" applyFont="1" applyBorder="1" applyAlignment="1">
      <alignment vertical="center" wrapText="1"/>
    </xf>
    <xf numFmtId="44" fontId="2" fillId="0" borderId="1" xfId="2" applyFont="1" applyBorder="1" applyAlignment="1">
      <alignment horizontal="right" vertical="center" wrapText="1"/>
    </xf>
    <xf numFmtId="44" fontId="2" fillId="0" borderId="5" xfId="2" applyFont="1" applyBorder="1" applyAlignment="1">
      <alignment vertical="center" wrapText="1"/>
    </xf>
    <xf numFmtId="44" fontId="2" fillId="0" borderId="6" xfId="2" applyFont="1" applyBorder="1" applyAlignment="1">
      <alignment vertical="center" wrapText="1"/>
    </xf>
    <xf numFmtId="44" fontId="2" fillId="0" borderId="3" xfId="2" applyFont="1" applyBorder="1" applyAlignment="1">
      <alignment vertical="center" wrapText="1"/>
    </xf>
    <xf numFmtId="0" fontId="2" fillId="0" borderId="6" xfId="0" applyFont="1" applyBorder="1"/>
    <xf numFmtId="44" fontId="2" fillId="0" borderId="4" xfId="2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4" fontId="2" fillId="0" borderId="0" xfId="0" applyNumberFormat="1" applyFont="1"/>
    <xf numFmtId="44" fontId="2" fillId="0" borderId="1" xfId="2" applyFont="1" applyBorder="1" applyAlignment="1"/>
    <xf numFmtId="44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2" fillId="0" borderId="1" xfId="0" applyFont="1" applyFill="1" applyBorder="1"/>
    <xf numFmtId="43" fontId="3" fillId="0" borderId="1" xfId="1" applyFont="1" applyFill="1" applyBorder="1" applyAlignment="1">
      <alignment vertical="center" wrapText="1"/>
    </xf>
    <xf numFmtId="0" fontId="2" fillId="0" borderId="3" xfId="0" applyFont="1" applyFill="1" applyBorder="1"/>
    <xf numFmtId="43" fontId="3" fillId="0" borderId="1" xfId="1" applyFont="1" applyFill="1" applyBorder="1" applyAlignment="1">
      <alignment horizontal="center" vertical="center" wrapText="1"/>
    </xf>
    <xf numFmtId="0" fontId="2" fillId="0" borderId="2" xfId="0" applyFont="1" applyFill="1" applyBorder="1"/>
    <xf numFmtId="44" fontId="3" fillId="0" borderId="1" xfId="2" applyFont="1" applyFill="1" applyBorder="1" applyAlignment="1">
      <alignment horizontal="right" vertical="center" wrapText="1"/>
    </xf>
    <xf numFmtId="0" fontId="0" fillId="0" borderId="0" xfId="0" applyFill="1"/>
    <xf numFmtId="43" fontId="0" fillId="0" borderId="0" xfId="0" applyNumberFormat="1" applyFill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43"/>
  <sheetViews>
    <sheetView tabSelected="1" zoomScale="94" workbookViewId="0">
      <selection activeCell="F20" sqref="F20"/>
    </sheetView>
  </sheetViews>
  <sheetFormatPr baseColWidth="10" defaultRowHeight="16" x14ac:dyDescent="0.2"/>
  <cols>
    <col min="3" max="3" width="69.33203125" bestFit="1" customWidth="1"/>
    <col min="5" max="5" width="16.1640625" style="1" customWidth="1"/>
    <col min="6" max="6" width="21.33203125" customWidth="1"/>
    <col min="7" max="7" width="21.5" customWidth="1"/>
    <col min="8" max="8" width="21" customWidth="1"/>
    <col min="9" max="9" width="19.1640625" bestFit="1" customWidth="1"/>
    <col min="10" max="10" width="20.33203125" bestFit="1" customWidth="1"/>
  </cols>
  <sheetData>
    <row r="2" spans="2:10" ht="15" x14ac:dyDescent="0.2">
      <c r="E2" s="28" t="s">
        <v>12</v>
      </c>
      <c r="F2" s="28"/>
      <c r="G2" s="28" t="s">
        <v>39</v>
      </c>
      <c r="H2" s="28"/>
      <c r="I2" s="28" t="s">
        <v>40</v>
      </c>
      <c r="J2" s="28"/>
    </row>
    <row r="3" spans="2:10" ht="17" x14ac:dyDescent="0.2">
      <c r="B3" s="1"/>
      <c r="C3" s="4" t="s">
        <v>0</v>
      </c>
      <c r="D3" s="3" t="s">
        <v>10</v>
      </c>
      <c r="E3" s="3" t="s">
        <v>1</v>
      </c>
      <c r="F3" s="3" t="s">
        <v>2</v>
      </c>
      <c r="G3" s="10" t="s">
        <v>1</v>
      </c>
      <c r="H3" s="11" t="s">
        <v>3</v>
      </c>
      <c r="I3" s="10" t="s">
        <v>1</v>
      </c>
      <c r="J3" s="11" t="s">
        <v>3</v>
      </c>
    </row>
    <row r="4" spans="2:10" ht="17" x14ac:dyDescent="0.2">
      <c r="B4" s="6">
        <v>14111507</v>
      </c>
      <c r="C4" s="23" t="s">
        <v>13</v>
      </c>
      <c r="D4" s="2">
        <v>10</v>
      </c>
      <c r="E4" s="17">
        <v>176000</v>
      </c>
      <c r="F4" s="14">
        <v>1760000</v>
      </c>
      <c r="G4" s="15">
        <v>170300</v>
      </c>
      <c r="H4" s="15">
        <v>1703000</v>
      </c>
      <c r="I4" s="15">
        <v>173000</v>
      </c>
      <c r="J4" s="16">
        <v>1730000</v>
      </c>
    </row>
    <row r="5" spans="2:10" ht="17" x14ac:dyDescent="0.2">
      <c r="B5" s="6">
        <v>14111507</v>
      </c>
      <c r="C5" s="24" t="s">
        <v>14</v>
      </c>
      <c r="D5" s="2">
        <v>60</v>
      </c>
      <c r="E5" s="17">
        <v>228000</v>
      </c>
      <c r="F5" s="14">
        <v>13680000</v>
      </c>
      <c r="G5" s="15">
        <v>225000</v>
      </c>
      <c r="H5" s="15">
        <v>13500000</v>
      </c>
      <c r="I5" s="15">
        <v>227000</v>
      </c>
      <c r="J5" s="16">
        <v>13620000</v>
      </c>
    </row>
    <row r="6" spans="2:10" ht="17" x14ac:dyDescent="0.2">
      <c r="B6" s="6">
        <v>14111807</v>
      </c>
      <c r="C6" s="24" t="s">
        <v>15</v>
      </c>
      <c r="D6" s="2">
        <v>10</v>
      </c>
      <c r="E6" s="17">
        <v>26000</v>
      </c>
      <c r="F6" s="14">
        <v>260000</v>
      </c>
      <c r="G6" s="15">
        <v>25100</v>
      </c>
      <c r="H6" s="15">
        <v>251000</v>
      </c>
      <c r="I6" s="15">
        <v>25000</v>
      </c>
      <c r="J6" s="16">
        <v>250000</v>
      </c>
    </row>
    <row r="7" spans="2:10" ht="20.25" customHeight="1" x14ac:dyDescent="0.2">
      <c r="B7" s="6">
        <v>31201512</v>
      </c>
      <c r="C7" s="24" t="s">
        <v>16</v>
      </c>
      <c r="D7" s="2">
        <v>10</v>
      </c>
      <c r="E7" s="17">
        <v>11000</v>
      </c>
      <c r="F7" s="14">
        <v>110000</v>
      </c>
      <c r="G7" s="15">
        <v>9500</v>
      </c>
      <c r="H7" s="15">
        <v>95000</v>
      </c>
      <c r="I7" s="15">
        <v>10000</v>
      </c>
      <c r="J7" s="16">
        <v>100000</v>
      </c>
    </row>
    <row r="8" spans="2:10" ht="17" x14ac:dyDescent="0.2">
      <c r="B8" s="6">
        <v>44121701</v>
      </c>
      <c r="C8" s="24" t="s">
        <v>17</v>
      </c>
      <c r="D8" s="2">
        <v>60</v>
      </c>
      <c r="E8" s="17">
        <v>9000</v>
      </c>
      <c r="F8" s="14">
        <v>540000</v>
      </c>
      <c r="G8" s="15">
        <v>7100</v>
      </c>
      <c r="H8" s="15">
        <v>426000</v>
      </c>
      <c r="I8" s="15">
        <v>8000</v>
      </c>
      <c r="J8" s="16">
        <v>480000</v>
      </c>
    </row>
    <row r="9" spans="2:10" ht="17" x14ac:dyDescent="0.2">
      <c r="B9" s="6">
        <v>44122003</v>
      </c>
      <c r="C9" s="24" t="s">
        <v>18</v>
      </c>
      <c r="D9" s="2">
        <v>2500</v>
      </c>
      <c r="E9" s="17">
        <v>3100</v>
      </c>
      <c r="F9" s="14">
        <v>7750000</v>
      </c>
      <c r="G9" s="15">
        <v>2950</v>
      </c>
      <c r="H9" s="15">
        <v>7375000</v>
      </c>
      <c r="I9" s="15">
        <v>3074</v>
      </c>
      <c r="J9" s="16">
        <v>7685000</v>
      </c>
    </row>
    <row r="10" spans="2:10" ht="17" x14ac:dyDescent="0.2">
      <c r="B10" s="6">
        <v>44121615</v>
      </c>
      <c r="C10" s="24" t="s">
        <v>19</v>
      </c>
      <c r="D10" s="2">
        <v>10</v>
      </c>
      <c r="E10" s="17">
        <v>17800</v>
      </c>
      <c r="F10" s="14">
        <v>178000</v>
      </c>
      <c r="G10" s="15">
        <v>16000</v>
      </c>
      <c r="H10" s="15">
        <v>160000</v>
      </c>
      <c r="I10" s="15">
        <v>17000</v>
      </c>
      <c r="J10" s="16">
        <v>170000</v>
      </c>
    </row>
    <row r="11" spans="2:10" ht="17" x14ac:dyDescent="0.2">
      <c r="B11" s="6">
        <v>44101602</v>
      </c>
      <c r="C11" s="24" t="s">
        <v>20</v>
      </c>
      <c r="D11" s="2">
        <v>10</v>
      </c>
      <c r="E11" s="17">
        <v>21600</v>
      </c>
      <c r="F11" s="14">
        <v>216000</v>
      </c>
      <c r="G11" s="15">
        <v>20200</v>
      </c>
      <c r="H11" s="15">
        <v>202000</v>
      </c>
      <c r="I11" s="15">
        <v>21000</v>
      </c>
      <c r="J11" s="16">
        <v>210000</v>
      </c>
    </row>
    <row r="12" spans="2:10" ht="17" x14ac:dyDescent="0.2">
      <c r="B12" s="6">
        <v>44122034</v>
      </c>
      <c r="C12" s="24" t="s">
        <v>21</v>
      </c>
      <c r="D12" s="2">
        <v>20</v>
      </c>
      <c r="E12" s="17">
        <v>5800</v>
      </c>
      <c r="F12" s="14">
        <v>116000</v>
      </c>
      <c r="G12" s="15">
        <v>4100</v>
      </c>
      <c r="H12" s="15">
        <v>82000</v>
      </c>
      <c r="I12" s="15">
        <v>5000</v>
      </c>
      <c r="J12" s="16">
        <v>100000</v>
      </c>
    </row>
    <row r="13" spans="2:10" ht="17" x14ac:dyDescent="0.2">
      <c r="B13" s="6">
        <v>44121804</v>
      </c>
      <c r="C13" s="24" t="s">
        <v>22</v>
      </c>
      <c r="D13" s="2">
        <v>5</v>
      </c>
      <c r="E13" s="17">
        <v>5300</v>
      </c>
      <c r="F13" s="14">
        <v>26500</v>
      </c>
      <c r="G13" s="15">
        <v>3500</v>
      </c>
      <c r="H13" s="15">
        <v>17500</v>
      </c>
      <c r="I13" s="15">
        <v>4000</v>
      </c>
      <c r="J13" s="16">
        <v>20000</v>
      </c>
    </row>
    <row r="14" spans="2:10" ht="17" x14ac:dyDescent="0.2">
      <c r="B14" s="6">
        <v>44122101</v>
      </c>
      <c r="C14" s="24" t="s">
        <v>23</v>
      </c>
      <c r="D14" s="2">
        <v>50</v>
      </c>
      <c r="E14" s="17">
        <v>800</v>
      </c>
      <c r="F14" s="14">
        <v>40000</v>
      </c>
      <c r="G14" s="15">
        <v>700</v>
      </c>
      <c r="H14" s="15">
        <v>35000</v>
      </c>
      <c r="I14" s="15">
        <v>700</v>
      </c>
      <c r="J14" s="16">
        <v>35000</v>
      </c>
    </row>
    <row r="15" spans="2:10" ht="17" x14ac:dyDescent="0.2">
      <c r="B15" s="6">
        <v>44121716</v>
      </c>
      <c r="C15" s="24" t="s">
        <v>24</v>
      </c>
      <c r="D15" s="2">
        <v>5</v>
      </c>
      <c r="E15" s="17">
        <v>19400</v>
      </c>
      <c r="F15" s="14">
        <v>97000</v>
      </c>
      <c r="G15" s="15">
        <v>18000</v>
      </c>
      <c r="H15" s="15">
        <v>90000</v>
      </c>
      <c r="I15" s="15">
        <v>19000</v>
      </c>
      <c r="J15" s="16">
        <v>95000</v>
      </c>
    </row>
    <row r="16" spans="2:10" ht="12" customHeight="1" x14ac:dyDescent="0.2">
      <c r="B16" s="6">
        <v>44121708</v>
      </c>
      <c r="C16" s="24" t="s">
        <v>25</v>
      </c>
      <c r="D16" s="2">
        <v>5</v>
      </c>
      <c r="E16" s="17">
        <v>22300</v>
      </c>
      <c r="F16" s="14">
        <v>111500</v>
      </c>
      <c r="G16" s="15">
        <v>22000</v>
      </c>
      <c r="H16" s="15">
        <v>110000</v>
      </c>
      <c r="I16" s="15">
        <v>22000</v>
      </c>
      <c r="J16" s="16">
        <v>110000</v>
      </c>
    </row>
    <row r="17" spans="2:10" ht="17" x14ac:dyDescent="0.2">
      <c r="B17" s="6">
        <v>31201512</v>
      </c>
      <c r="C17" s="24" t="s">
        <v>26</v>
      </c>
      <c r="D17" s="2">
        <v>30</v>
      </c>
      <c r="E17" s="17">
        <v>3200</v>
      </c>
      <c r="F17" s="14">
        <v>96000</v>
      </c>
      <c r="G17" s="15">
        <v>2550</v>
      </c>
      <c r="H17" s="15">
        <v>76500</v>
      </c>
      <c r="I17" s="15">
        <v>3000</v>
      </c>
      <c r="J17" s="16">
        <v>90000</v>
      </c>
    </row>
    <row r="18" spans="2:10" ht="17" x14ac:dyDescent="0.2">
      <c r="B18" s="6">
        <v>31201610</v>
      </c>
      <c r="C18" s="24" t="s">
        <v>27</v>
      </c>
      <c r="D18" s="2">
        <v>30</v>
      </c>
      <c r="E18" s="17">
        <v>5600</v>
      </c>
      <c r="F18" s="14">
        <v>168000</v>
      </c>
      <c r="G18" s="15">
        <v>3700</v>
      </c>
      <c r="H18" s="15">
        <v>111000</v>
      </c>
      <c r="I18" s="15">
        <v>4000</v>
      </c>
      <c r="J18" s="16">
        <v>120000</v>
      </c>
    </row>
    <row r="19" spans="2:10" ht="17" x14ac:dyDescent="0.2">
      <c r="B19" s="6">
        <v>44121905</v>
      </c>
      <c r="C19" s="24" t="s">
        <v>6</v>
      </c>
      <c r="D19" s="2">
        <v>10</v>
      </c>
      <c r="E19" s="17">
        <v>4500</v>
      </c>
      <c r="F19" s="14">
        <v>45000</v>
      </c>
      <c r="G19" s="15">
        <v>3100</v>
      </c>
      <c r="H19" s="15">
        <v>31000</v>
      </c>
      <c r="I19" s="15">
        <v>4000</v>
      </c>
      <c r="J19" s="16">
        <v>40000</v>
      </c>
    </row>
    <row r="20" spans="2:10" ht="17" x14ac:dyDescent="0.2">
      <c r="B20" s="6">
        <v>44121707</v>
      </c>
      <c r="C20" s="24" t="s">
        <v>7</v>
      </c>
      <c r="D20" s="2">
        <v>12</v>
      </c>
      <c r="E20" s="17">
        <v>10800</v>
      </c>
      <c r="F20" s="14">
        <v>129600</v>
      </c>
      <c r="G20" s="15">
        <v>9000</v>
      </c>
      <c r="H20" s="15">
        <v>108000</v>
      </c>
      <c r="I20" s="15">
        <v>10000</v>
      </c>
      <c r="J20" s="16">
        <v>120000</v>
      </c>
    </row>
    <row r="21" spans="2:10" ht="17" x14ac:dyDescent="0.2">
      <c r="B21" s="6">
        <v>44121503</v>
      </c>
      <c r="C21" s="24" t="s">
        <v>28</v>
      </c>
      <c r="D21" s="2">
        <v>500</v>
      </c>
      <c r="E21" s="17">
        <v>450</v>
      </c>
      <c r="F21" s="14">
        <v>225000</v>
      </c>
      <c r="G21" s="15">
        <v>350</v>
      </c>
      <c r="H21" s="15">
        <v>175000</v>
      </c>
      <c r="I21" s="15">
        <v>400</v>
      </c>
      <c r="J21" s="16">
        <v>200000</v>
      </c>
    </row>
    <row r="22" spans="2:10" ht="17" x14ac:dyDescent="0.2">
      <c r="B22" s="6">
        <v>44111515</v>
      </c>
      <c r="C22" s="24" t="s">
        <v>5</v>
      </c>
      <c r="D22" s="2">
        <v>200</v>
      </c>
      <c r="E22" s="17">
        <v>11500</v>
      </c>
      <c r="F22" s="14">
        <v>2300000</v>
      </c>
      <c r="G22" s="15">
        <v>10480</v>
      </c>
      <c r="H22" s="15">
        <v>2096000</v>
      </c>
      <c r="I22" s="15">
        <v>11000</v>
      </c>
      <c r="J22" s="16">
        <v>2200000</v>
      </c>
    </row>
    <row r="23" spans="2:10" ht="17" x14ac:dyDescent="0.2">
      <c r="B23" s="6">
        <v>44121619</v>
      </c>
      <c r="C23" s="24" t="s">
        <v>8</v>
      </c>
      <c r="D23" s="2">
        <v>50</v>
      </c>
      <c r="E23" s="17">
        <v>800</v>
      </c>
      <c r="F23" s="17">
        <v>40000</v>
      </c>
      <c r="G23" s="18">
        <v>790</v>
      </c>
      <c r="H23" s="19">
        <v>39500</v>
      </c>
      <c r="I23" s="15">
        <v>700</v>
      </c>
      <c r="J23" s="16">
        <v>35000</v>
      </c>
    </row>
    <row r="24" spans="2:10" ht="15.75" customHeight="1" x14ac:dyDescent="0.2">
      <c r="B24" s="6">
        <v>44103105</v>
      </c>
      <c r="C24" s="24" t="s">
        <v>34</v>
      </c>
      <c r="D24" s="2">
        <v>3</v>
      </c>
      <c r="E24" s="17">
        <v>70000</v>
      </c>
      <c r="F24" s="17">
        <v>210000</v>
      </c>
      <c r="G24" s="20">
        <v>68700</v>
      </c>
      <c r="H24" s="15">
        <v>206100</v>
      </c>
      <c r="I24" s="15">
        <v>69000</v>
      </c>
      <c r="J24" s="16">
        <v>207000</v>
      </c>
    </row>
    <row r="25" spans="2:10" ht="17" x14ac:dyDescent="0.2">
      <c r="B25" s="6">
        <v>44103103</v>
      </c>
      <c r="C25" s="24" t="s">
        <v>29</v>
      </c>
      <c r="D25" s="2">
        <v>3</v>
      </c>
      <c r="E25" s="17">
        <v>104000</v>
      </c>
      <c r="F25" s="17">
        <v>312000</v>
      </c>
      <c r="G25" s="20">
        <v>102000</v>
      </c>
      <c r="H25" s="15">
        <v>306000</v>
      </c>
      <c r="I25" s="15">
        <v>103000</v>
      </c>
      <c r="J25" s="16">
        <v>309000</v>
      </c>
    </row>
    <row r="26" spans="2:10" ht="17" x14ac:dyDescent="0.2">
      <c r="B26" s="6">
        <v>44103103</v>
      </c>
      <c r="C26" s="24" t="s">
        <v>30</v>
      </c>
      <c r="D26" s="2">
        <v>9</v>
      </c>
      <c r="E26" s="17">
        <v>44000</v>
      </c>
      <c r="F26" s="17">
        <v>396000</v>
      </c>
      <c r="G26" s="20">
        <v>41000</v>
      </c>
      <c r="H26" s="15">
        <v>369000</v>
      </c>
      <c r="I26" s="15">
        <v>43000</v>
      </c>
      <c r="J26" s="16">
        <v>387000</v>
      </c>
    </row>
    <row r="27" spans="2:10" ht="17" x14ac:dyDescent="0.2">
      <c r="B27" s="6">
        <v>44103105</v>
      </c>
      <c r="C27" s="24" t="s">
        <v>35</v>
      </c>
      <c r="D27" s="2">
        <v>7</v>
      </c>
      <c r="E27" s="17">
        <v>44000</v>
      </c>
      <c r="F27" s="17">
        <v>308000</v>
      </c>
      <c r="G27" s="20">
        <v>42600</v>
      </c>
      <c r="H27" s="15">
        <v>298200</v>
      </c>
      <c r="I27" s="15">
        <v>43000</v>
      </c>
      <c r="J27" s="16">
        <v>301000</v>
      </c>
    </row>
    <row r="28" spans="2:10" ht="17" x14ac:dyDescent="0.2">
      <c r="B28" s="6">
        <v>44103105</v>
      </c>
      <c r="C28" s="24" t="s">
        <v>31</v>
      </c>
      <c r="D28" s="2">
        <v>4</v>
      </c>
      <c r="E28" s="17">
        <v>44000</v>
      </c>
      <c r="F28" s="17">
        <v>176000</v>
      </c>
      <c r="G28" s="20">
        <v>42600</v>
      </c>
      <c r="H28" s="15">
        <v>170400</v>
      </c>
      <c r="I28" s="15">
        <v>43000</v>
      </c>
      <c r="J28" s="16">
        <v>172000</v>
      </c>
    </row>
    <row r="29" spans="2:10" ht="17" x14ac:dyDescent="0.2">
      <c r="B29" s="6">
        <v>44103105</v>
      </c>
      <c r="C29" s="24" t="s">
        <v>36</v>
      </c>
      <c r="D29" s="2">
        <v>4</v>
      </c>
      <c r="E29" s="17">
        <v>44000</v>
      </c>
      <c r="F29" s="17">
        <v>176000</v>
      </c>
      <c r="G29" s="20">
        <v>42600</v>
      </c>
      <c r="H29" s="15">
        <v>170400</v>
      </c>
      <c r="I29" s="15">
        <v>43000</v>
      </c>
      <c r="J29" s="16">
        <v>172000</v>
      </c>
    </row>
    <row r="30" spans="2:10" ht="15.75" customHeight="1" x14ac:dyDescent="0.2">
      <c r="B30" s="6">
        <v>44103105</v>
      </c>
      <c r="C30" s="24" t="s">
        <v>37</v>
      </c>
      <c r="D30" s="2">
        <v>4</v>
      </c>
      <c r="E30" s="17">
        <v>44000</v>
      </c>
      <c r="F30" s="17">
        <v>176000</v>
      </c>
      <c r="G30" s="20">
        <v>42600</v>
      </c>
      <c r="H30" s="15">
        <v>170400</v>
      </c>
      <c r="I30" s="15">
        <v>43000</v>
      </c>
      <c r="J30" s="16">
        <v>172000</v>
      </c>
    </row>
    <row r="31" spans="2:10" ht="17" x14ac:dyDescent="0.2">
      <c r="B31" s="6">
        <v>14111526</v>
      </c>
      <c r="C31" s="9" t="s">
        <v>32</v>
      </c>
      <c r="D31" s="2">
        <v>13</v>
      </c>
      <c r="E31" s="17">
        <v>24500</v>
      </c>
      <c r="F31" s="17">
        <v>318500</v>
      </c>
      <c r="G31" s="20">
        <v>23150</v>
      </c>
      <c r="H31" s="15">
        <v>300950</v>
      </c>
      <c r="I31" s="15">
        <v>24000</v>
      </c>
      <c r="J31" s="16">
        <v>312000</v>
      </c>
    </row>
    <row r="32" spans="2:10" ht="17" x14ac:dyDescent="0.2">
      <c r="B32" s="6">
        <v>14111514</v>
      </c>
      <c r="C32" s="9" t="s">
        <v>33</v>
      </c>
      <c r="D32" s="2">
        <v>90</v>
      </c>
      <c r="E32" s="17">
        <v>3500</v>
      </c>
      <c r="F32" s="17">
        <v>315000</v>
      </c>
      <c r="G32" s="20">
        <v>2700</v>
      </c>
      <c r="H32" s="15">
        <v>243000</v>
      </c>
      <c r="I32" s="15">
        <v>3000</v>
      </c>
      <c r="J32" s="22">
        <v>270000</v>
      </c>
    </row>
    <row r="33" spans="2:10" x14ac:dyDescent="0.2">
      <c r="B33" s="1"/>
      <c r="C33" s="1"/>
      <c r="D33" s="1"/>
      <c r="E33" s="7" t="s">
        <v>11</v>
      </c>
      <c r="F33" s="12">
        <f>+SUM(F4:F19)+SUM(F21:F31)</f>
        <v>29831500</v>
      </c>
      <c r="G33" s="8" t="s">
        <v>11</v>
      </c>
      <c r="H33" s="13">
        <f>SUM(H4:H19,H21:H31)</f>
        <v>28566950</v>
      </c>
      <c r="I33" s="21" t="s">
        <v>11</v>
      </c>
      <c r="J33" s="17">
        <f>SUM(J4:J19,J21:J31)</f>
        <v>29322000</v>
      </c>
    </row>
    <row r="34" spans="2:10" x14ac:dyDescent="0.2">
      <c r="B34" s="1"/>
      <c r="C34" s="25"/>
      <c r="D34" s="1"/>
      <c r="E34" s="7" t="s">
        <v>38</v>
      </c>
      <c r="F34" s="26">
        <f>F20+F32</f>
        <v>444600</v>
      </c>
      <c r="G34" s="7" t="s">
        <v>38</v>
      </c>
      <c r="H34" s="13">
        <f>H20+H32</f>
        <v>351000</v>
      </c>
      <c r="I34" s="7" t="s">
        <v>38</v>
      </c>
      <c r="J34" s="17">
        <f>J20+J32</f>
        <v>390000</v>
      </c>
    </row>
    <row r="35" spans="2:10" x14ac:dyDescent="0.2">
      <c r="B35" s="1"/>
      <c r="C35" s="1"/>
      <c r="D35" s="1"/>
      <c r="E35" s="7" t="s">
        <v>9</v>
      </c>
      <c r="F35" s="12">
        <f>F33*19%</f>
        <v>5667985</v>
      </c>
      <c r="G35" s="8" t="s">
        <v>9</v>
      </c>
      <c r="H35" s="13">
        <f>H33*19%</f>
        <v>5427720.5</v>
      </c>
      <c r="I35" s="6" t="s">
        <v>9</v>
      </c>
      <c r="J35" s="17">
        <f>J33*19%</f>
        <v>5571180</v>
      </c>
    </row>
    <row r="36" spans="2:10" x14ac:dyDescent="0.2">
      <c r="B36" s="1"/>
      <c r="C36" s="25"/>
      <c r="D36" s="1"/>
      <c r="E36" s="31" t="s">
        <v>4</v>
      </c>
      <c r="F36" s="32">
        <f>F33+F34+F35</f>
        <v>35944085</v>
      </c>
      <c r="G36" s="33" t="s">
        <v>4</v>
      </c>
      <c r="H36" s="34">
        <f>H33+H34+H35</f>
        <v>34345670.5</v>
      </c>
      <c r="I36" s="35" t="s">
        <v>4</v>
      </c>
      <c r="J36" s="36">
        <f>J33+J34+J35</f>
        <v>35283180</v>
      </c>
    </row>
    <row r="37" spans="2:10" x14ac:dyDescent="0.2">
      <c r="C37" s="27"/>
      <c r="J37" s="5"/>
    </row>
    <row r="38" spans="2:10" ht="15" x14ac:dyDescent="0.2">
      <c r="C38" s="29" t="s">
        <v>42</v>
      </c>
      <c r="D38" s="30"/>
      <c r="E38" s="30"/>
      <c r="F38" s="30"/>
      <c r="G38" s="30"/>
      <c r="H38" s="30"/>
    </row>
    <row r="39" spans="2:10" ht="15" x14ac:dyDescent="0.2">
      <c r="C39" s="30"/>
      <c r="D39" s="30"/>
      <c r="E39" s="30"/>
      <c r="F39" s="30"/>
      <c r="G39" s="30"/>
      <c r="H39" s="30"/>
      <c r="I39" s="37" t="s">
        <v>43</v>
      </c>
      <c r="J39" s="38">
        <f>F36+H36+J36</f>
        <v>105572935.5</v>
      </c>
    </row>
    <row r="40" spans="2:10" ht="15" x14ac:dyDescent="0.2">
      <c r="C40" s="30"/>
      <c r="D40" s="30"/>
      <c r="E40" s="30"/>
      <c r="F40" s="30"/>
      <c r="G40" s="30"/>
      <c r="H40" s="30"/>
      <c r="I40" s="37" t="s">
        <v>41</v>
      </c>
      <c r="J40" s="38">
        <f>J39/3</f>
        <v>35190978.5</v>
      </c>
    </row>
    <row r="41" spans="2:10" ht="15" x14ac:dyDescent="0.2">
      <c r="C41" s="30"/>
      <c r="D41" s="30"/>
      <c r="E41" s="30"/>
      <c r="F41" s="30"/>
      <c r="G41" s="30"/>
      <c r="H41" s="30"/>
    </row>
    <row r="42" spans="2:10" ht="15" x14ac:dyDescent="0.2">
      <c r="C42" s="30"/>
      <c r="D42" s="30"/>
      <c r="E42" s="30"/>
      <c r="F42" s="30"/>
      <c r="G42" s="30"/>
      <c r="H42" s="30"/>
    </row>
    <row r="43" spans="2:10" ht="48.75" customHeight="1" x14ac:dyDescent="0.2">
      <c r="C43" s="30"/>
      <c r="D43" s="30"/>
      <c r="E43" s="30"/>
      <c r="F43" s="30"/>
      <c r="G43" s="30"/>
      <c r="H43" s="30"/>
    </row>
  </sheetData>
  <mergeCells count="4">
    <mergeCell ref="E2:F2"/>
    <mergeCell ref="G2:H2"/>
    <mergeCell ref="I2:J2"/>
    <mergeCell ref="C38:H4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PC</dc:creator>
  <cp:lastModifiedBy>TATIANA ZABALETA</cp:lastModifiedBy>
  <dcterms:created xsi:type="dcterms:W3CDTF">2025-04-23T14:03:22Z</dcterms:created>
  <dcterms:modified xsi:type="dcterms:W3CDTF">2026-02-20T02:56:24Z</dcterms:modified>
</cp:coreProperties>
</file>