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presupuestooficialescenariosdeportivos/"/>
    </mc:Choice>
  </mc:AlternateContent>
  <xr:revisionPtr revIDLastSave="0" documentId="13_ncr:1_{971D8695-396E-1446-AC1E-74121C3FCFD0}" xr6:coauthVersionLast="47" xr6:coauthVersionMax="47" xr10:uidLastSave="{00000000-0000-0000-0000-000000000000}"/>
  <bookViews>
    <workbookView xWindow="0" yWindow="0" windowWidth="44800" windowHeight="25200" xr2:uid="{DC009C67-DC53-464F-AEBD-27543B7375D2}"/>
  </bookViews>
  <sheets>
    <sheet name="PRESUPUESTO OFICIAL (ENTIDAD)" sheetId="1" r:id="rId1"/>
    <sheet name="PROPUESTA ECONOMICA(PROPONENTE)" sheetId="2" r:id="rId2"/>
  </sheets>
  <definedNames>
    <definedName name="EQUIPO_LISTA">#REF!</definedName>
    <definedName name="ITEM">#REF!</definedName>
    <definedName name="MDO_LISTA">#REF!</definedName>
    <definedName name="TRANSPORTE_LI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7" i="2" l="1"/>
  <c r="B73" i="2"/>
  <c r="B70" i="2"/>
  <c r="B66" i="2"/>
  <c r="B63" i="2"/>
  <c r="B60" i="2"/>
  <c r="B56" i="2"/>
  <c r="B53" i="2"/>
  <c r="B42" i="2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39" i="2"/>
  <c r="B36" i="2"/>
  <c r="B31" i="2"/>
  <c r="B26" i="2"/>
  <c r="B22" i="2"/>
  <c r="B19" i="2"/>
  <c r="B20" i="2" s="1"/>
  <c r="B21" i="2" s="1"/>
  <c r="B16" i="2"/>
  <c r="G90" i="1"/>
  <c r="G80" i="1"/>
  <c r="B77" i="1"/>
  <c r="G76" i="1"/>
  <c r="G75" i="1"/>
  <c r="G77" i="1" s="1"/>
  <c r="B73" i="1"/>
  <c r="G72" i="1"/>
  <c r="G73" i="1" s="1"/>
  <c r="B70" i="1"/>
  <c r="G69" i="1"/>
  <c r="G70" i="1" s="1"/>
  <c r="B66" i="1"/>
  <c r="G65" i="1"/>
  <c r="G66" i="1" s="1"/>
  <c r="B63" i="1"/>
  <c r="G62" i="1"/>
  <c r="G63" i="1" s="1"/>
  <c r="B60" i="1"/>
  <c r="G59" i="1"/>
  <c r="G58" i="1"/>
  <c r="G60" i="1" s="1"/>
  <c r="B56" i="1"/>
  <c r="G55" i="1"/>
  <c r="G56" i="1" s="1"/>
  <c r="B53" i="1"/>
  <c r="G52" i="1"/>
  <c r="G51" i="1"/>
  <c r="G50" i="1"/>
  <c r="G49" i="1"/>
  <c r="G48" i="1"/>
  <c r="G47" i="1"/>
  <c r="G46" i="1"/>
  <c r="G45" i="1"/>
  <c r="G44" i="1"/>
  <c r="G43" i="1"/>
  <c r="G42" i="1"/>
  <c r="B42" i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G41" i="1"/>
  <c r="B39" i="1"/>
  <c r="G38" i="1"/>
  <c r="G39" i="1" s="1"/>
  <c r="B36" i="1"/>
  <c r="G35" i="1"/>
  <c r="G34" i="1"/>
  <c r="G33" i="1"/>
  <c r="G36" i="1" s="1"/>
  <c r="B31" i="1"/>
  <c r="G30" i="1"/>
  <c r="G29" i="1"/>
  <c r="G28" i="1"/>
  <c r="G31" i="1" s="1"/>
  <c r="B26" i="1"/>
  <c r="G25" i="1"/>
  <c r="G24" i="1"/>
  <c r="B22" i="1"/>
  <c r="G21" i="1"/>
  <c r="G20" i="1"/>
  <c r="G19" i="1"/>
  <c r="B19" i="1"/>
  <c r="B20" i="1" s="1"/>
  <c r="B21" i="1" s="1"/>
  <c r="G18" i="1"/>
  <c r="B16" i="1"/>
  <c r="G15" i="1"/>
  <c r="G16" i="1" s="1"/>
  <c r="G22" i="1" l="1"/>
  <c r="G26" i="1"/>
  <c r="G53" i="1"/>
  <c r="G81" i="1"/>
  <c r="G82" i="1"/>
  <c r="G78" i="1"/>
  <c r="G84" i="1" s="1"/>
</calcChain>
</file>

<file path=xl/sharedStrings.xml><?xml version="1.0" encoding="utf-8"?>
<sst xmlns="http://schemas.openxmlformats.org/spreadsheetml/2006/main" count="242" uniqueCount="90">
  <si>
    <t>Formulario 1 - Propuesta económica  - Documento tipo de selección abreviada de menor cuantía - versión 2</t>
  </si>
  <si>
    <t>Código</t>
  </si>
  <si>
    <t>CCE-EICP-FM-25</t>
  </si>
  <si>
    <t>Versión 2</t>
  </si>
  <si>
    <t>FORMULARIO 1</t>
  </si>
  <si>
    <t>PRESUPUESTO OFICIAL</t>
  </si>
  <si>
    <t>OBJETO: "MANTENIMIENTO PREVENTIVO Y CORRECTIVO A LA INFRAESTRUCTURA DE LOS ESCENARIOS DEPORTIVOS Y RECREATIVOS, CON LO CUAL SE BUSCA PROPORCIONAR ESPACIOS SEGUROS Y ADECUADOS PARA LA PRACTICA DEPORTIVA, PORMOVIENDO UN ESTILO DE VIDA ACTIVO Y SALUDABLE EN LA COMUNIDAD DEL MUNCIPIO DE NOBSA"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</si>
  <si>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</si>
  <si>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ITEM</t>
  </si>
  <si>
    <t>DESCRIPCION</t>
  </si>
  <si>
    <t>UND.</t>
  </si>
  <si>
    <t>CANTIDAD
(A)</t>
  </si>
  <si>
    <t>VALOR UNITARIO INCLUIDO A.I.U.
(B)</t>
  </si>
  <si>
    <t xml:space="preserve">VALOR TOTAL
( C = A x B )                             </t>
  </si>
  <si>
    <t>Coliseo Geronimo Holguin</t>
  </si>
  <si>
    <t>1. PRELIMINARES</t>
  </si>
  <si>
    <t>DEMOLICIÓN DE ENCHAPE CERÁMICO, (INCLUYE RETIRO Y ACARREO LIBRE HASTA 5 KM.)</t>
  </si>
  <si>
    <t>Metro Cuadrado</t>
  </si>
  <si>
    <t>2. PINTURAS Y ESMALTES</t>
  </si>
  <si>
    <t>SUMINISTRO E INSTALACIÓN DE ESTUCO MUROS</t>
  </si>
  <si>
    <t>SUMINISTRO E INSTALACIÓN DE VINILO TIPO I SOBRE PAÑETE O ESTUCO A TRES MANOS</t>
  </si>
  <si>
    <t>SUMINISTRO E INSTALACIÓN DE ESMALTE SINTÉTICO PARA ESTRUCTURA METALICA. (INCLUYE BASE EN ANTICORROSIVO).</t>
  </si>
  <si>
    <t>Kilogramo</t>
  </si>
  <si>
    <t>SUMINISTRO E INSTALACIÓN DE ESMALTE LÁMINA LLENA 3 MANOS</t>
  </si>
  <si>
    <t>3. CARPINTERÍA METÁLICA</t>
  </si>
  <si>
    <t>SUMINISTRO E INSTALACIÓN DE DIVISIÓN EN ACERO INOXIDABLE CALIBRE 20, PARA BATERIA SANITARIA. (REF.304 SATINADO).</t>
  </si>
  <si>
    <t>SUMINISTRO E INSTALACIÓN DE PUERTA EN LÁMINA CAL. 18. (INCLUYE ANTICORROSIVO). (NO INCLUYE CERRADURA).</t>
  </si>
  <si>
    <t xml:space="preserve">4. INSTALACIONES DEPORTIVAS					</t>
  </si>
  <si>
    <t>DEMARCACION DE ESPACIOS DEPORTIVOS CON PINTURA PARA CANCHAS BASE AGUA. (INCLUYE LAVADO DE SUPERFICIE CON ÁCIDO).</t>
  </si>
  <si>
    <t>Metro lineal</t>
  </si>
  <si>
    <t>SUMINISTRO E INSTALACIÓN DE TABLERO PARA BALONCESTO EN ACRILICO 10 MM</t>
  </si>
  <si>
    <t>Unidad</t>
  </si>
  <si>
    <t xml:space="preserve"> DEMARCACION DE ESPACIOS DEPORTIVOS CON PINTURA PARA CANCHAS BASE AGUA. (INCLUYE LAVADO DE SUPERFICIE CON ÁCIDO).</t>
  </si>
  <si>
    <t xml:space="preserve">5.  APARATOS SANITARIOS											</t>
  </si>
  <si>
    <t>SUMINISTRO E INSTALACIÓN DE SANITARIO SENCILLO BLANCO</t>
  </si>
  <si>
    <t>SUMINISTRO E INSTALACIÓN DE COMBO SANITARIO. INCLUYE GRIFERÍAS Y ACCESORIOS</t>
  </si>
  <si>
    <t>SUMINISTRO E INSTALACIÓN ORINAL MEDIANO COMPLETO. (INCLUYE GRIFERÍA CROMADA)</t>
  </si>
  <si>
    <t xml:space="preserve">6. VIDRIOS Y CERRADURAS									</t>
  </si>
  <si>
    <t>SUMINISTRO E INSTALACIÓN DE VIDRIO TEMPLADO DE 6.0 MM. (SIN PERFORACIONES).</t>
  </si>
  <si>
    <t xml:space="preserve">7.  INSTALACIONES ELÉCTRICAS Y DE ILUMINACIÓN								</t>
  </si>
  <si>
    <t>SUMINISTRO E INSTALACIÓN DE PANEL LED REDONDO DE SOBREPONER DE 12 W</t>
  </si>
  <si>
    <t>SUMINISTRO E INSTALACIÓN DE SALIDA COMPLETA PARA TOMACORRIENTE MONOFÁSICO, EN CALIBRE 12AWG Y DUCTO PVC DE 1/2". (INCLUYE APARATO).</t>
  </si>
  <si>
    <t>SUMINISTRO E INSTALACIÓN DE SALIDA COMPLETA PARA INTERRUPTOR SENCILLO CONMUTABLE, ENCALIBRE 12AWG FREETOX-LHFR-LS Y DUCTO PVC DE 1/2". (INCLUYE APARATO).</t>
  </si>
  <si>
    <t xml:space="preserve">SUMINISTRO E INSTALACIÓN DE SALIDA COMPLETA PARA TOMA CORRIENTE TRIFÁSICO,EN CALIBRE 8AWG(3F,N,T) FREETOX-LHFR-LSY DUCTO EMT DE 1". (INCLUYE APARATO). </t>
  </si>
  <si>
    <t>SUMINISTRO E INSTALACIÓN DE TABLERO DE DISTRIBUCIÓN MONOFÁSICO DE 8 CIRCUITOS</t>
  </si>
  <si>
    <t>SUMINISTRO. INSTALACIÓN Y CONEXIONADO DE CABLE No. 6 AWG EN ALUMINIO SERIE 8000</t>
  </si>
  <si>
    <t>SUMINISTRO E INSTALACIÓN DE BREAKER TOTALIZADOR TIPO INDUSTRIAL DE 3 X 100 AMP.</t>
  </si>
  <si>
    <t>SUMINISTRO E INSTALACIÓN DE TUBERÍA EMT DE 2"</t>
  </si>
  <si>
    <t>SUMINISTRO E INSTALACIÓN DE GABINETE PARA EQUIPO DE MEDIDA TRIFÁSICO EMPOTRADO.INCLUYE CONTADOR DE ENERGÍA ELECTRONICO TRIFASICO 5 A 100 AMP EMPOTRADO</t>
  </si>
  <si>
    <t xml:space="preserve">SUMINISTRO E INSTALACIÓN DE CONTACTOR 32A 220V </t>
  </si>
  <si>
    <t>SUMINISTRO E INSTALACIÓN DE Curva 2" EMT</t>
  </si>
  <si>
    <t xml:space="preserve">SUMINISTRO E INSTALACIÓN Abrazadera Doble </t>
  </si>
  <si>
    <t xml:space="preserve">8.  CAJAS DE PASO Y/O INSPECCIÓN									</t>
  </si>
  <si>
    <t>SUMINISTRO E INSTALACIÓN DE CAJA DE PASO Y/O INSPECCIÓN METÁLICA DE 30 CM X 30 CM</t>
  </si>
  <si>
    <t xml:space="preserve">9.  VARIOS (VÍAS).								</t>
  </si>
  <si>
    <t>SUMINISTRO E INSTALACIÓN DE GEOMALLA CON RESISTENCIA ULTIMA A 25 KN/M</t>
  </si>
  <si>
    <t xml:space="preserve">10.   LUMINARIAS PARA ALUMBRADO PUBLICO, PARQUES Y ESCENARIOS				</t>
  </si>
  <si>
    <t>SUMINISTRO E INSTALACIÓN DE PROYECTOR LED PARA ESCENARIOS DEPORTIVOS Y EXTERIORES DE 400W EMITIENDO HASTA 71.200 LUMENES A 5.000 KELVIN.</t>
  </si>
  <si>
    <t>11. OTROS</t>
  </si>
  <si>
    <t>ASEO DE OBRA DE INFRAESTRUCTURA PARA ENTREGA FINAL (PARQUES, CANCHAS, JUEGOS INFANTILES, OBRAS EXTERIORES, ETC.)</t>
  </si>
  <si>
    <t>BIOSALUDABLES</t>
  </si>
  <si>
    <t xml:space="preserve">1.   VARIOS (VÍAS).						</t>
  </si>
  <si>
    <t>LIMPIEZA ABRASIVA PARA ESTRUCTURA METÁLICA CON CHORRO DE ARENA (SAND BLASTING). (INCLUYE ARENA)</t>
  </si>
  <si>
    <t xml:space="preserve">2.   PINTURAS Y ESMALTES						</t>
  </si>
  <si>
    <t xml:space="preserve">3.    ACTIVIDADES PRELIMINARES (VÍAS)					</t>
  </si>
  <si>
    <t>DESMONTE Y TRASLADO DE ESTRUCTURAS METÁLICAS. ( INCLUYE CARGUE Y DESCARGUES)</t>
  </si>
  <si>
    <t>MONTE Y TRASLADO DE ESTRUCTURAS METÁLICAS. ( INCLUYE CARGUE Y DESCARGUES)</t>
  </si>
  <si>
    <t>SUBTOTAL OBRAS incluido A.I.U.</t>
  </si>
  <si>
    <t>SERVICIO ALQUILER</t>
  </si>
  <si>
    <t>EQUIPO DE IZAJE DE PERSONAL MANLIFT DE 27MTS (MANTENIMIENTO DE CANALES) INLCUIDO TRANSPORTE</t>
  </si>
  <si>
    <t>Dia</t>
  </si>
  <si>
    <t>IVA</t>
  </si>
  <si>
    <t>SUBTOTAL SERVICIO INCLUIDO IVA</t>
  </si>
  <si>
    <t>TOTAL PRESUPUESTO OFICIAL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</si>
  <si>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</si>
  <si>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</si>
  <si>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</si>
  <si>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</si>
  <si>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</si>
  <si>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</si>
  <si>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</si>
  <si>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</si>
  <si>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</si>
  <si>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</si>
  <si>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</si>
  <si>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</si>
  <si>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PROPUESTA ECONOMICA</t>
  </si>
  <si>
    <t>TOTAL PROPUESTA ECONOMICA</t>
  </si>
  <si>
    <t>_________________________________________________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</si>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</sst>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</numFmts>
  <fonts count="16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11"/>
      <color rgb="FF595959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b/>
      <sz val="11"/>
      <color rgb="FF595959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2" fillId="0" borderId="0" xfId="3" applyFont="1" applyAlignment="1">
      <alignment horizontal="left"/>
    </xf>
    <xf numFmtId="0" fontId="3" fillId="0" borderId="0" xfId="3" applyFont="1" applyAlignment="1">
      <alignment horizontal="left"/>
    </xf>
    <xf numFmtId="0" fontId="5" fillId="0" borderId="0" xfId="4" applyFont="1"/>
    <xf numFmtId="0" fontId="6" fillId="0" borderId="0" xfId="4" applyFont="1"/>
    <xf numFmtId="0" fontId="6" fillId="0" borderId="4" xfId="4" applyFont="1" applyBorder="1"/>
    <xf numFmtId="0" fontId="6" fillId="0" borderId="6" xfId="4" applyFont="1" applyBorder="1"/>
    <xf numFmtId="0" fontId="7" fillId="0" borderId="5" xfId="3" applyFont="1" applyBorder="1" applyAlignment="1">
      <alignment horizontal="left"/>
    </xf>
    <xf numFmtId="0" fontId="5" fillId="0" borderId="5" xfId="3" applyFont="1" applyBorder="1" applyAlignment="1">
      <alignment horizontal="left"/>
    </xf>
    <xf numFmtId="0" fontId="7" fillId="0" borderId="0" xfId="3" applyFont="1" applyAlignment="1">
      <alignment horizontal="left"/>
    </xf>
    <xf numFmtId="0" fontId="6" fillId="2" borderId="4" xfId="4" applyFont="1" applyFill="1" applyBorder="1"/>
    <xf numFmtId="0" fontId="6" fillId="2" borderId="6" xfId="4" applyFont="1" applyFill="1" applyBorder="1"/>
    <xf numFmtId="0" fontId="6" fillId="2" borderId="0" xfId="4" applyFont="1" applyFill="1"/>
    <xf numFmtId="0" fontId="5" fillId="2" borderId="0" xfId="4" applyFont="1" applyFill="1"/>
    <xf numFmtId="2" fontId="5" fillId="0" borderId="7" xfId="3" applyNumberFormat="1" applyFont="1" applyBorder="1" applyAlignment="1">
      <alignment horizontal="center" vertical="center"/>
    </xf>
    <xf numFmtId="0" fontId="5" fillId="0" borderId="7" xfId="6" applyFont="1" applyBorder="1" applyAlignment="1">
      <alignment horizontal="left" vertical="center" wrapText="1"/>
    </xf>
    <xf numFmtId="0" fontId="5" fillId="0" borderId="7" xfId="6" applyFont="1" applyBorder="1" applyAlignment="1">
      <alignment horizontal="center" vertical="center" wrapText="1"/>
    </xf>
    <xf numFmtId="4" fontId="5" fillId="0" borderId="7" xfId="7" applyNumberFormat="1" applyFont="1" applyFill="1" applyBorder="1" applyAlignment="1">
      <alignment horizontal="center" vertical="center" wrapText="1"/>
    </xf>
    <xf numFmtId="166" fontId="5" fillId="0" borderId="7" xfId="8" applyNumberFormat="1" applyFont="1" applyFill="1" applyBorder="1" applyAlignment="1">
      <alignment horizontal="center" vertical="center" wrapText="1"/>
    </xf>
    <xf numFmtId="166" fontId="5" fillId="0" borderId="7" xfId="8" applyNumberFormat="1" applyFont="1" applyFill="1" applyBorder="1" applyAlignment="1">
      <alignment horizontal="right" vertical="center" wrapText="1"/>
    </xf>
    <xf numFmtId="166" fontId="8" fillId="6" borderId="7" xfId="8" applyNumberFormat="1" applyFont="1" applyFill="1" applyBorder="1" applyAlignment="1">
      <alignment horizontal="right" vertical="center" wrapText="1"/>
    </xf>
    <xf numFmtId="4" fontId="5" fillId="0" borderId="7" xfId="6" applyNumberFormat="1" applyFont="1" applyBorder="1" applyAlignment="1">
      <alignment horizontal="center" vertical="center"/>
    </xf>
    <xf numFmtId="4" fontId="5" fillId="2" borderId="7" xfId="6" applyNumberFormat="1" applyFont="1" applyFill="1" applyBorder="1" applyAlignment="1">
      <alignment horizontal="center" vertical="center"/>
    </xf>
    <xf numFmtId="167" fontId="5" fillId="0" borderId="0" xfId="4" applyNumberFormat="1" applyFont="1"/>
    <xf numFmtId="0" fontId="10" fillId="0" borderId="7" xfId="4" applyFont="1" applyBorder="1" applyAlignment="1" applyProtection="1">
      <alignment wrapText="1"/>
      <protection locked="0"/>
    </xf>
    <xf numFmtId="0" fontId="10" fillId="0" borderId="7" xfId="4" applyFont="1" applyBorder="1" applyAlignment="1" applyProtection="1">
      <alignment vertical="center" wrapText="1"/>
      <protection locked="0"/>
    </xf>
    <xf numFmtId="0" fontId="5" fillId="0" borderId="7" xfId="6" applyFont="1" applyBorder="1" applyAlignment="1">
      <alignment horizontal="center" vertical="center"/>
    </xf>
    <xf numFmtId="2" fontId="5" fillId="2" borderId="7" xfId="3" applyNumberFormat="1" applyFont="1" applyFill="1" applyBorder="1" applyAlignment="1">
      <alignment horizontal="center" vertical="center"/>
    </xf>
    <xf numFmtId="0" fontId="5" fillId="2" borderId="7" xfId="6" applyFont="1" applyFill="1" applyBorder="1" applyAlignment="1">
      <alignment horizontal="left" vertical="center" wrapText="1"/>
    </xf>
    <xf numFmtId="0" fontId="5" fillId="2" borderId="7" xfId="6" applyFont="1" applyFill="1" applyBorder="1" applyAlignment="1">
      <alignment horizontal="center" vertical="center" wrapText="1"/>
    </xf>
    <xf numFmtId="166" fontId="5" fillId="2" borderId="7" xfId="8" applyNumberFormat="1" applyFont="1" applyFill="1" applyBorder="1" applyAlignment="1">
      <alignment horizontal="center" vertical="center" wrapText="1"/>
    </xf>
    <xf numFmtId="166" fontId="5" fillId="2" borderId="7" xfId="8" applyNumberFormat="1" applyFont="1" applyFill="1" applyBorder="1" applyAlignment="1">
      <alignment horizontal="right" vertical="center" wrapText="1"/>
    </xf>
    <xf numFmtId="44" fontId="5" fillId="0" borderId="0" xfId="1" applyFont="1" applyFill="1"/>
    <xf numFmtId="0" fontId="10" fillId="0" borderId="7" xfId="4" applyFont="1" applyBorder="1" applyAlignment="1" applyProtection="1">
      <alignment horizontal="center" vertical="center" wrapText="1"/>
      <protection locked="0" hidden="1"/>
    </xf>
    <xf numFmtId="0" fontId="10" fillId="0" borderId="7" xfId="4" applyFont="1" applyBorder="1" applyAlignment="1" applyProtection="1">
      <alignment horizontal="left" vertical="center" wrapText="1"/>
      <protection locked="0"/>
    </xf>
    <xf numFmtId="0" fontId="6" fillId="0" borderId="4" xfId="9" applyFont="1" applyBorder="1"/>
    <xf numFmtId="167" fontId="8" fillId="5" borderId="7" xfId="3" applyNumberFormat="1" applyFont="1" applyFill="1" applyBorder="1" applyAlignment="1">
      <alignment vertical="center"/>
    </xf>
    <xf numFmtId="0" fontId="6" fillId="0" borderId="6" xfId="9" applyFont="1" applyBorder="1"/>
    <xf numFmtId="0" fontId="6" fillId="0" borderId="0" xfId="9" applyFont="1"/>
    <xf numFmtId="0" fontId="11" fillId="0" borderId="0" xfId="9" applyFont="1"/>
    <xf numFmtId="4" fontId="12" fillId="0" borderId="0" xfId="4" applyNumberFormat="1" applyFont="1"/>
    <xf numFmtId="8" fontId="5" fillId="0" borderId="0" xfId="4" applyNumberFormat="1" applyFont="1"/>
    <xf numFmtId="168" fontId="8" fillId="7" borderId="7" xfId="10" applyNumberFormat="1" applyFont="1" applyFill="1" applyBorder="1" applyAlignment="1">
      <alignment vertical="center"/>
    </xf>
    <xf numFmtId="9" fontId="5" fillId="0" borderId="7" xfId="2" applyFont="1" applyFill="1" applyBorder="1" applyAlignment="1">
      <alignment horizontal="center" vertical="center" wrapText="1"/>
    </xf>
    <xf numFmtId="49" fontId="8" fillId="0" borderId="0" xfId="10" applyNumberFormat="1" applyFont="1" applyAlignment="1">
      <alignment horizontal="right" vertical="center"/>
    </xf>
    <xf numFmtId="168" fontId="8" fillId="0" borderId="0" xfId="10" applyNumberFormat="1" applyFont="1" applyAlignment="1">
      <alignment vertical="center"/>
    </xf>
    <xf numFmtId="0" fontId="5" fillId="0" borderId="0" xfId="11" applyFont="1"/>
    <xf numFmtId="2" fontId="5" fillId="0" borderId="0" xfId="11" applyNumberFormat="1" applyFont="1"/>
    <xf numFmtId="170" fontId="5" fillId="0" borderId="0" xfId="12" applyNumberFormat="1" applyFont="1" applyBorder="1"/>
    <xf numFmtId="39" fontId="8" fillId="0" borderId="0" xfId="12" applyNumberFormat="1" applyFont="1" applyBorder="1" applyAlignment="1">
      <alignment vertical="center"/>
    </xf>
    <xf numFmtId="168" fontId="8" fillId="4" borderId="7" xfId="13" applyNumberFormat="1" applyFont="1" applyFill="1" applyBorder="1" applyAlignment="1">
      <alignment horizontal="center" vertical="center"/>
    </xf>
    <xf numFmtId="172" fontId="6" fillId="0" borderId="6" xfId="9" applyNumberFormat="1" applyFont="1" applyBorder="1"/>
    <xf numFmtId="10" fontId="5" fillId="3" borderId="7" xfId="14" applyNumberFormat="1" applyFont="1" applyFill="1" applyBorder="1" applyAlignment="1">
      <alignment horizontal="center" vertical="center" wrapText="1"/>
    </xf>
    <xf numFmtId="0" fontId="15" fillId="0" borderId="0" xfId="9" applyFont="1"/>
    <xf numFmtId="9" fontId="5" fillId="3" borderId="7" xfId="14" applyFont="1" applyFill="1" applyBorder="1" applyAlignment="1">
      <alignment horizontal="center" vertical="center" wrapText="1"/>
    </xf>
    <xf numFmtId="0" fontId="6" fillId="0" borderId="8" xfId="9" applyFont="1" applyBorder="1"/>
    <xf numFmtId="0" fontId="5" fillId="0" borderId="9" xfId="4" applyFont="1" applyBorder="1"/>
    <xf numFmtId="174" fontId="5" fillId="0" borderId="9" xfId="15" applyNumberFormat="1" applyFont="1" applyBorder="1"/>
    <xf numFmtId="0" fontId="6" fillId="0" borderId="10" xfId="4" applyFont="1" applyBorder="1"/>
    <xf numFmtId="0" fontId="8" fillId="2" borderId="7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left" vertical="center" wrapText="1"/>
    </xf>
    <xf numFmtId="4" fontId="8" fillId="2" borderId="7" xfId="3" applyNumberFormat="1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left" vertical="center" wrapText="1"/>
    </xf>
    <xf numFmtId="4" fontId="8" fillId="2" borderId="11" xfId="3" applyNumberFormat="1" applyFont="1" applyFill="1" applyBorder="1" applyAlignment="1">
      <alignment horizontal="center" vertical="center" wrapText="1"/>
    </xf>
    <xf numFmtId="0" fontId="13" fillId="4" borderId="7" xfId="5" applyFont="1" applyFill="1" applyBorder="1" applyAlignment="1">
      <alignment vertical="center" wrapText="1"/>
    </xf>
    <xf numFmtId="3" fontId="8" fillId="4" borderId="7" xfId="5" applyNumberFormat="1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 wrapText="1"/>
    </xf>
    <xf numFmtId="0" fontId="8" fillId="4" borderId="7" xfId="5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 wrapText="1"/>
    </xf>
    <xf numFmtId="3" fontId="8" fillId="4" borderId="7" xfId="5" applyNumberFormat="1" applyFont="1" applyFill="1" applyBorder="1" applyAlignment="1">
      <alignment horizontal="center" vertical="center" wrapText="1"/>
    </xf>
    <xf numFmtId="0" fontId="8" fillId="5" borderId="7" xfId="3" applyFont="1" applyFill="1" applyBorder="1" applyAlignment="1">
      <alignment horizontal="right" vertical="center"/>
    </xf>
    <xf numFmtId="0" fontId="8" fillId="3" borderId="7" xfId="3" applyFont="1" applyFill="1" applyBorder="1" applyAlignment="1">
      <alignment horizontal="left" vertical="center"/>
    </xf>
    <xf numFmtId="4" fontId="5" fillId="0" borderId="7" xfId="6" applyNumberFormat="1" applyFont="1" applyBorder="1" applyAlignment="1">
      <alignment horizontal="right" vertical="center"/>
    </xf>
    <xf numFmtId="0" fontId="8" fillId="5" borderId="7" xfId="11" applyFont="1" applyFill="1" applyBorder="1" applyAlignment="1">
      <alignment horizontal="right" vertical="center"/>
    </xf>
    <xf numFmtId="0" fontId="8" fillId="6" borderId="7" xfId="3" applyFont="1" applyFill="1" applyBorder="1" applyAlignment="1">
      <alignment horizontal="left" vertical="center"/>
    </xf>
    <xf numFmtId="2" fontId="8" fillId="6" borderId="7" xfId="3" applyNumberFormat="1" applyFont="1" applyFill="1" applyBorder="1" applyAlignment="1">
      <alignment horizontal="right" vertical="center"/>
    </xf>
    <xf numFmtId="0" fontId="8" fillId="5" borderId="7" xfId="3" applyFont="1" applyFill="1" applyBorder="1" applyAlignment="1">
      <alignment horizontal="left" vertical="center"/>
    </xf>
    <xf numFmtId="0" fontId="6" fillId="0" borderId="1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3" xfId="4" applyFont="1" applyBorder="1" applyAlignment="1">
      <alignment horizontal="center"/>
    </xf>
    <xf numFmtId="0" fontId="7" fillId="0" borderId="5" xfId="3" applyFont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7" xfId="5" applyFont="1" applyBorder="1" applyAlignment="1">
      <alignment horizontal="center"/>
    </xf>
    <xf numFmtId="0" fontId="9" fillId="3" borderId="7" xfId="4" applyFont="1" applyFill="1" applyBorder="1" applyAlignment="1">
      <alignment horizontal="center" vertical="center" wrapText="1"/>
    </xf>
    <xf numFmtId="0" fontId="5" fillId="4" borderId="7" xfId="4" applyFont="1" applyFill="1" applyBorder="1" applyAlignment="1">
      <alignment horizontal="center" vertical="center" wrapText="1"/>
    </xf>
    <xf numFmtId="0" fontId="13" fillId="0" borderId="0" xfId="16" applyFont="1" applyAlignment="1">
      <alignment horizontal="center" vertical="center" wrapText="1"/>
    </xf>
    <xf numFmtId="0" fontId="14" fillId="2" borderId="0" xfId="5" applyFont="1" applyFill="1" applyAlignment="1">
      <alignment horizontal="center" vertical="center" wrapText="1"/>
    </xf>
  </cellXfs>
  <cellStyles count="17">
    <cellStyle name="Millares 2 2" xfId="7" xr:uid="{1A38D3CB-C5FF-2D43-A85D-554028BF297C}"/>
    <cellStyle name="Millares 4 2 3 2" xfId="15" xr:uid="{03558DE4-8331-0448-8E07-75E696661353}"/>
    <cellStyle name="Millares_FORMULARIO 4 - M-OFERENTE PPTA ECONOMICA" xfId="13" xr:uid="{6BB2A828-763B-AE48-91DB-FC4630896C89}"/>
    <cellStyle name="Moneda" xfId="1" builtinId="4"/>
    <cellStyle name="Moneda 2 2 2 2 2" xfId="12" xr:uid="{0B5FCE99-AC93-AF45-A636-E3E620F0861E}"/>
    <cellStyle name="Moneda 2 3" xfId="8" xr:uid="{B4466936-758B-2342-9B27-D40C5DC337C3}"/>
    <cellStyle name="Normal" xfId="0" builtinId="0"/>
    <cellStyle name="Normal 2" xfId="3" xr:uid="{DE2851D4-53CA-4446-8DD2-88192E55544C}"/>
    <cellStyle name="Normal 2 10" xfId="6" xr:uid="{0B74A5E8-68E0-E64A-ADA0-D0A63D1075E9}"/>
    <cellStyle name="Normal 2 10 2 2" xfId="16" xr:uid="{5541A04F-3E0A-F54F-BCA5-844E7EEA42B6}"/>
    <cellStyle name="Normal 3" xfId="4" xr:uid="{B7FAAD66-BE1C-A34B-874F-DAE7EA2111A9}"/>
    <cellStyle name="Normal 3 11" xfId="5" xr:uid="{274BE3AB-F08C-5841-B0E2-F5A2B2BD851F}"/>
    <cellStyle name="Normal 3 2" xfId="9" xr:uid="{A580B20F-2AB5-EC47-A3C1-64056723003E}"/>
    <cellStyle name="Normal 3 2 2 3" xfId="11" xr:uid="{ED53A1AC-9AEB-584E-88EE-DD084E37CCD7}"/>
    <cellStyle name="Normal_PTO OFICIAL PREPLIEGO (CORREGIDO) 2" xfId="10" xr:uid="{A6C32002-AAC3-4D42-8893-F246DF195BC1}"/>
    <cellStyle name="Porcentaje" xfId="2" builtinId="5"/>
    <cellStyle name="Porcentaje 3" xfId="14" xr:uid="{480C6CB9-FB83-9F4B-9B22-BE4F823AD4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0EC46-5497-0348-9FD6-77EC7C3A122D}">
  <dimension ref="A1:M92"/>
  <sheetViews>
    <sheetView tabSelected="1" workbookViewId="0">
      <selection activeCell="L87" sqref="L87"/>
    </sheetView>
  </sheetViews>
  <sheetFormatPr baseColWidth="10" defaultColWidth="13.1640625" defaultRowHeight="14" x14ac:dyDescent="0.15"/>
  <cols>
    <col min="1" max="1" width="5.1640625" style="3" customWidth="1"/>
    <col min="2" max="2" width="10.83203125" style="3" customWidth="1"/>
    <col min="3" max="3" width="83.83203125" style="3" customWidth="1"/>
    <col min="4" max="4" width="9.83203125" style="3" customWidth="1"/>
    <col min="5" max="5" width="12.5" style="3" customWidth="1"/>
    <col min="6" max="6" width="19.33203125" style="3" customWidth="1"/>
    <col min="7" max="7" width="18.33203125" style="3" customWidth="1"/>
    <col min="8" max="9" width="5.1640625" style="3" customWidth="1"/>
    <col min="10" max="10" width="13.1640625" style="3"/>
    <col min="11" max="11" width="15.83203125" style="3" bestFit="1" customWidth="1"/>
    <col min="12" max="12" width="15.1640625" style="3" customWidth="1"/>
    <col min="13" max="16384" width="13.1640625" style="3"/>
  </cols>
  <sheetData>
    <row r="1" spans="1:9" ht="17" thickBot="1" x14ac:dyDescent="0.25">
      <c r="A1" s="1"/>
      <c r="B1" s="2"/>
      <c r="H1" s="4"/>
      <c r="I1" s="4"/>
    </row>
    <row r="2" spans="1:9" ht="17" thickTop="1" x14ac:dyDescent="0.2">
      <c r="A2" s="78"/>
      <c r="B2" s="79"/>
      <c r="C2" s="79"/>
      <c r="D2" s="79"/>
      <c r="E2" s="79"/>
      <c r="F2" s="79"/>
      <c r="G2" s="79"/>
      <c r="H2" s="80"/>
      <c r="I2" s="4"/>
    </row>
    <row r="3" spans="1:9" ht="30.75" customHeight="1" x14ac:dyDescent="0.2">
      <c r="A3" s="5"/>
      <c r="B3" s="81" t="s">
        <v>0</v>
      </c>
      <c r="C3" s="81"/>
      <c r="D3" s="81"/>
      <c r="H3" s="6"/>
      <c r="I3" s="4"/>
    </row>
    <row r="4" spans="1:9" ht="16" x14ac:dyDescent="0.2">
      <c r="A4" s="5"/>
      <c r="B4" s="7" t="s">
        <v>1</v>
      </c>
      <c r="C4" s="8" t="s">
        <v>2</v>
      </c>
      <c r="D4" s="7" t="s">
        <v>3</v>
      </c>
      <c r="H4" s="6"/>
      <c r="I4" s="4"/>
    </row>
    <row r="5" spans="1:9" ht="16" x14ac:dyDescent="0.2">
      <c r="A5" s="5"/>
      <c r="B5" s="9"/>
      <c r="H5" s="6"/>
      <c r="I5" s="4"/>
    </row>
    <row r="6" spans="1:9" ht="22.5" customHeight="1" x14ac:dyDescent="0.2">
      <c r="A6" s="5"/>
      <c r="B6" s="82" t="s">
        <v>4</v>
      </c>
      <c r="C6" s="82"/>
      <c r="D6" s="82"/>
      <c r="E6" s="82"/>
      <c r="F6" s="82"/>
      <c r="G6" s="82"/>
      <c r="H6" s="6"/>
      <c r="I6" s="4"/>
    </row>
    <row r="7" spans="1:9" ht="16" x14ac:dyDescent="0.2">
      <c r="A7" s="5"/>
      <c r="B7" s="83" t="s">
        <v>5</v>
      </c>
      <c r="C7" s="83"/>
      <c r="D7" s="83"/>
      <c r="E7" s="83"/>
      <c r="F7" s="83"/>
      <c r="G7" s="83"/>
      <c r="H7" s="6"/>
      <c r="I7" s="4"/>
    </row>
    <row r="8" spans="1:9" s="13" customFormat="1" ht="16" x14ac:dyDescent="0.2">
      <c r="A8" s="10"/>
      <c r="B8" s="84" t="s">
        <v>6</v>
      </c>
      <c r="C8" s="84"/>
      <c r="D8" s="84"/>
      <c r="E8" s="84"/>
      <c r="F8" s="84"/>
      <c r="G8" s="84"/>
      <c r="H8" s="11"/>
      <c r="I8" s="12"/>
    </row>
    <row r="9" spans="1:9" ht="30" customHeight="1" x14ac:dyDescent="0.2">
      <c r="A9" s="5"/>
      <c r="B9" s="84"/>
      <c r="C9" s="84"/>
      <c r="D9" s="84"/>
      <c r="E9" s="84"/>
      <c r="F9" s="84"/>
      <c r="G9" s="84"/>
      <c r="H9" s="6"/>
      <c r="I9" s="4"/>
    </row>
    <row r="10" spans="1:9" ht="59" customHeight="1" x14ac:dyDescent="0.2">
      <c r="A10" s="5"/>
      <c r="B10" s="85" t="s">
        <v>7</v>
      </c>
      <c r="C10" s="85"/>
      <c r="D10" s="85"/>
      <c r="E10" s="85"/>
      <c r="F10" s="85"/>
      <c r="G10" s="85"/>
      <c r="H10" s="6"/>
      <c r="I10" s="4"/>
    </row>
    <row r="11" spans="1:9" ht="30" customHeight="1" x14ac:dyDescent="0.2">
      <c r="A11" s="5"/>
      <c r="B11" s="77"/>
      <c r="C11" s="77"/>
      <c r="D11" s="77"/>
      <c r="E11" s="77"/>
      <c r="F11" s="77"/>
      <c r="G11" s="77"/>
      <c r="H11" s="6"/>
      <c r="I11" s="4"/>
    </row>
    <row r="12" spans="1:9" ht="59" customHeight="1" x14ac:dyDescent="0.2">
      <c r="A12" s="5"/>
      <c r="B12" s="62" t="s">
        <v>8</v>
      </c>
      <c r="C12" s="63" t="s">
        <v>9</v>
      </c>
      <c r="D12" s="62" t="s">
        <v>10</v>
      </c>
      <c r="E12" s="62" t="s">
        <v>11</v>
      </c>
      <c r="F12" s="64" t="s">
        <v>12</v>
      </c>
      <c r="G12" s="64" t="s">
        <v>13</v>
      </c>
      <c r="H12" s="6"/>
      <c r="I12" s="4"/>
    </row>
    <row r="13" spans="1:9" ht="25" customHeight="1" x14ac:dyDescent="0.2">
      <c r="A13" s="5"/>
      <c r="B13" s="72" t="s">
        <v>14</v>
      </c>
      <c r="C13" s="72"/>
      <c r="D13" s="72"/>
      <c r="E13" s="72"/>
      <c r="F13" s="72"/>
      <c r="G13" s="72"/>
      <c r="H13" s="6"/>
      <c r="I13" s="4"/>
    </row>
    <row r="14" spans="1:9" ht="20" customHeight="1" x14ac:dyDescent="0.2">
      <c r="A14" s="5"/>
      <c r="B14" s="75" t="s">
        <v>15</v>
      </c>
      <c r="C14" s="75"/>
      <c r="D14" s="75"/>
      <c r="E14" s="75"/>
      <c r="F14" s="75"/>
      <c r="G14" s="75"/>
      <c r="H14" s="6"/>
      <c r="I14" s="4"/>
    </row>
    <row r="15" spans="1:9" ht="30" customHeight="1" x14ac:dyDescent="0.2">
      <c r="A15" s="5"/>
      <c r="B15" s="14">
        <v>1.01</v>
      </c>
      <c r="C15" s="15" t="s">
        <v>16</v>
      </c>
      <c r="D15" s="16" t="s">
        <v>17</v>
      </c>
      <c r="E15" s="17">
        <v>8.1999999999999993</v>
      </c>
      <c r="F15" s="18">
        <v>12851.722000000002</v>
      </c>
      <c r="G15" s="19">
        <f>ROUND(E15*F15,2)</f>
        <v>105384.12</v>
      </c>
      <c r="H15" s="6"/>
      <c r="I15" s="4"/>
    </row>
    <row r="16" spans="1:9" ht="20" customHeight="1" x14ac:dyDescent="0.2">
      <c r="A16" s="5"/>
      <c r="B16" s="76" t="str">
        <f>B14</f>
        <v>1. PRELIMINARES</v>
      </c>
      <c r="C16" s="76"/>
      <c r="D16" s="76"/>
      <c r="E16" s="76"/>
      <c r="F16" s="76"/>
      <c r="G16" s="20">
        <f>SUM(G15:G15)</f>
        <v>105384.12</v>
      </c>
      <c r="H16" s="6"/>
      <c r="I16" s="4"/>
    </row>
    <row r="17" spans="1:11" ht="20" customHeight="1" x14ac:dyDescent="0.2">
      <c r="A17" s="5"/>
      <c r="B17" s="75" t="s">
        <v>18</v>
      </c>
      <c r="C17" s="75"/>
      <c r="D17" s="75"/>
      <c r="E17" s="75"/>
      <c r="F17" s="75"/>
      <c r="G17" s="75"/>
      <c r="H17" s="6"/>
      <c r="I17" s="4"/>
    </row>
    <row r="18" spans="1:11" ht="30" customHeight="1" x14ac:dyDescent="0.2">
      <c r="A18" s="5"/>
      <c r="B18" s="14">
        <v>2.0099999999999998</v>
      </c>
      <c r="C18" s="15" t="s">
        <v>19</v>
      </c>
      <c r="D18" s="16" t="s">
        <v>17</v>
      </c>
      <c r="E18" s="21">
        <v>77.349999999999994</v>
      </c>
      <c r="F18" s="18">
        <v>13535.378500000001</v>
      </c>
      <c r="G18" s="19">
        <f>ROUND(E18*F18,2)</f>
        <v>1046961.53</v>
      </c>
      <c r="H18" s="6"/>
      <c r="I18" s="4"/>
    </row>
    <row r="19" spans="1:11" ht="30" customHeight="1" x14ac:dyDescent="0.2">
      <c r="A19" s="5"/>
      <c r="B19" s="14">
        <f>B18+0.01</f>
        <v>2.0199999999999996</v>
      </c>
      <c r="C19" s="15" t="s">
        <v>20</v>
      </c>
      <c r="D19" s="16" t="s">
        <v>17</v>
      </c>
      <c r="E19" s="21">
        <v>363.24</v>
      </c>
      <c r="F19" s="18">
        <v>14815.615299999998</v>
      </c>
      <c r="G19" s="19">
        <f>ROUND(E19*F19,2)</f>
        <v>5381624.0999999996</v>
      </c>
      <c r="H19" s="6"/>
      <c r="I19" s="4"/>
    </row>
    <row r="20" spans="1:11" ht="30" customHeight="1" x14ac:dyDescent="0.2">
      <c r="A20" s="5"/>
      <c r="B20" s="14">
        <f t="shared" ref="B20:B21" si="0">B19+0.01</f>
        <v>2.0299999999999994</v>
      </c>
      <c r="C20" s="15" t="s">
        <v>21</v>
      </c>
      <c r="D20" s="16" t="s">
        <v>22</v>
      </c>
      <c r="E20" s="22">
        <v>30474.42</v>
      </c>
      <c r="F20" s="18">
        <v>5472.6166999999996</v>
      </c>
      <c r="G20" s="19">
        <f>ROUND(E20*F20,2)</f>
        <v>166774819.81</v>
      </c>
      <c r="H20" s="6"/>
      <c r="I20" s="4"/>
    </row>
    <row r="21" spans="1:11" ht="30" customHeight="1" x14ac:dyDescent="0.2">
      <c r="A21" s="5"/>
      <c r="B21" s="14">
        <f t="shared" si="0"/>
        <v>2.0399999999999991</v>
      </c>
      <c r="C21" s="15" t="s">
        <v>23</v>
      </c>
      <c r="D21" s="16" t="s">
        <v>17</v>
      </c>
      <c r="E21" s="21">
        <v>12.64</v>
      </c>
      <c r="F21" s="18">
        <v>27882.943899999998</v>
      </c>
      <c r="G21" s="19">
        <f>ROUND(E21*F21,2)</f>
        <v>352440.41</v>
      </c>
      <c r="H21" s="6"/>
      <c r="I21" s="4"/>
      <c r="K21" s="23"/>
    </row>
    <row r="22" spans="1:11" ht="20" customHeight="1" x14ac:dyDescent="0.2">
      <c r="A22" s="5"/>
      <c r="B22" s="76" t="str">
        <f>B17</f>
        <v>2. PINTURAS Y ESMALTES</v>
      </c>
      <c r="C22" s="76"/>
      <c r="D22" s="76"/>
      <c r="E22" s="76"/>
      <c r="F22" s="76"/>
      <c r="G22" s="20">
        <f>SUM(G18:G21)</f>
        <v>173555845.84999999</v>
      </c>
      <c r="H22" s="6"/>
      <c r="I22" s="4"/>
    </row>
    <row r="23" spans="1:11" ht="20" customHeight="1" x14ac:dyDescent="0.2">
      <c r="A23" s="5"/>
      <c r="B23" s="75" t="s">
        <v>24</v>
      </c>
      <c r="C23" s="75"/>
      <c r="D23" s="75"/>
      <c r="E23" s="75"/>
      <c r="F23" s="75"/>
      <c r="G23" s="75"/>
      <c r="H23" s="6"/>
      <c r="I23" s="4"/>
    </row>
    <row r="24" spans="1:11" ht="30" customHeight="1" x14ac:dyDescent="0.2">
      <c r="A24" s="5"/>
      <c r="B24" s="14">
        <v>3.01</v>
      </c>
      <c r="C24" s="15" t="s">
        <v>25</v>
      </c>
      <c r="D24" s="16" t="s">
        <v>17</v>
      </c>
      <c r="E24" s="17">
        <v>13.8</v>
      </c>
      <c r="F24" s="18">
        <v>1188091.3344999999</v>
      </c>
      <c r="G24" s="19">
        <f>ROUND(E24*F24,2)</f>
        <v>16395660.42</v>
      </c>
      <c r="H24" s="6"/>
      <c r="I24" s="4"/>
    </row>
    <row r="25" spans="1:11" ht="30" customHeight="1" x14ac:dyDescent="0.2">
      <c r="A25" s="5"/>
      <c r="B25" s="14">
        <v>3.02</v>
      </c>
      <c r="C25" s="15" t="s">
        <v>26</v>
      </c>
      <c r="D25" s="16" t="s">
        <v>17</v>
      </c>
      <c r="E25" s="17">
        <v>9.64</v>
      </c>
      <c r="F25" s="18">
        <v>347027.63290000003</v>
      </c>
      <c r="G25" s="19">
        <f>ROUND(E25*F25,2)</f>
        <v>3345346.38</v>
      </c>
      <c r="H25" s="6"/>
      <c r="I25" s="4"/>
    </row>
    <row r="26" spans="1:11" ht="20" customHeight="1" x14ac:dyDescent="0.2">
      <c r="A26" s="5"/>
      <c r="B26" s="76" t="str">
        <f>B23</f>
        <v>3. CARPINTERÍA METÁLICA</v>
      </c>
      <c r="C26" s="76"/>
      <c r="D26" s="76"/>
      <c r="E26" s="76"/>
      <c r="F26" s="76"/>
      <c r="G26" s="20">
        <f>SUM(G24:G25)</f>
        <v>19741006.800000001</v>
      </c>
      <c r="H26" s="6"/>
      <c r="I26" s="4"/>
    </row>
    <row r="27" spans="1:11" ht="20" customHeight="1" x14ac:dyDescent="0.2">
      <c r="A27" s="5"/>
      <c r="B27" s="75" t="s">
        <v>27</v>
      </c>
      <c r="C27" s="75"/>
      <c r="D27" s="75"/>
      <c r="E27" s="75"/>
      <c r="F27" s="75"/>
      <c r="G27" s="75"/>
      <c r="H27" s="6"/>
      <c r="I27" s="4"/>
    </row>
    <row r="28" spans="1:11" ht="30" customHeight="1" x14ac:dyDescent="0.2">
      <c r="A28" s="5"/>
      <c r="B28" s="14">
        <v>4.01</v>
      </c>
      <c r="C28" s="24" t="s">
        <v>28</v>
      </c>
      <c r="D28" s="16" t="s">
        <v>29</v>
      </c>
      <c r="E28" s="21">
        <v>412</v>
      </c>
      <c r="F28" s="18">
        <v>12002.875</v>
      </c>
      <c r="G28" s="19">
        <f>ROUND(E28*F28,2)</f>
        <v>4945184.5</v>
      </c>
      <c r="H28" s="6"/>
      <c r="I28" s="4"/>
    </row>
    <row r="29" spans="1:11" ht="30" customHeight="1" x14ac:dyDescent="0.2">
      <c r="A29" s="5"/>
      <c r="B29" s="14">
        <v>4.0199999999999996</v>
      </c>
      <c r="C29" s="24" t="s">
        <v>30</v>
      </c>
      <c r="D29" s="16" t="s">
        <v>31</v>
      </c>
      <c r="E29" s="21">
        <v>2</v>
      </c>
      <c r="F29" s="18">
        <v>585108.30359999998</v>
      </c>
      <c r="G29" s="19">
        <f>ROUND(E29*F29,2)</f>
        <v>1170216.6100000001</v>
      </c>
      <c r="H29" s="6"/>
      <c r="I29" s="4"/>
    </row>
    <row r="30" spans="1:11" ht="32.25" customHeight="1" x14ac:dyDescent="0.2">
      <c r="A30" s="5"/>
      <c r="B30" s="14">
        <v>4.03</v>
      </c>
      <c r="C30" s="24" t="s">
        <v>32</v>
      </c>
      <c r="D30" s="16" t="s">
        <v>17</v>
      </c>
      <c r="E30" s="21">
        <v>614</v>
      </c>
      <c r="F30" s="18">
        <v>30930.724400000003</v>
      </c>
      <c r="G30" s="19">
        <f>ROUND(E30*F30,2)</f>
        <v>18991464.780000001</v>
      </c>
      <c r="H30" s="6"/>
      <c r="I30" s="4"/>
    </row>
    <row r="31" spans="1:11" ht="20" customHeight="1" x14ac:dyDescent="0.2">
      <c r="A31" s="5"/>
      <c r="B31" s="76" t="str">
        <f>B27</f>
        <v xml:space="preserve">4. INSTALACIONES DEPORTIVAS					</v>
      </c>
      <c r="C31" s="76"/>
      <c r="D31" s="76"/>
      <c r="E31" s="76"/>
      <c r="F31" s="76"/>
      <c r="G31" s="20">
        <f>SUM(G28:G30)</f>
        <v>25106865.890000001</v>
      </c>
      <c r="H31" s="6"/>
      <c r="I31" s="4"/>
    </row>
    <row r="32" spans="1:11" ht="20" customHeight="1" x14ac:dyDescent="0.2">
      <c r="A32" s="5"/>
      <c r="B32" s="75" t="s">
        <v>33</v>
      </c>
      <c r="C32" s="75"/>
      <c r="D32" s="75"/>
      <c r="E32" s="75"/>
      <c r="F32" s="75"/>
      <c r="G32" s="75"/>
      <c r="H32" s="6"/>
      <c r="I32" s="4"/>
    </row>
    <row r="33" spans="1:9" ht="30" customHeight="1" x14ac:dyDescent="0.2">
      <c r="A33" s="5"/>
      <c r="B33" s="14">
        <v>5.01</v>
      </c>
      <c r="C33" s="25" t="s">
        <v>34</v>
      </c>
      <c r="D33" s="26" t="s">
        <v>31</v>
      </c>
      <c r="E33" s="22">
        <v>1</v>
      </c>
      <c r="F33" s="18">
        <v>943482.37899999996</v>
      </c>
      <c r="G33" s="19">
        <f>ROUND(E33*F33,2)</f>
        <v>943482.38</v>
      </c>
      <c r="H33" s="6"/>
      <c r="I33" s="4"/>
    </row>
    <row r="34" spans="1:9" ht="30" customHeight="1" x14ac:dyDescent="0.2">
      <c r="A34" s="5"/>
      <c r="B34" s="14">
        <v>5.0199999999999996</v>
      </c>
      <c r="C34" s="25" t="s">
        <v>35</v>
      </c>
      <c r="D34" s="26" t="s">
        <v>31</v>
      </c>
      <c r="E34" s="21">
        <v>2</v>
      </c>
      <c r="F34" s="18">
        <v>931752.5257</v>
      </c>
      <c r="G34" s="19">
        <f>ROUND(E34*F34,2)</f>
        <v>1863505.05</v>
      </c>
      <c r="H34" s="6"/>
      <c r="I34" s="4"/>
    </row>
    <row r="35" spans="1:9" ht="30" customHeight="1" x14ac:dyDescent="0.2">
      <c r="A35" s="5"/>
      <c r="B35" s="14">
        <v>5.0299999999999994</v>
      </c>
      <c r="C35" s="25" t="s">
        <v>36</v>
      </c>
      <c r="D35" s="26" t="s">
        <v>31</v>
      </c>
      <c r="E35" s="21">
        <v>1</v>
      </c>
      <c r="F35" s="18">
        <v>724774.26800000004</v>
      </c>
      <c r="G35" s="19">
        <f>ROUND(E35*F35,2)</f>
        <v>724774.27</v>
      </c>
      <c r="H35" s="6"/>
      <c r="I35" s="4"/>
    </row>
    <row r="36" spans="1:9" ht="20" customHeight="1" x14ac:dyDescent="0.2">
      <c r="A36" s="5"/>
      <c r="B36" s="76" t="str">
        <f>B32</f>
        <v xml:space="preserve">5.  APARATOS SANITARIOS											</v>
      </c>
      <c r="C36" s="76"/>
      <c r="D36" s="76"/>
      <c r="E36" s="76"/>
      <c r="F36" s="76"/>
      <c r="G36" s="20">
        <f>SUM(G33:G35)</f>
        <v>3531761.7</v>
      </c>
      <c r="H36" s="6"/>
      <c r="I36" s="4"/>
    </row>
    <row r="37" spans="1:9" ht="20" customHeight="1" x14ac:dyDescent="0.2">
      <c r="A37" s="5"/>
      <c r="B37" s="75" t="s">
        <v>37</v>
      </c>
      <c r="C37" s="75"/>
      <c r="D37" s="75"/>
      <c r="E37" s="75"/>
      <c r="F37" s="75"/>
      <c r="G37" s="75"/>
      <c r="H37" s="6"/>
      <c r="I37" s="4"/>
    </row>
    <row r="38" spans="1:9" ht="33" customHeight="1" x14ac:dyDescent="0.2">
      <c r="A38" s="5"/>
      <c r="B38" s="14">
        <v>6.01</v>
      </c>
      <c r="C38" s="25" t="s">
        <v>38</v>
      </c>
      <c r="D38" s="16" t="s">
        <v>17</v>
      </c>
      <c r="E38" s="21">
        <v>4.42</v>
      </c>
      <c r="F38" s="18">
        <v>223223.17469999997</v>
      </c>
      <c r="G38" s="19">
        <f>ROUND(E38*F38,2)</f>
        <v>986646.43</v>
      </c>
      <c r="H38" s="6"/>
      <c r="I38" s="4"/>
    </row>
    <row r="39" spans="1:9" ht="20" customHeight="1" x14ac:dyDescent="0.2">
      <c r="A39" s="5"/>
      <c r="B39" s="76" t="str">
        <f>B37</f>
        <v xml:space="preserve">6. VIDRIOS Y CERRADURAS									</v>
      </c>
      <c r="C39" s="76"/>
      <c r="D39" s="76"/>
      <c r="E39" s="76"/>
      <c r="F39" s="76"/>
      <c r="G39" s="20">
        <f>SUM(G38:G38)</f>
        <v>986646.43</v>
      </c>
      <c r="H39" s="6"/>
      <c r="I39" s="4"/>
    </row>
    <row r="40" spans="1:9" ht="20" customHeight="1" x14ac:dyDescent="0.2">
      <c r="A40" s="5"/>
      <c r="B40" s="75" t="s">
        <v>39</v>
      </c>
      <c r="C40" s="75"/>
      <c r="D40" s="75"/>
      <c r="E40" s="75"/>
      <c r="F40" s="75"/>
      <c r="G40" s="75"/>
      <c r="H40" s="6"/>
      <c r="I40" s="4"/>
    </row>
    <row r="41" spans="1:9" ht="30" customHeight="1" x14ac:dyDescent="0.2">
      <c r="A41" s="5"/>
      <c r="B41" s="14">
        <v>7.01</v>
      </c>
      <c r="C41" s="25" t="s">
        <v>40</v>
      </c>
      <c r="D41" s="16" t="s">
        <v>31</v>
      </c>
      <c r="E41" s="21">
        <v>5</v>
      </c>
      <c r="F41" s="18">
        <v>33674.322899999999</v>
      </c>
      <c r="G41" s="19">
        <f t="shared" ref="G41:G52" si="1">ROUND(E41*F41,2)</f>
        <v>168371.61</v>
      </c>
      <c r="H41" s="6"/>
      <c r="I41" s="4"/>
    </row>
    <row r="42" spans="1:9" ht="30" customHeight="1" x14ac:dyDescent="0.2">
      <c r="A42" s="5"/>
      <c r="B42" s="14">
        <f>B41+0.01</f>
        <v>7.02</v>
      </c>
      <c r="C42" s="25" t="s">
        <v>41</v>
      </c>
      <c r="D42" s="16" t="s">
        <v>31</v>
      </c>
      <c r="E42" s="21">
        <v>6</v>
      </c>
      <c r="F42" s="18">
        <v>154738.8768</v>
      </c>
      <c r="G42" s="19">
        <f t="shared" si="1"/>
        <v>928433.26</v>
      </c>
      <c r="H42" s="6"/>
      <c r="I42" s="4"/>
    </row>
    <row r="43" spans="1:9" ht="42.75" customHeight="1" x14ac:dyDescent="0.2">
      <c r="A43" s="5"/>
      <c r="B43" s="14">
        <f t="shared" ref="B43:B52" si="2">B42+0.01</f>
        <v>7.0299999999999994</v>
      </c>
      <c r="C43" s="25" t="s">
        <v>42</v>
      </c>
      <c r="D43" s="16" t="s">
        <v>31</v>
      </c>
      <c r="E43" s="21">
        <v>4</v>
      </c>
      <c r="F43" s="18">
        <v>157223.16079999998</v>
      </c>
      <c r="G43" s="19">
        <f t="shared" si="1"/>
        <v>628892.64</v>
      </c>
      <c r="H43" s="6"/>
      <c r="I43" s="4"/>
    </row>
    <row r="44" spans="1:9" ht="30" customHeight="1" x14ac:dyDescent="0.2">
      <c r="A44" s="5"/>
      <c r="B44" s="14">
        <f t="shared" si="2"/>
        <v>7.0399999999999991</v>
      </c>
      <c r="C44" s="25" t="s">
        <v>43</v>
      </c>
      <c r="D44" s="16" t="s">
        <v>31</v>
      </c>
      <c r="E44" s="21">
        <v>2</v>
      </c>
      <c r="F44" s="18">
        <v>438931.20689999999</v>
      </c>
      <c r="G44" s="19">
        <f t="shared" si="1"/>
        <v>877862.41</v>
      </c>
      <c r="H44" s="6"/>
      <c r="I44" s="4"/>
    </row>
    <row r="45" spans="1:9" ht="30" customHeight="1" x14ac:dyDescent="0.2">
      <c r="A45" s="5"/>
      <c r="B45" s="14">
        <f t="shared" si="2"/>
        <v>7.0499999999999989</v>
      </c>
      <c r="C45" s="25" t="s">
        <v>44</v>
      </c>
      <c r="D45" s="16" t="s">
        <v>31</v>
      </c>
      <c r="E45" s="21">
        <v>1</v>
      </c>
      <c r="F45" s="18">
        <v>208908.59510000001</v>
      </c>
      <c r="G45" s="19">
        <f t="shared" si="1"/>
        <v>208908.6</v>
      </c>
      <c r="H45" s="6"/>
      <c r="I45" s="4"/>
    </row>
    <row r="46" spans="1:9" ht="30" customHeight="1" x14ac:dyDescent="0.2">
      <c r="A46" s="5"/>
      <c r="B46" s="14">
        <f t="shared" si="2"/>
        <v>7.0599999999999987</v>
      </c>
      <c r="C46" s="25" t="s">
        <v>45</v>
      </c>
      <c r="D46" s="16" t="s">
        <v>29</v>
      </c>
      <c r="E46" s="21">
        <v>60.1</v>
      </c>
      <c r="F46" s="18">
        <v>6115.1848</v>
      </c>
      <c r="G46" s="19">
        <f t="shared" si="1"/>
        <v>367522.61</v>
      </c>
      <c r="H46" s="6"/>
      <c r="I46" s="4"/>
    </row>
    <row r="47" spans="1:9" ht="30" customHeight="1" x14ac:dyDescent="0.2">
      <c r="A47" s="5"/>
      <c r="B47" s="14">
        <f t="shared" si="2"/>
        <v>7.0699999999999985</v>
      </c>
      <c r="C47" s="25" t="s">
        <v>46</v>
      </c>
      <c r="D47" s="16" t="s">
        <v>31</v>
      </c>
      <c r="E47" s="21">
        <v>1</v>
      </c>
      <c r="F47" s="18">
        <v>352608.56040000007</v>
      </c>
      <c r="G47" s="19">
        <f t="shared" si="1"/>
        <v>352608.56</v>
      </c>
      <c r="H47" s="6"/>
      <c r="I47" s="4"/>
    </row>
    <row r="48" spans="1:9" ht="30" customHeight="1" x14ac:dyDescent="0.2">
      <c r="A48" s="5"/>
      <c r="B48" s="14">
        <f t="shared" si="2"/>
        <v>7.0799999999999983</v>
      </c>
      <c r="C48" s="25" t="s">
        <v>47</v>
      </c>
      <c r="D48" s="16" t="s">
        <v>29</v>
      </c>
      <c r="E48" s="21">
        <v>60.1</v>
      </c>
      <c r="F48" s="18">
        <v>74101.944699999993</v>
      </c>
      <c r="G48" s="19">
        <f t="shared" si="1"/>
        <v>4453526.88</v>
      </c>
      <c r="H48" s="6"/>
      <c r="I48" s="4"/>
    </row>
    <row r="49" spans="1:13" ht="48.75" customHeight="1" x14ac:dyDescent="0.2">
      <c r="A49" s="5"/>
      <c r="B49" s="14">
        <f t="shared" si="2"/>
        <v>7.0899999999999981</v>
      </c>
      <c r="C49" s="25" t="s">
        <v>48</v>
      </c>
      <c r="D49" s="16" t="s">
        <v>31</v>
      </c>
      <c r="E49" s="21">
        <v>1</v>
      </c>
      <c r="F49" s="18">
        <v>853153.75710000005</v>
      </c>
      <c r="G49" s="19">
        <f t="shared" si="1"/>
        <v>853153.76</v>
      </c>
      <c r="H49" s="6"/>
      <c r="I49" s="4"/>
    </row>
    <row r="50" spans="1:13" ht="30" customHeight="1" x14ac:dyDescent="0.2">
      <c r="A50" s="5"/>
      <c r="B50" s="27">
        <f t="shared" si="2"/>
        <v>7.0999999999999979</v>
      </c>
      <c r="C50" s="28" t="s">
        <v>49</v>
      </c>
      <c r="D50" s="29" t="s">
        <v>31</v>
      </c>
      <c r="E50" s="22">
        <v>5</v>
      </c>
      <c r="F50" s="30">
        <v>134568.42690000002</v>
      </c>
      <c r="G50" s="31">
        <f t="shared" si="1"/>
        <v>672842.13</v>
      </c>
      <c r="H50" s="6"/>
      <c r="I50" s="4"/>
      <c r="M50" s="32"/>
    </row>
    <row r="51" spans="1:13" ht="30" customHeight="1" x14ac:dyDescent="0.2">
      <c r="A51" s="5"/>
      <c r="B51" s="27">
        <f t="shared" si="2"/>
        <v>7.1099999999999977</v>
      </c>
      <c r="C51" s="28" t="s">
        <v>50</v>
      </c>
      <c r="D51" s="29" t="s">
        <v>31</v>
      </c>
      <c r="E51" s="22">
        <v>10</v>
      </c>
      <c r="F51" s="30">
        <v>68068.700399999987</v>
      </c>
      <c r="G51" s="31">
        <f t="shared" si="1"/>
        <v>680687</v>
      </c>
      <c r="H51" s="6"/>
      <c r="I51" s="4"/>
      <c r="M51" s="32"/>
    </row>
    <row r="52" spans="1:13" ht="30" customHeight="1" x14ac:dyDescent="0.2">
      <c r="A52" s="5"/>
      <c r="B52" s="27">
        <f t="shared" si="2"/>
        <v>7.1199999999999974</v>
      </c>
      <c r="C52" s="28" t="s">
        <v>51</v>
      </c>
      <c r="D52" s="29" t="s">
        <v>31</v>
      </c>
      <c r="E52" s="22">
        <v>30</v>
      </c>
      <c r="F52" s="30">
        <v>43571.962399999997</v>
      </c>
      <c r="G52" s="31">
        <f t="shared" si="1"/>
        <v>1307158.8700000001</v>
      </c>
      <c r="H52" s="6"/>
      <c r="I52" s="4"/>
      <c r="M52" s="32"/>
    </row>
    <row r="53" spans="1:13" ht="20" customHeight="1" x14ac:dyDescent="0.2">
      <c r="A53" s="5"/>
      <c r="B53" s="76" t="str">
        <f>B40</f>
        <v xml:space="preserve">7.  INSTALACIONES ELÉCTRICAS Y DE ILUMINACIÓN								</v>
      </c>
      <c r="C53" s="76"/>
      <c r="D53" s="76"/>
      <c r="E53" s="76"/>
      <c r="F53" s="76"/>
      <c r="G53" s="20">
        <f>SUM(G41:G52)</f>
        <v>11499968.330000002</v>
      </c>
      <c r="H53" s="6"/>
      <c r="I53" s="4"/>
    </row>
    <row r="54" spans="1:13" ht="20" customHeight="1" x14ac:dyDescent="0.2">
      <c r="A54" s="5"/>
      <c r="B54" s="75" t="s">
        <v>52</v>
      </c>
      <c r="C54" s="75"/>
      <c r="D54" s="75"/>
      <c r="E54" s="75"/>
      <c r="F54" s="75"/>
      <c r="G54" s="75"/>
      <c r="H54" s="6"/>
      <c r="I54" s="4"/>
    </row>
    <row r="55" spans="1:13" ht="30" customHeight="1" x14ac:dyDescent="0.2">
      <c r="A55" s="5"/>
      <c r="B55" s="14">
        <v>8.01</v>
      </c>
      <c r="C55" s="25" t="s">
        <v>53</v>
      </c>
      <c r="D55" s="16" t="s">
        <v>31</v>
      </c>
      <c r="E55" s="21">
        <v>4</v>
      </c>
      <c r="F55" s="18">
        <v>117610.7127</v>
      </c>
      <c r="G55" s="19">
        <f t="shared" ref="G55" si="3">ROUND(E55*F55,2)</f>
        <v>470442.85</v>
      </c>
      <c r="H55" s="6"/>
      <c r="I55" s="4"/>
    </row>
    <row r="56" spans="1:13" ht="20" customHeight="1" x14ac:dyDescent="0.2">
      <c r="A56" s="5"/>
      <c r="B56" s="76" t="str">
        <f>B54</f>
        <v xml:space="preserve">8.  CAJAS DE PASO Y/O INSPECCIÓN									</v>
      </c>
      <c r="C56" s="76"/>
      <c r="D56" s="76"/>
      <c r="E56" s="76"/>
      <c r="F56" s="76"/>
      <c r="G56" s="20">
        <f>SUM(G55)</f>
        <v>470442.85</v>
      </c>
      <c r="H56" s="6"/>
      <c r="I56" s="4"/>
    </row>
    <row r="57" spans="1:13" ht="20" customHeight="1" x14ac:dyDescent="0.2">
      <c r="A57" s="5"/>
      <c r="B57" s="75" t="s">
        <v>54</v>
      </c>
      <c r="C57" s="75"/>
      <c r="D57" s="75"/>
      <c r="E57" s="75"/>
      <c r="F57" s="75"/>
      <c r="G57" s="75"/>
      <c r="H57" s="6"/>
      <c r="I57" s="4"/>
    </row>
    <row r="58" spans="1:13" ht="30" customHeight="1" x14ac:dyDescent="0.2">
      <c r="A58" s="5"/>
      <c r="B58" s="14">
        <v>9.01</v>
      </c>
      <c r="C58" s="25" t="s">
        <v>55</v>
      </c>
      <c r="D58" s="33" t="s">
        <v>22</v>
      </c>
      <c r="E58" s="21">
        <v>902</v>
      </c>
      <c r="F58" s="18">
        <v>32698.91</v>
      </c>
      <c r="G58" s="19">
        <f>ROUND(E58*F58,2)</f>
        <v>29494416.82</v>
      </c>
      <c r="H58" s="6"/>
      <c r="I58" s="4"/>
    </row>
    <row r="59" spans="1:13" ht="30" customHeight="1" x14ac:dyDescent="0.2">
      <c r="A59" s="5"/>
      <c r="B59" s="14">
        <v>9.02</v>
      </c>
      <c r="C59" s="25" t="s">
        <v>21</v>
      </c>
      <c r="D59" s="33" t="s">
        <v>22</v>
      </c>
      <c r="E59" s="21">
        <v>2532</v>
      </c>
      <c r="F59" s="18">
        <v>5472.6166999999996</v>
      </c>
      <c r="G59" s="19">
        <f>ROUND(E59*F59,2)</f>
        <v>13856665.48</v>
      </c>
      <c r="H59" s="6"/>
      <c r="I59" s="4"/>
    </row>
    <row r="60" spans="1:13" ht="20" customHeight="1" x14ac:dyDescent="0.2">
      <c r="A60" s="5"/>
      <c r="B60" s="76" t="str">
        <f>B57</f>
        <v xml:space="preserve">9.  VARIOS (VÍAS).								</v>
      </c>
      <c r="C60" s="76"/>
      <c r="D60" s="76"/>
      <c r="E60" s="76"/>
      <c r="F60" s="76"/>
      <c r="G60" s="20">
        <f>SUM(G58:G59)</f>
        <v>43351082.299999997</v>
      </c>
      <c r="H60" s="6"/>
      <c r="I60" s="4"/>
    </row>
    <row r="61" spans="1:13" ht="20" customHeight="1" x14ac:dyDescent="0.2">
      <c r="A61" s="5"/>
      <c r="B61" s="75" t="s">
        <v>56</v>
      </c>
      <c r="C61" s="75"/>
      <c r="D61" s="75"/>
      <c r="E61" s="75"/>
      <c r="F61" s="75"/>
      <c r="G61" s="75"/>
      <c r="H61" s="6"/>
      <c r="I61" s="4"/>
    </row>
    <row r="62" spans="1:13" ht="30" customHeight="1" x14ac:dyDescent="0.2">
      <c r="A62" s="5"/>
      <c r="B62" s="14">
        <v>10.01</v>
      </c>
      <c r="C62" s="25" t="s">
        <v>57</v>
      </c>
      <c r="D62" s="33" t="s">
        <v>31</v>
      </c>
      <c r="E62" s="21">
        <v>5</v>
      </c>
      <c r="F62" s="18">
        <v>2293711.0556999999</v>
      </c>
      <c r="G62" s="19">
        <f>ROUND(E62*F62,2)</f>
        <v>11468555.279999999</v>
      </c>
      <c r="H62" s="6"/>
      <c r="I62" s="4"/>
    </row>
    <row r="63" spans="1:13" ht="20" customHeight="1" x14ac:dyDescent="0.2">
      <c r="A63" s="5"/>
      <c r="B63" s="76" t="str">
        <f>B61</f>
        <v xml:space="preserve">10.   LUMINARIAS PARA ALUMBRADO PUBLICO, PARQUES Y ESCENARIOS				</v>
      </c>
      <c r="C63" s="76"/>
      <c r="D63" s="76"/>
      <c r="E63" s="76"/>
      <c r="F63" s="76"/>
      <c r="G63" s="20">
        <f>SUM(G62:G62)</f>
        <v>11468555.279999999</v>
      </c>
      <c r="H63" s="6"/>
      <c r="I63" s="4"/>
    </row>
    <row r="64" spans="1:13" ht="20" customHeight="1" x14ac:dyDescent="0.2">
      <c r="A64" s="5"/>
      <c r="B64" s="75" t="s">
        <v>58</v>
      </c>
      <c r="C64" s="75"/>
      <c r="D64" s="75"/>
      <c r="E64" s="75"/>
      <c r="F64" s="75"/>
      <c r="G64" s="75"/>
      <c r="H64" s="6"/>
      <c r="I64" s="4"/>
    </row>
    <row r="65" spans="1:12" ht="30" customHeight="1" x14ac:dyDescent="0.2">
      <c r="A65" s="5"/>
      <c r="B65" s="14">
        <v>11.01</v>
      </c>
      <c r="C65" s="24" t="s">
        <v>59</v>
      </c>
      <c r="D65" s="33" t="s">
        <v>17</v>
      </c>
      <c r="E65" s="21">
        <v>810</v>
      </c>
      <c r="F65" s="18">
        <v>964.76260000000002</v>
      </c>
      <c r="G65" s="19">
        <f>ROUND(E65*F65,2)</f>
        <v>781457.71</v>
      </c>
      <c r="H65" s="6"/>
      <c r="I65" s="4"/>
    </row>
    <row r="66" spans="1:12" ht="20" customHeight="1" x14ac:dyDescent="0.2">
      <c r="A66" s="5"/>
      <c r="B66" s="76" t="str">
        <f>B64</f>
        <v>11. OTROS</v>
      </c>
      <c r="C66" s="76"/>
      <c r="D66" s="76"/>
      <c r="E66" s="76"/>
      <c r="F66" s="76"/>
      <c r="G66" s="20">
        <f>SUM(G65)</f>
        <v>781457.71</v>
      </c>
      <c r="H66" s="6"/>
      <c r="I66" s="4"/>
    </row>
    <row r="67" spans="1:12" ht="20" customHeight="1" x14ac:dyDescent="0.2">
      <c r="A67" s="5"/>
      <c r="B67" s="72" t="s">
        <v>60</v>
      </c>
      <c r="C67" s="72"/>
      <c r="D67" s="72"/>
      <c r="E67" s="72"/>
      <c r="F67" s="72"/>
      <c r="G67" s="72"/>
      <c r="H67" s="6"/>
      <c r="I67" s="4"/>
    </row>
    <row r="68" spans="1:12" ht="20" customHeight="1" x14ac:dyDescent="0.2">
      <c r="A68" s="5"/>
      <c r="B68" s="75" t="s">
        <v>61</v>
      </c>
      <c r="C68" s="75"/>
      <c r="D68" s="75"/>
      <c r="E68" s="75"/>
      <c r="F68" s="75"/>
      <c r="G68" s="75"/>
      <c r="H68" s="6"/>
      <c r="I68" s="4"/>
    </row>
    <row r="69" spans="1:12" ht="30" customHeight="1" x14ac:dyDescent="0.2">
      <c r="A69" s="5"/>
      <c r="B69" s="14">
        <v>1.01</v>
      </c>
      <c r="C69" s="25" t="s">
        <v>62</v>
      </c>
      <c r="D69" s="26" t="s">
        <v>22</v>
      </c>
      <c r="E69" s="21">
        <v>4455</v>
      </c>
      <c r="F69" s="30">
        <v>2822.4997999999996</v>
      </c>
      <c r="G69" s="19">
        <f>ROUND(E69*F69,2)</f>
        <v>12574236.609999999</v>
      </c>
      <c r="H69" s="6"/>
      <c r="I69" s="4"/>
    </row>
    <row r="70" spans="1:12" ht="20" customHeight="1" x14ac:dyDescent="0.2">
      <c r="A70" s="5"/>
      <c r="B70" s="76" t="str">
        <f>B68</f>
        <v xml:space="preserve">1.   VARIOS (VÍAS).						</v>
      </c>
      <c r="C70" s="76"/>
      <c r="D70" s="76"/>
      <c r="E70" s="76"/>
      <c r="F70" s="76"/>
      <c r="G70" s="20">
        <f>SUM(G69)</f>
        <v>12574236.609999999</v>
      </c>
      <c r="H70" s="6"/>
      <c r="I70" s="4"/>
    </row>
    <row r="71" spans="1:12" ht="20" customHeight="1" x14ac:dyDescent="0.2">
      <c r="A71" s="5"/>
      <c r="B71" s="75" t="s">
        <v>63</v>
      </c>
      <c r="C71" s="75"/>
      <c r="D71" s="75"/>
      <c r="E71" s="75"/>
      <c r="F71" s="75"/>
      <c r="G71" s="75"/>
      <c r="H71" s="6"/>
      <c r="I71" s="4"/>
    </row>
    <row r="72" spans="1:12" ht="30" customHeight="1" x14ac:dyDescent="0.2">
      <c r="A72" s="5"/>
      <c r="B72" s="14">
        <v>2.0099999999999998</v>
      </c>
      <c r="C72" s="24" t="s">
        <v>21</v>
      </c>
      <c r="D72" s="26" t="s">
        <v>22</v>
      </c>
      <c r="E72" s="21">
        <v>4455</v>
      </c>
      <c r="F72" s="18">
        <v>5472.6166999999996</v>
      </c>
      <c r="G72" s="19">
        <f>ROUND(E72*F72,2)</f>
        <v>24380507.399999999</v>
      </c>
      <c r="H72" s="6"/>
      <c r="I72" s="4"/>
    </row>
    <row r="73" spans="1:12" ht="20" customHeight="1" x14ac:dyDescent="0.2">
      <c r="A73" s="5"/>
      <c r="B73" s="76" t="str">
        <f>B71</f>
        <v xml:space="preserve">2.   PINTURAS Y ESMALTES						</v>
      </c>
      <c r="C73" s="76"/>
      <c r="D73" s="76"/>
      <c r="E73" s="76"/>
      <c r="F73" s="76"/>
      <c r="G73" s="20">
        <f>SUM(G72)</f>
        <v>24380507.399999999</v>
      </c>
      <c r="H73" s="6"/>
      <c r="I73" s="4"/>
    </row>
    <row r="74" spans="1:12" ht="20" customHeight="1" x14ac:dyDescent="0.2">
      <c r="A74" s="5"/>
      <c r="B74" s="75" t="s">
        <v>64</v>
      </c>
      <c r="C74" s="75"/>
      <c r="D74" s="75"/>
      <c r="E74" s="75"/>
      <c r="F74" s="75"/>
      <c r="G74" s="75"/>
      <c r="H74" s="6"/>
      <c r="I74" s="4"/>
      <c r="K74" s="23"/>
    </row>
    <row r="75" spans="1:12" ht="30" customHeight="1" x14ac:dyDescent="0.2">
      <c r="A75" s="5"/>
      <c r="B75" s="14">
        <v>3.01</v>
      </c>
      <c r="C75" s="34" t="s">
        <v>65</v>
      </c>
      <c r="D75" s="26" t="s">
        <v>22</v>
      </c>
      <c r="E75" s="21">
        <v>4455</v>
      </c>
      <c r="F75" s="18">
        <v>2685.3689999999997</v>
      </c>
      <c r="G75" s="19">
        <f>ROUND(E75*F75,2)</f>
        <v>11963318.9</v>
      </c>
      <c r="H75" s="6"/>
      <c r="I75" s="4"/>
    </row>
    <row r="76" spans="1:12" ht="21.75" customHeight="1" x14ac:dyDescent="0.2">
      <c r="A76" s="5"/>
      <c r="B76" s="14">
        <v>3.02</v>
      </c>
      <c r="C76" s="24" t="s">
        <v>66</v>
      </c>
      <c r="D76" s="26" t="s">
        <v>22</v>
      </c>
      <c r="E76" s="21">
        <v>4455</v>
      </c>
      <c r="F76" s="18">
        <v>2685.3689999999997</v>
      </c>
      <c r="G76" s="19">
        <f>ROUND(E76*F76,2)</f>
        <v>11963318.9</v>
      </c>
      <c r="H76" s="6"/>
      <c r="I76" s="4"/>
    </row>
    <row r="77" spans="1:12" ht="20" customHeight="1" x14ac:dyDescent="0.2">
      <c r="A77" s="5"/>
      <c r="B77" s="76" t="str">
        <f>B74</f>
        <v xml:space="preserve">3.    ACTIVIDADES PRELIMINARES (VÍAS)					</v>
      </c>
      <c r="C77" s="76"/>
      <c r="D77" s="76"/>
      <c r="E77" s="76"/>
      <c r="F77" s="76"/>
      <c r="G77" s="20">
        <f>SUM(G75:G76)</f>
        <v>23926637.800000001</v>
      </c>
      <c r="H77" s="6"/>
      <c r="I77" s="4"/>
    </row>
    <row r="78" spans="1:12" s="39" customFormat="1" ht="25" customHeight="1" x14ac:dyDescent="0.2">
      <c r="A78" s="35"/>
      <c r="B78" s="71" t="s">
        <v>67</v>
      </c>
      <c r="C78" s="71"/>
      <c r="D78" s="71"/>
      <c r="E78" s="71"/>
      <c r="F78" s="71"/>
      <c r="G78" s="36">
        <f>+G77+G73+G70+G66+G63+G60+G56+G53+G39+G36+G31+G26+G22+G16</f>
        <v>351480399.07000005</v>
      </c>
      <c r="H78" s="37"/>
      <c r="I78" s="38"/>
      <c r="K78" s="40"/>
      <c r="L78" s="41"/>
    </row>
    <row r="79" spans="1:12" s="39" customFormat="1" ht="16" x14ac:dyDescent="0.2">
      <c r="A79" s="35"/>
      <c r="B79" s="72" t="s">
        <v>68</v>
      </c>
      <c r="C79" s="72"/>
      <c r="D79" s="72"/>
      <c r="E79" s="72"/>
      <c r="F79" s="72"/>
      <c r="G79" s="42"/>
      <c r="H79" s="37"/>
      <c r="I79" s="38"/>
    </row>
    <row r="80" spans="1:12" ht="30" customHeight="1" x14ac:dyDescent="0.2">
      <c r="A80" s="5"/>
      <c r="B80" s="14">
        <v>1</v>
      </c>
      <c r="C80" s="25" t="s">
        <v>69</v>
      </c>
      <c r="D80" s="33" t="s">
        <v>70</v>
      </c>
      <c r="E80" s="21">
        <v>4</v>
      </c>
      <c r="F80" s="18">
        <v>2250000</v>
      </c>
      <c r="G80" s="19">
        <f>ROUND(E80*F80,2)</f>
        <v>9000000</v>
      </c>
      <c r="H80" s="6"/>
      <c r="I80" s="4"/>
    </row>
    <row r="81" spans="1:12" ht="21" customHeight="1" x14ac:dyDescent="0.2">
      <c r="A81" s="5"/>
      <c r="B81" s="73" t="s">
        <v>71</v>
      </c>
      <c r="C81" s="73"/>
      <c r="D81" s="73"/>
      <c r="E81" s="73"/>
      <c r="F81" s="43">
        <v>0.19</v>
      </c>
      <c r="G81" s="19">
        <f>G80*F81</f>
        <v>1710000</v>
      </c>
      <c r="H81" s="6"/>
      <c r="I81" s="4"/>
    </row>
    <row r="82" spans="1:12" s="39" customFormat="1" ht="25" customHeight="1" x14ac:dyDescent="0.2">
      <c r="A82" s="35"/>
      <c r="B82" s="71" t="s">
        <v>72</v>
      </c>
      <c r="C82" s="71"/>
      <c r="D82" s="71"/>
      <c r="E82" s="71"/>
      <c r="F82" s="71"/>
      <c r="G82" s="36">
        <f>G80+G81</f>
        <v>10710000</v>
      </c>
      <c r="H82" s="37"/>
      <c r="I82" s="38"/>
      <c r="K82" s="40"/>
      <c r="L82" s="41"/>
    </row>
    <row r="83" spans="1:12" s="39" customFormat="1" ht="16" x14ac:dyDescent="0.2">
      <c r="A83" s="35"/>
      <c r="B83" s="44"/>
      <c r="C83" s="44"/>
      <c r="D83" s="44"/>
      <c r="E83" s="44"/>
      <c r="F83" s="44"/>
      <c r="G83" s="45"/>
      <c r="H83" s="37"/>
      <c r="I83" s="38"/>
    </row>
    <row r="84" spans="1:12" s="39" customFormat="1" ht="30" customHeight="1" x14ac:dyDescent="0.2">
      <c r="A84" s="35"/>
      <c r="B84" s="74" t="s">
        <v>73</v>
      </c>
      <c r="C84" s="74"/>
      <c r="D84" s="74"/>
      <c r="E84" s="74"/>
      <c r="F84" s="74"/>
      <c r="G84" s="36">
        <f>G78+G82</f>
        <v>362190399.07000005</v>
      </c>
      <c r="H84" s="37"/>
      <c r="I84" s="38"/>
    </row>
    <row r="85" spans="1:12" s="39" customFormat="1" ht="11.25" customHeight="1" x14ac:dyDescent="0.2">
      <c r="A85" s="35"/>
      <c r="B85" s="46"/>
      <c r="C85" s="46"/>
      <c r="D85" s="46"/>
      <c r="E85" s="47"/>
      <c r="F85" s="48"/>
      <c r="G85" s="49"/>
      <c r="H85" s="37"/>
      <c r="I85" s="38"/>
    </row>
    <row r="86" spans="1:12" s="39" customFormat="1" ht="31" customHeight="1" x14ac:dyDescent="0.2">
      <c r="A86" s="35"/>
      <c r="B86" s="65" t="s">
        <v>74</v>
      </c>
      <c r="C86" s="65"/>
      <c r="D86" s="70" t="s">
        <v>9</v>
      </c>
      <c r="E86" s="70"/>
      <c r="F86" s="70"/>
      <c r="G86" s="50" t="s">
        <v>75</v>
      </c>
      <c r="H86" s="51"/>
      <c r="I86" s="38"/>
    </row>
    <row r="87" spans="1:12" s="39" customFormat="1" ht="51" customHeight="1" x14ac:dyDescent="0.2">
      <c r="A87" s="35"/>
      <c r="B87" s="65" t="s">
        <v>76</v>
      </c>
      <c r="C87" s="65"/>
      <c r="D87" s="66" t="s">
        <v>77</v>
      </c>
      <c r="E87" s="66"/>
      <c r="F87" s="50" t="s">
        <v>78</v>
      </c>
      <c r="G87" s="52">
        <v>0.26</v>
      </c>
      <c r="H87" s="51"/>
      <c r="I87" s="38"/>
    </row>
    <row r="88" spans="1:12" s="39" customFormat="1" ht="27.75" customHeight="1" x14ac:dyDescent="0.2">
      <c r="A88" s="35"/>
      <c r="B88" s="65" t="s">
        <v>79</v>
      </c>
      <c r="C88" s="65"/>
      <c r="D88" s="67" t="s">
        <v>80</v>
      </c>
      <c r="E88" s="68"/>
      <c r="F88" s="50" t="s">
        <v>81</v>
      </c>
      <c r="G88" s="52">
        <v>0.02</v>
      </c>
      <c r="H88" s="51"/>
      <c r="I88" s="38"/>
    </row>
    <row r="89" spans="1:12" s="53" customFormat="1" ht="27.75" customHeight="1" x14ac:dyDescent="0.2">
      <c r="A89" s="35"/>
      <c r="B89" s="69"/>
      <c r="C89" s="69"/>
      <c r="D89" s="70" t="s">
        <v>82</v>
      </c>
      <c r="E89" s="66"/>
      <c r="F89" s="50" t="s">
        <v>83</v>
      </c>
      <c r="G89" s="52">
        <v>0.02</v>
      </c>
      <c r="H89" s="37"/>
      <c r="I89" s="38"/>
    </row>
    <row r="90" spans="1:12" ht="27.75" customHeight="1" x14ac:dyDescent="0.2">
      <c r="A90" s="5"/>
      <c r="B90" s="69"/>
      <c r="C90" s="69"/>
      <c r="D90" s="66" t="s">
        <v>84</v>
      </c>
      <c r="E90" s="66"/>
      <c r="F90" s="50" t="s">
        <v>85</v>
      </c>
      <c r="G90" s="54">
        <f>+G87+G88+G89</f>
        <v>0.30000000000000004</v>
      </c>
      <c r="H90" s="6"/>
      <c r="I90" s="4"/>
    </row>
    <row r="91" spans="1:12" ht="17" thickBot="1" x14ac:dyDescent="0.25">
      <c r="A91" s="55"/>
      <c r="B91" s="56"/>
      <c r="C91" s="57"/>
      <c r="D91" s="56"/>
      <c r="E91" s="56"/>
      <c r="F91" s="56"/>
      <c r="G91" s="56"/>
      <c r="H91" s="58"/>
      <c r="I91" s="4"/>
    </row>
    <row r="92" spans="1:12" ht="17" thickTop="1" x14ac:dyDescent="0.2">
      <c r="A92" s="4"/>
      <c r="H92" s="4"/>
      <c r="I92" s="4"/>
    </row>
  </sheetData>
  <mergeCells count="51">
    <mergeCell ref="B11:G11"/>
    <mergeCell ref="A2:H2"/>
    <mergeCell ref="B3:D3"/>
    <mergeCell ref="B6:G6"/>
    <mergeCell ref="B7:G7"/>
    <mergeCell ref="B8:G9"/>
    <mergeCell ref="B10:G10"/>
    <mergeCell ref="B37:G37"/>
    <mergeCell ref="B13:G13"/>
    <mergeCell ref="B14:G14"/>
    <mergeCell ref="B16:F16"/>
    <mergeCell ref="B17:G17"/>
    <mergeCell ref="B22:F22"/>
    <mergeCell ref="B23:G23"/>
    <mergeCell ref="B26:F26"/>
    <mergeCell ref="B27:G27"/>
    <mergeCell ref="B31:F31"/>
    <mergeCell ref="B32:G32"/>
    <mergeCell ref="B36:F36"/>
    <mergeCell ref="B67:G67"/>
    <mergeCell ref="B39:F39"/>
    <mergeCell ref="B40:G40"/>
    <mergeCell ref="B53:F53"/>
    <mergeCell ref="B54:G54"/>
    <mergeCell ref="B56:F56"/>
    <mergeCell ref="B57:G57"/>
    <mergeCell ref="B60:F60"/>
    <mergeCell ref="B61:G61"/>
    <mergeCell ref="B63:F63"/>
    <mergeCell ref="B64:G64"/>
    <mergeCell ref="B66:F66"/>
    <mergeCell ref="B86:C86"/>
    <mergeCell ref="D86:F86"/>
    <mergeCell ref="B68:G68"/>
    <mergeCell ref="B70:F70"/>
    <mergeCell ref="B71:G71"/>
    <mergeCell ref="B73:F73"/>
    <mergeCell ref="B74:G74"/>
    <mergeCell ref="B77:F77"/>
    <mergeCell ref="B78:F78"/>
    <mergeCell ref="B79:F79"/>
    <mergeCell ref="B81:E81"/>
    <mergeCell ref="B82:F82"/>
    <mergeCell ref="B84:F84"/>
    <mergeCell ref="B87:C87"/>
    <mergeCell ref="D87:E87"/>
    <mergeCell ref="B88:C88"/>
    <mergeCell ref="D88:E88"/>
    <mergeCell ref="B89:C90"/>
    <mergeCell ref="D89:E89"/>
    <mergeCell ref="D90:E9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1A640-E8DA-4940-831C-25663A46761E}">
  <dimension ref="A1:M94"/>
  <sheetViews>
    <sheetView topLeftCell="A30" workbookViewId="0">
      <selection activeCell="K12" sqref="K12"/>
    </sheetView>
  </sheetViews>
  <sheetFormatPr baseColWidth="10" defaultColWidth="13.1640625" defaultRowHeight="14" x14ac:dyDescent="0.15"/>
  <cols>
    <col min="1" max="1" width="5.1640625" style="3" customWidth="1"/>
    <col min="2" max="2" width="10.83203125" style="3" customWidth="1"/>
    <col min="3" max="3" width="83.83203125" style="3" customWidth="1"/>
    <col min="4" max="4" width="9.83203125" style="3" customWidth="1"/>
    <col min="5" max="5" width="12.5" style="3" customWidth="1"/>
    <col min="6" max="6" width="19.33203125" style="3" customWidth="1"/>
    <col min="7" max="7" width="18.33203125" style="3" customWidth="1"/>
    <col min="8" max="9" width="5.1640625" style="3" customWidth="1"/>
    <col min="10" max="10" width="13.1640625" style="3"/>
    <col min="11" max="11" width="15.83203125" style="3" bestFit="1" customWidth="1"/>
    <col min="12" max="12" width="15.1640625" style="3" customWidth="1"/>
    <col min="13" max="16384" width="13.1640625" style="3"/>
  </cols>
  <sheetData>
    <row r="1" spans="1:9" ht="17" thickBot="1" x14ac:dyDescent="0.25">
      <c r="A1" s="1"/>
      <c r="B1" s="2"/>
      <c r="H1" s="4"/>
      <c r="I1" s="4"/>
    </row>
    <row r="2" spans="1:9" ht="17" thickTop="1" x14ac:dyDescent="0.2">
      <c r="A2" s="78"/>
      <c r="B2" s="79"/>
      <c r="C2" s="79"/>
      <c r="D2" s="79"/>
      <c r="E2" s="79"/>
      <c r="F2" s="79"/>
      <c r="G2" s="79"/>
      <c r="H2" s="80"/>
      <c r="I2" s="4"/>
    </row>
    <row r="3" spans="1:9" ht="30.75" customHeight="1" x14ac:dyDescent="0.2">
      <c r="A3" s="5"/>
      <c r="B3" s="81" t="s">
        <v>0</v>
      </c>
      <c r="C3" s="81"/>
      <c r="D3" s="81"/>
      <c r="H3" s="6"/>
      <c r="I3" s="4"/>
    </row>
    <row r="4" spans="1:9" ht="16" x14ac:dyDescent="0.2">
      <c r="A4" s="5"/>
      <c r="B4" s="7" t="s">
        <v>1</v>
      </c>
      <c r="C4" s="8" t="s">
        <v>2</v>
      </c>
      <c r="D4" s="7" t="s">
        <v>3</v>
      </c>
      <c r="H4" s="6"/>
      <c r="I4" s="4"/>
    </row>
    <row r="5" spans="1:9" ht="16" x14ac:dyDescent="0.2">
      <c r="A5" s="5"/>
      <c r="B5" s="9"/>
      <c r="H5" s="6"/>
      <c r="I5" s="4"/>
    </row>
    <row r="6" spans="1:9" ht="22.5" customHeight="1" x14ac:dyDescent="0.2">
      <c r="A6" s="5"/>
      <c r="B6" s="82" t="s">
        <v>4</v>
      </c>
      <c r="C6" s="82"/>
      <c r="D6" s="82"/>
      <c r="E6" s="82"/>
      <c r="F6" s="82"/>
      <c r="G6" s="82"/>
      <c r="H6" s="6"/>
      <c r="I6" s="4"/>
    </row>
    <row r="7" spans="1:9" ht="16" x14ac:dyDescent="0.2">
      <c r="A7" s="5"/>
      <c r="B7" s="83" t="s">
        <v>86</v>
      </c>
      <c r="C7" s="83"/>
      <c r="D7" s="83"/>
      <c r="E7" s="83"/>
      <c r="F7" s="83"/>
      <c r="G7" s="83"/>
      <c r="H7" s="6"/>
      <c r="I7" s="4"/>
    </row>
    <row r="8" spans="1:9" s="13" customFormat="1" ht="16" x14ac:dyDescent="0.2">
      <c r="A8" s="10"/>
      <c r="B8" s="84" t="s">
        <v>6</v>
      </c>
      <c r="C8" s="84"/>
      <c r="D8" s="84"/>
      <c r="E8" s="84"/>
      <c r="F8" s="84"/>
      <c r="G8" s="84"/>
      <c r="H8" s="11"/>
      <c r="I8" s="12"/>
    </row>
    <row r="9" spans="1:9" ht="30" customHeight="1" x14ac:dyDescent="0.2">
      <c r="A9" s="5"/>
      <c r="B9" s="84"/>
      <c r="C9" s="84"/>
      <c r="D9" s="84"/>
      <c r="E9" s="84"/>
      <c r="F9" s="84"/>
      <c r="G9" s="84"/>
      <c r="H9" s="6"/>
      <c r="I9" s="4"/>
    </row>
    <row r="10" spans="1:9" ht="59" customHeight="1" x14ac:dyDescent="0.2">
      <c r="A10" s="5"/>
      <c r="B10" s="85" t="s">
        <v>7</v>
      </c>
      <c r="C10" s="85"/>
      <c r="D10" s="85"/>
      <c r="E10" s="85"/>
      <c r="F10" s="85"/>
      <c r="G10" s="85"/>
      <c r="H10" s="6"/>
      <c r="I10" s="4"/>
    </row>
    <row r="11" spans="1:9" ht="30" customHeight="1" x14ac:dyDescent="0.2">
      <c r="A11" s="5"/>
      <c r="B11" s="77"/>
      <c r="C11" s="77"/>
      <c r="D11" s="77"/>
      <c r="E11" s="77"/>
      <c r="F11" s="77"/>
      <c r="G11" s="77"/>
      <c r="H11" s="6"/>
      <c r="I11" s="4"/>
    </row>
    <row r="12" spans="1:9" ht="60" customHeight="1" x14ac:dyDescent="0.2">
      <c r="A12" s="5"/>
      <c r="B12" s="59" t="s">
        <v>8</v>
      </c>
      <c r="C12" s="60" t="s">
        <v>9</v>
      </c>
      <c r="D12" s="59" t="s">
        <v>10</v>
      </c>
      <c r="E12" s="59" t="s">
        <v>11</v>
      </c>
      <c r="F12" s="61" t="s">
        <v>12</v>
      </c>
      <c r="G12" s="61" t="s">
        <v>13</v>
      </c>
      <c r="H12" s="6"/>
      <c r="I12" s="4"/>
    </row>
    <row r="13" spans="1:9" ht="25" customHeight="1" x14ac:dyDescent="0.2">
      <c r="A13" s="5"/>
      <c r="B13" s="72" t="s">
        <v>14</v>
      </c>
      <c r="C13" s="72"/>
      <c r="D13" s="72"/>
      <c r="E13" s="72"/>
      <c r="F13" s="72"/>
      <c r="G13" s="72"/>
      <c r="H13" s="6"/>
      <c r="I13" s="4"/>
    </row>
    <row r="14" spans="1:9" ht="20" customHeight="1" x14ac:dyDescent="0.2">
      <c r="A14" s="5"/>
      <c r="B14" s="75" t="s">
        <v>15</v>
      </c>
      <c r="C14" s="75"/>
      <c r="D14" s="75"/>
      <c r="E14" s="75"/>
      <c r="F14" s="75"/>
      <c r="G14" s="75"/>
      <c r="H14" s="6"/>
      <c r="I14" s="4"/>
    </row>
    <row r="15" spans="1:9" ht="30" customHeight="1" x14ac:dyDescent="0.2">
      <c r="A15" s="5"/>
      <c r="B15" s="14">
        <v>1.01</v>
      </c>
      <c r="C15" s="15" t="s">
        <v>16</v>
      </c>
      <c r="D15" s="16" t="s">
        <v>17</v>
      </c>
      <c r="E15" s="17">
        <v>8.1999999999999993</v>
      </c>
      <c r="F15" s="18"/>
      <c r="G15" s="19"/>
      <c r="H15" s="6"/>
      <c r="I15" s="4"/>
    </row>
    <row r="16" spans="1:9" ht="20" customHeight="1" x14ac:dyDescent="0.2">
      <c r="A16" s="5"/>
      <c r="B16" s="76" t="str">
        <f>B14</f>
        <v>1. PRELIMINARES</v>
      </c>
      <c r="C16" s="76"/>
      <c r="D16" s="76"/>
      <c r="E16" s="76"/>
      <c r="F16" s="76"/>
      <c r="G16" s="20"/>
      <c r="H16" s="6"/>
      <c r="I16" s="4"/>
    </row>
    <row r="17" spans="1:11" ht="20" customHeight="1" x14ac:dyDescent="0.2">
      <c r="A17" s="5"/>
      <c r="B17" s="75" t="s">
        <v>18</v>
      </c>
      <c r="C17" s="75"/>
      <c r="D17" s="75"/>
      <c r="E17" s="75"/>
      <c r="F17" s="75"/>
      <c r="G17" s="75"/>
      <c r="H17" s="6"/>
      <c r="I17" s="4"/>
    </row>
    <row r="18" spans="1:11" ht="30" customHeight="1" x14ac:dyDescent="0.2">
      <c r="A18" s="5"/>
      <c r="B18" s="14">
        <v>2.0099999999999998</v>
      </c>
      <c r="C18" s="15" t="s">
        <v>19</v>
      </c>
      <c r="D18" s="16" t="s">
        <v>17</v>
      </c>
      <c r="E18" s="21">
        <v>77.349999999999994</v>
      </c>
      <c r="F18" s="18"/>
      <c r="G18" s="19"/>
      <c r="H18" s="6"/>
      <c r="I18" s="4"/>
    </row>
    <row r="19" spans="1:11" ht="30" customHeight="1" x14ac:dyDescent="0.2">
      <c r="A19" s="5"/>
      <c r="B19" s="14">
        <f>B18+0.01</f>
        <v>2.0199999999999996</v>
      </c>
      <c r="C19" s="15" t="s">
        <v>20</v>
      </c>
      <c r="D19" s="16" t="s">
        <v>17</v>
      </c>
      <c r="E19" s="21">
        <v>363.24</v>
      </c>
      <c r="F19" s="18"/>
      <c r="G19" s="19"/>
      <c r="H19" s="6"/>
      <c r="I19" s="4"/>
    </row>
    <row r="20" spans="1:11" ht="30" customHeight="1" x14ac:dyDescent="0.2">
      <c r="A20" s="5"/>
      <c r="B20" s="14">
        <f t="shared" ref="B20:B21" si="0">B19+0.01</f>
        <v>2.0299999999999994</v>
      </c>
      <c r="C20" s="15" t="s">
        <v>21</v>
      </c>
      <c r="D20" s="16" t="s">
        <v>22</v>
      </c>
      <c r="E20" s="22">
        <v>30474.42</v>
      </c>
      <c r="F20" s="18"/>
      <c r="G20" s="19"/>
      <c r="H20" s="6"/>
      <c r="I20" s="4"/>
    </row>
    <row r="21" spans="1:11" ht="30" customHeight="1" x14ac:dyDescent="0.2">
      <c r="A21" s="5"/>
      <c r="B21" s="14">
        <f t="shared" si="0"/>
        <v>2.0399999999999991</v>
      </c>
      <c r="C21" s="15" t="s">
        <v>23</v>
      </c>
      <c r="D21" s="16" t="s">
        <v>17</v>
      </c>
      <c r="E21" s="21">
        <v>12.64</v>
      </c>
      <c r="F21" s="18"/>
      <c r="G21" s="19"/>
      <c r="H21" s="6"/>
      <c r="I21" s="4"/>
      <c r="K21" s="23"/>
    </row>
    <row r="22" spans="1:11" ht="20" customHeight="1" x14ac:dyDescent="0.2">
      <c r="A22" s="5"/>
      <c r="B22" s="76" t="str">
        <f>B17</f>
        <v>2. PINTURAS Y ESMALTES</v>
      </c>
      <c r="C22" s="76"/>
      <c r="D22" s="76"/>
      <c r="E22" s="76"/>
      <c r="F22" s="76"/>
      <c r="G22" s="20"/>
      <c r="H22" s="6"/>
      <c r="I22" s="4"/>
    </row>
    <row r="23" spans="1:11" ht="20" customHeight="1" x14ac:dyDescent="0.2">
      <c r="A23" s="5"/>
      <c r="B23" s="75" t="s">
        <v>24</v>
      </c>
      <c r="C23" s="75"/>
      <c r="D23" s="75"/>
      <c r="E23" s="75"/>
      <c r="F23" s="75"/>
      <c r="G23" s="75"/>
      <c r="H23" s="6"/>
      <c r="I23" s="4"/>
    </row>
    <row r="24" spans="1:11" ht="30" customHeight="1" x14ac:dyDescent="0.2">
      <c r="A24" s="5"/>
      <c r="B24" s="14">
        <v>3.01</v>
      </c>
      <c r="C24" s="15" t="s">
        <v>25</v>
      </c>
      <c r="D24" s="16" t="s">
        <v>17</v>
      </c>
      <c r="E24" s="17">
        <v>13.8</v>
      </c>
      <c r="F24" s="18"/>
      <c r="G24" s="19"/>
      <c r="H24" s="6"/>
      <c r="I24" s="4"/>
    </row>
    <row r="25" spans="1:11" ht="30" customHeight="1" x14ac:dyDescent="0.2">
      <c r="A25" s="5"/>
      <c r="B25" s="14">
        <v>3.02</v>
      </c>
      <c r="C25" s="15" t="s">
        <v>26</v>
      </c>
      <c r="D25" s="16" t="s">
        <v>17</v>
      </c>
      <c r="E25" s="17">
        <v>9.64</v>
      </c>
      <c r="F25" s="18"/>
      <c r="G25" s="19"/>
      <c r="H25" s="6"/>
      <c r="I25" s="4"/>
    </row>
    <row r="26" spans="1:11" ht="20" customHeight="1" x14ac:dyDescent="0.2">
      <c r="A26" s="5"/>
      <c r="B26" s="76" t="str">
        <f>B23</f>
        <v>3. CARPINTERÍA METÁLICA</v>
      </c>
      <c r="C26" s="76"/>
      <c r="D26" s="76"/>
      <c r="E26" s="76"/>
      <c r="F26" s="76"/>
      <c r="G26" s="20"/>
      <c r="H26" s="6"/>
      <c r="I26" s="4"/>
    </row>
    <row r="27" spans="1:11" ht="20" customHeight="1" x14ac:dyDescent="0.2">
      <c r="A27" s="5"/>
      <c r="B27" s="75" t="s">
        <v>27</v>
      </c>
      <c r="C27" s="75"/>
      <c r="D27" s="75"/>
      <c r="E27" s="75"/>
      <c r="F27" s="75"/>
      <c r="G27" s="75"/>
      <c r="H27" s="6"/>
      <c r="I27" s="4"/>
    </row>
    <row r="28" spans="1:11" ht="30" customHeight="1" x14ac:dyDescent="0.2">
      <c r="A28" s="5"/>
      <c r="B28" s="14">
        <v>4.01</v>
      </c>
      <c r="C28" s="24" t="s">
        <v>28</v>
      </c>
      <c r="D28" s="16" t="s">
        <v>29</v>
      </c>
      <c r="E28" s="21">
        <v>412</v>
      </c>
      <c r="F28" s="18"/>
      <c r="G28" s="19"/>
      <c r="H28" s="6"/>
      <c r="I28" s="4"/>
    </row>
    <row r="29" spans="1:11" ht="30" customHeight="1" x14ac:dyDescent="0.2">
      <c r="A29" s="5"/>
      <c r="B29" s="14">
        <v>4.0199999999999996</v>
      </c>
      <c r="C29" s="24" t="s">
        <v>30</v>
      </c>
      <c r="D29" s="16" t="s">
        <v>31</v>
      </c>
      <c r="E29" s="21">
        <v>2</v>
      </c>
      <c r="F29" s="18"/>
      <c r="G29" s="19"/>
      <c r="H29" s="6"/>
      <c r="I29" s="4"/>
    </row>
    <row r="30" spans="1:11" ht="32.25" customHeight="1" x14ac:dyDescent="0.2">
      <c r="A30" s="5"/>
      <c r="B30" s="14">
        <v>4.03</v>
      </c>
      <c r="C30" s="24" t="s">
        <v>32</v>
      </c>
      <c r="D30" s="16" t="s">
        <v>17</v>
      </c>
      <c r="E30" s="21">
        <v>614</v>
      </c>
      <c r="F30" s="18"/>
      <c r="G30" s="19"/>
      <c r="H30" s="6"/>
      <c r="I30" s="4"/>
    </row>
    <row r="31" spans="1:11" ht="20" customHeight="1" x14ac:dyDescent="0.2">
      <c r="A31" s="5"/>
      <c r="B31" s="76" t="str">
        <f>B27</f>
        <v xml:space="preserve">4. INSTALACIONES DEPORTIVAS					</v>
      </c>
      <c r="C31" s="76"/>
      <c r="D31" s="76"/>
      <c r="E31" s="76"/>
      <c r="F31" s="76"/>
      <c r="G31" s="20"/>
      <c r="H31" s="6"/>
      <c r="I31" s="4"/>
    </row>
    <row r="32" spans="1:11" ht="20" customHeight="1" x14ac:dyDescent="0.2">
      <c r="A32" s="5"/>
      <c r="B32" s="75" t="s">
        <v>33</v>
      </c>
      <c r="C32" s="75"/>
      <c r="D32" s="75"/>
      <c r="E32" s="75"/>
      <c r="F32" s="75"/>
      <c r="G32" s="75"/>
      <c r="H32" s="6"/>
      <c r="I32" s="4"/>
    </row>
    <row r="33" spans="1:9" ht="30" customHeight="1" x14ac:dyDescent="0.2">
      <c r="A33" s="5"/>
      <c r="B33" s="14">
        <v>5.01</v>
      </c>
      <c r="C33" s="25" t="s">
        <v>34</v>
      </c>
      <c r="D33" s="26" t="s">
        <v>31</v>
      </c>
      <c r="E33" s="22">
        <v>1</v>
      </c>
      <c r="F33" s="18"/>
      <c r="G33" s="19"/>
      <c r="H33" s="6"/>
      <c r="I33" s="4"/>
    </row>
    <row r="34" spans="1:9" ht="30" customHeight="1" x14ac:dyDescent="0.2">
      <c r="A34" s="5"/>
      <c r="B34" s="14">
        <v>5.0199999999999996</v>
      </c>
      <c r="C34" s="25" t="s">
        <v>35</v>
      </c>
      <c r="D34" s="26" t="s">
        <v>31</v>
      </c>
      <c r="E34" s="21">
        <v>2</v>
      </c>
      <c r="F34" s="18"/>
      <c r="G34" s="19"/>
      <c r="H34" s="6"/>
      <c r="I34" s="4"/>
    </row>
    <row r="35" spans="1:9" ht="30" customHeight="1" x14ac:dyDescent="0.2">
      <c r="A35" s="5"/>
      <c r="B35" s="14">
        <v>5.0299999999999994</v>
      </c>
      <c r="C35" s="25" t="s">
        <v>36</v>
      </c>
      <c r="D35" s="26" t="s">
        <v>31</v>
      </c>
      <c r="E35" s="21">
        <v>1</v>
      </c>
      <c r="F35" s="18"/>
      <c r="G35" s="19"/>
      <c r="H35" s="6"/>
      <c r="I35" s="4"/>
    </row>
    <row r="36" spans="1:9" ht="20" customHeight="1" x14ac:dyDescent="0.2">
      <c r="A36" s="5"/>
      <c r="B36" s="76" t="str">
        <f>B32</f>
        <v xml:space="preserve">5.  APARATOS SANITARIOS											</v>
      </c>
      <c r="C36" s="76"/>
      <c r="D36" s="76"/>
      <c r="E36" s="76"/>
      <c r="F36" s="76"/>
      <c r="G36" s="20"/>
      <c r="H36" s="6"/>
      <c r="I36" s="4"/>
    </row>
    <row r="37" spans="1:9" ht="20" customHeight="1" x14ac:dyDescent="0.2">
      <c r="A37" s="5"/>
      <c r="B37" s="75" t="s">
        <v>37</v>
      </c>
      <c r="C37" s="75"/>
      <c r="D37" s="75"/>
      <c r="E37" s="75"/>
      <c r="F37" s="75"/>
      <c r="G37" s="75"/>
      <c r="H37" s="6"/>
      <c r="I37" s="4"/>
    </row>
    <row r="38" spans="1:9" ht="33" customHeight="1" x14ac:dyDescent="0.2">
      <c r="A38" s="5"/>
      <c r="B38" s="14">
        <v>6.01</v>
      </c>
      <c r="C38" s="25" t="s">
        <v>38</v>
      </c>
      <c r="D38" s="16" t="s">
        <v>17</v>
      </c>
      <c r="E38" s="21">
        <v>4.42</v>
      </c>
      <c r="F38" s="18"/>
      <c r="G38" s="19"/>
      <c r="H38" s="6"/>
      <c r="I38" s="4"/>
    </row>
    <row r="39" spans="1:9" ht="20" customHeight="1" x14ac:dyDescent="0.2">
      <c r="A39" s="5"/>
      <c r="B39" s="76" t="str">
        <f>B37</f>
        <v xml:space="preserve">6. VIDRIOS Y CERRADURAS									</v>
      </c>
      <c r="C39" s="76"/>
      <c r="D39" s="76"/>
      <c r="E39" s="76"/>
      <c r="F39" s="76"/>
      <c r="G39" s="20"/>
      <c r="H39" s="6"/>
      <c r="I39" s="4"/>
    </row>
    <row r="40" spans="1:9" ht="20" customHeight="1" x14ac:dyDescent="0.2">
      <c r="A40" s="5"/>
      <c r="B40" s="75" t="s">
        <v>39</v>
      </c>
      <c r="C40" s="75"/>
      <c r="D40" s="75"/>
      <c r="E40" s="75"/>
      <c r="F40" s="75"/>
      <c r="G40" s="75"/>
      <c r="H40" s="6"/>
      <c r="I40" s="4"/>
    </row>
    <row r="41" spans="1:9" ht="30" customHeight="1" x14ac:dyDescent="0.2">
      <c r="A41" s="5"/>
      <c r="B41" s="14">
        <v>7.01</v>
      </c>
      <c r="C41" s="25" t="s">
        <v>40</v>
      </c>
      <c r="D41" s="16" t="s">
        <v>31</v>
      </c>
      <c r="E41" s="21">
        <v>5</v>
      </c>
      <c r="F41" s="18"/>
      <c r="G41" s="19"/>
      <c r="H41" s="6"/>
      <c r="I41" s="4"/>
    </row>
    <row r="42" spans="1:9" ht="30" customHeight="1" x14ac:dyDescent="0.2">
      <c r="A42" s="5"/>
      <c r="B42" s="14">
        <f>B41+0.01</f>
        <v>7.02</v>
      </c>
      <c r="C42" s="25" t="s">
        <v>41</v>
      </c>
      <c r="D42" s="16" t="s">
        <v>31</v>
      </c>
      <c r="E42" s="21">
        <v>6</v>
      </c>
      <c r="F42" s="18"/>
      <c r="G42" s="19"/>
      <c r="H42" s="6"/>
      <c r="I42" s="4"/>
    </row>
    <row r="43" spans="1:9" ht="42.75" customHeight="1" x14ac:dyDescent="0.2">
      <c r="A43" s="5"/>
      <c r="B43" s="14">
        <f t="shared" ref="B43:B52" si="1">B42+0.01</f>
        <v>7.0299999999999994</v>
      </c>
      <c r="C43" s="25" t="s">
        <v>42</v>
      </c>
      <c r="D43" s="16" t="s">
        <v>31</v>
      </c>
      <c r="E43" s="21">
        <v>4</v>
      </c>
      <c r="F43" s="18"/>
      <c r="G43" s="19"/>
      <c r="H43" s="6"/>
      <c r="I43" s="4"/>
    </row>
    <row r="44" spans="1:9" ht="30" customHeight="1" x14ac:dyDescent="0.2">
      <c r="A44" s="5"/>
      <c r="B44" s="14">
        <f t="shared" si="1"/>
        <v>7.0399999999999991</v>
      </c>
      <c r="C44" s="25" t="s">
        <v>43</v>
      </c>
      <c r="D44" s="16" t="s">
        <v>31</v>
      </c>
      <c r="E44" s="21">
        <v>2</v>
      </c>
      <c r="F44" s="18"/>
      <c r="G44" s="19"/>
      <c r="H44" s="6"/>
      <c r="I44" s="4"/>
    </row>
    <row r="45" spans="1:9" ht="30" customHeight="1" x14ac:dyDescent="0.2">
      <c r="A45" s="5"/>
      <c r="B45" s="14">
        <f t="shared" si="1"/>
        <v>7.0499999999999989</v>
      </c>
      <c r="C45" s="25" t="s">
        <v>44</v>
      </c>
      <c r="D45" s="16" t="s">
        <v>31</v>
      </c>
      <c r="E45" s="21">
        <v>1</v>
      </c>
      <c r="F45" s="18"/>
      <c r="G45" s="19"/>
      <c r="H45" s="6"/>
      <c r="I45" s="4"/>
    </row>
    <row r="46" spans="1:9" ht="30" customHeight="1" x14ac:dyDescent="0.2">
      <c r="A46" s="5"/>
      <c r="B46" s="14">
        <f t="shared" si="1"/>
        <v>7.0599999999999987</v>
      </c>
      <c r="C46" s="25" t="s">
        <v>45</v>
      </c>
      <c r="D46" s="16" t="s">
        <v>29</v>
      </c>
      <c r="E46" s="21">
        <v>60.1</v>
      </c>
      <c r="F46" s="18"/>
      <c r="G46" s="19"/>
      <c r="H46" s="6"/>
      <c r="I46" s="4"/>
    </row>
    <row r="47" spans="1:9" ht="30" customHeight="1" x14ac:dyDescent="0.2">
      <c r="A47" s="5"/>
      <c r="B47" s="14">
        <f t="shared" si="1"/>
        <v>7.0699999999999985</v>
      </c>
      <c r="C47" s="25" t="s">
        <v>46</v>
      </c>
      <c r="D47" s="16" t="s">
        <v>31</v>
      </c>
      <c r="E47" s="21">
        <v>1</v>
      </c>
      <c r="F47" s="18"/>
      <c r="G47" s="19"/>
      <c r="H47" s="6"/>
      <c r="I47" s="4"/>
    </row>
    <row r="48" spans="1:9" ht="30" customHeight="1" x14ac:dyDescent="0.2">
      <c r="A48" s="5"/>
      <c r="B48" s="14">
        <f t="shared" si="1"/>
        <v>7.0799999999999983</v>
      </c>
      <c r="C48" s="25" t="s">
        <v>47</v>
      </c>
      <c r="D48" s="16" t="s">
        <v>29</v>
      </c>
      <c r="E48" s="21">
        <v>60.1</v>
      </c>
      <c r="F48" s="18"/>
      <c r="G48" s="19"/>
      <c r="H48" s="6"/>
      <c r="I48" s="4"/>
    </row>
    <row r="49" spans="1:13" ht="48.75" customHeight="1" x14ac:dyDescent="0.2">
      <c r="A49" s="5"/>
      <c r="B49" s="14">
        <f t="shared" si="1"/>
        <v>7.0899999999999981</v>
      </c>
      <c r="C49" s="25" t="s">
        <v>48</v>
      </c>
      <c r="D49" s="16" t="s">
        <v>31</v>
      </c>
      <c r="E49" s="21">
        <v>1</v>
      </c>
      <c r="F49" s="18"/>
      <c r="G49" s="19"/>
      <c r="H49" s="6"/>
      <c r="I49" s="4"/>
    </row>
    <row r="50" spans="1:13" ht="30" customHeight="1" x14ac:dyDescent="0.2">
      <c r="A50" s="5"/>
      <c r="B50" s="27">
        <f t="shared" si="1"/>
        <v>7.0999999999999979</v>
      </c>
      <c r="C50" s="28" t="s">
        <v>49</v>
      </c>
      <c r="D50" s="29" t="s">
        <v>31</v>
      </c>
      <c r="E50" s="22">
        <v>5</v>
      </c>
      <c r="F50" s="30"/>
      <c r="G50" s="31"/>
      <c r="H50" s="6"/>
      <c r="I50" s="4"/>
      <c r="M50" s="32"/>
    </row>
    <row r="51" spans="1:13" ht="30" customHeight="1" x14ac:dyDescent="0.2">
      <c r="A51" s="5"/>
      <c r="B51" s="27">
        <f t="shared" si="1"/>
        <v>7.1099999999999977</v>
      </c>
      <c r="C51" s="28" t="s">
        <v>50</v>
      </c>
      <c r="D51" s="29" t="s">
        <v>31</v>
      </c>
      <c r="E51" s="22">
        <v>10</v>
      </c>
      <c r="F51" s="30"/>
      <c r="G51" s="31"/>
      <c r="H51" s="6"/>
      <c r="I51" s="4"/>
      <c r="M51" s="32"/>
    </row>
    <row r="52" spans="1:13" ht="30" customHeight="1" x14ac:dyDescent="0.2">
      <c r="A52" s="5"/>
      <c r="B52" s="27">
        <f t="shared" si="1"/>
        <v>7.1199999999999974</v>
      </c>
      <c r="C52" s="28" t="s">
        <v>51</v>
      </c>
      <c r="D52" s="29" t="s">
        <v>31</v>
      </c>
      <c r="E52" s="22">
        <v>30</v>
      </c>
      <c r="F52" s="30"/>
      <c r="G52" s="31"/>
      <c r="H52" s="6"/>
      <c r="I52" s="4"/>
      <c r="M52" s="32"/>
    </row>
    <row r="53" spans="1:13" ht="20" customHeight="1" x14ac:dyDescent="0.2">
      <c r="A53" s="5"/>
      <c r="B53" s="76" t="str">
        <f>B40</f>
        <v xml:space="preserve">7.  INSTALACIONES ELÉCTRICAS Y DE ILUMINACIÓN								</v>
      </c>
      <c r="C53" s="76"/>
      <c r="D53" s="76"/>
      <c r="E53" s="76"/>
      <c r="F53" s="76"/>
      <c r="G53" s="20"/>
      <c r="H53" s="6"/>
      <c r="I53" s="4"/>
    </row>
    <row r="54" spans="1:13" ht="20" customHeight="1" x14ac:dyDescent="0.2">
      <c r="A54" s="5"/>
      <c r="B54" s="75" t="s">
        <v>52</v>
      </c>
      <c r="C54" s="75"/>
      <c r="D54" s="75"/>
      <c r="E54" s="75"/>
      <c r="F54" s="75"/>
      <c r="G54" s="75"/>
      <c r="H54" s="6"/>
      <c r="I54" s="4"/>
    </row>
    <row r="55" spans="1:13" ht="30" customHeight="1" x14ac:dyDescent="0.2">
      <c r="A55" s="5"/>
      <c r="B55" s="14">
        <v>8.01</v>
      </c>
      <c r="C55" s="25" t="s">
        <v>53</v>
      </c>
      <c r="D55" s="16" t="s">
        <v>31</v>
      </c>
      <c r="E55" s="21">
        <v>4</v>
      </c>
      <c r="F55" s="18"/>
      <c r="G55" s="19"/>
      <c r="H55" s="6"/>
      <c r="I55" s="4"/>
    </row>
    <row r="56" spans="1:13" ht="20" customHeight="1" x14ac:dyDescent="0.2">
      <c r="A56" s="5"/>
      <c r="B56" s="76" t="str">
        <f>B54</f>
        <v xml:space="preserve">8.  CAJAS DE PASO Y/O INSPECCIÓN									</v>
      </c>
      <c r="C56" s="76"/>
      <c r="D56" s="76"/>
      <c r="E56" s="76"/>
      <c r="F56" s="76"/>
      <c r="G56" s="20"/>
      <c r="H56" s="6"/>
      <c r="I56" s="4"/>
    </row>
    <row r="57" spans="1:13" ht="20" customHeight="1" x14ac:dyDescent="0.2">
      <c r="A57" s="5"/>
      <c r="B57" s="75" t="s">
        <v>54</v>
      </c>
      <c r="C57" s="75"/>
      <c r="D57" s="75"/>
      <c r="E57" s="75"/>
      <c r="F57" s="75"/>
      <c r="G57" s="75"/>
      <c r="H57" s="6"/>
      <c r="I57" s="4"/>
    </row>
    <row r="58" spans="1:13" ht="30" customHeight="1" x14ac:dyDescent="0.2">
      <c r="A58" s="5"/>
      <c r="B58" s="14">
        <v>9.01</v>
      </c>
      <c r="C58" s="25" t="s">
        <v>55</v>
      </c>
      <c r="D58" s="33" t="s">
        <v>22</v>
      </c>
      <c r="E58" s="21">
        <v>902</v>
      </c>
      <c r="F58" s="18"/>
      <c r="G58" s="19"/>
      <c r="H58" s="6"/>
      <c r="I58" s="4"/>
    </row>
    <row r="59" spans="1:13" ht="30" customHeight="1" x14ac:dyDescent="0.2">
      <c r="A59" s="5"/>
      <c r="B59" s="14">
        <v>9.02</v>
      </c>
      <c r="C59" s="25" t="s">
        <v>21</v>
      </c>
      <c r="D59" s="33" t="s">
        <v>22</v>
      </c>
      <c r="E59" s="21">
        <v>2532</v>
      </c>
      <c r="F59" s="18"/>
      <c r="G59" s="19"/>
      <c r="H59" s="6"/>
      <c r="I59" s="4"/>
    </row>
    <row r="60" spans="1:13" ht="20" customHeight="1" x14ac:dyDescent="0.2">
      <c r="A60" s="5"/>
      <c r="B60" s="76" t="str">
        <f>B57</f>
        <v xml:space="preserve">9.  VARIOS (VÍAS).								</v>
      </c>
      <c r="C60" s="76"/>
      <c r="D60" s="76"/>
      <c r="E60" s="76"/>
      <c r="F60" s="76"/>
      <c r="G60" s="20"/>
      <c r="H60" s="6"/>
      <c r="I60" s="4"/>
    </row>
    <row r="61" spans="1:13" ht="20" customHeight="1" x14ac:dyDescent="0.2">
      <c r="A61" s="5"/>
      <c r="B61" s="75" t="s">
        <v>56</v>
      </c>
      <c r="C61" s="75"/>
      <c r="D61" s="75"/>
      <c r="E61" s="75"/>
      <c r="F61" s="75"/>
      <c r="G61" s="75"/>
      <c r="H61" s="6"/>
      <c r="I61" s="4"/>
    </row>
    <row r="62" spans="1:13" ht="30" customHeight="1" x14ac:dyDescent="0.2">
      <c r="A62" s="5"/>
      <c r="B62" s="14">
        <v>10.01</v>
      </c>
      <c r="C62" s="25" t="s">
        <v>57</v>
      </c>
      <c r="D62" s="33" t="s">
        <v>31</v>
      </c>
      <c r="E62" s="21">
        <v>5</v>
      </c>
      <c r="F62" s="18"/>
      <c r="G62" s="19"/>
      <c r="H62" s="6"/>
      <c r="I62" s="4"/>
    </row>
    <row r="63" spans="1:13" ht="20" customHeight="1" x14ac:dyDescent="0.2">
      <c r="A63" s="5"/>
      <c r="B63" s="76" t="str">
        <f>B61</f>
        <v xml:space="preserve">10.   LUMINARIAS PARA ALUMBRADO PUBLICO, PARQUES Y ESCENARIOS				</v>
      </c>
      <c r="C63" s="76"/>
      <c r="D63" s="76"/>
      <c r="E63" s="76"/>
      <c r="F63" s="76"/>
      <c r="G63" s="20"/>
      <c r="H63" s="6"/>
      <c r="I63" s="4"/>
    </row>
    <row r="64" spans="1:13" ht="20" customHeight="1" x14ac:dyDescent="0.2">
      <c r="A64" s="5"/>
      <c r="B64" s="75" t="s">
        <v>58</v>
      </c>
      <c r="C64" s="75"/>
      <c r="D64" s="75"/>
      <c r="E64" s="75"/>
      <c r="F64" s="75"/>
      <c r="G64" s="75"/>
      <c r="H64" s="6"/>
      <c r="I64" s="4"/>
    </row>
    <row r="65" spans="1:12" ht="30" customHeight="1" x14ac:dyDescent="0.2">
      <c r="A65" s="5"/>
      <c r="B65" s="14">
        <v>11.01</v>
      </c>
      <c r="C65" s="24" t="s">
        <v>59</v>
      </c>
      <c r="D65" s="33" t="s">
        <v>17</v>
      </c>
      <c r="E65" s="21">
        <v>810</v>
      </c>
      <c r="F65" s="18"/>
      <c r="G65" s="19"/>
      <c r="H65" s="6"/>
      <c r="I65" s="4"/>
    </row>
    <row r="66" spans="1:12" ht="20" customHeight="1" x14ac:dyDescent="0.2">
      <c r="A66" s="5"/>
      <c r="B66" s="76" t="str">
        <f>B64</f>
        <v>11. OTROS</v>
      </c>
      <c r="C66" s="76"/>
      <c r="D66" s="76"/>
      <c r="E66" s="76"/>
      <c r="F66" s="76"/>
      <c r="G66" s="20"/>
      <c r="H66" s="6"/>
      <c r="I66" s="4"/>
    </row>
    <row r="67" spans="1:12" ht="20" customHeight="1" x14ac:dyDescent="0.2">
      <c r="A67" s="5"/>
      <c r="B67" s="72" t="s">
        <v>60</v>
      </c>
      <c r="C67" s="72"/>
      <c r="D67" s="72"/>
      <c r="E67" s="72"/>
      <c r="F67" s="72"/>
      <c r="G67" s="72"/>
      <c r="H67" s="6"/>
      <c r="I67" s="4"/>
    </row>
    <row r="68" spans="1:12" ht="20" customHeight="1" x14ac:dyDescent="0.2">
      <c r="A68" s="5"/>
      <c r="B68" s="75" t="s">
        <v>61</v>
      </c>
      <c r="C68" s="75"/>
      <c r="D68" s="75"/>
      <c r="E68" s="75"/>
      <c r="F68" s="75"/>
      <c r="G68" s="75"/>
      <c r="H68" s="6"/>
      <c r="I68" s="4"/>
    </row>
    <row r="69" spans="1:12" ht="30" customHeight="1" x14ac:dyDescent="0.2">
      <c r="A69" s="5"/>
      <c r="B69" s="14">
        <v>1.01</v>
      </c>
      <c r="C69" s="25" t="s">
        <v>62</v>
      </c>
      <c r="D69" s="26" t="s">
        <v>22</v>
      </c>
      <c r="E69" s="21">
        <v>4455</v>
      </c>
      <c r="F69" s="30"/>
      <c r="G69" s="19"/>
      <c r="H69" s="6"/>
      <c r="I69" s="4"/>
    </row>
    <row r="70" spans="1:12" ht="20" customHeight="1" x14ac:dyDescent="0.2">
      <c r="A70" s="5"/>
      <c r="B70" s="76" t="str">
        <f>B68</f>
        <v xml:space="preserve">1.   VARIOS (VÍAS).						</v>
      </c>
      <c r="C70" s="76"/>
      <c r="D70" s="76"/>
      <c r="E70" s="76"/>
      <c r="F70" s="76"/>
      <c r="G70" s="20"/>
      <c r="H70" s="6"/>
      <c r="I70" s="4"/>
    </row>
    <row r="71" spans="1:12" ht="20" customHeight="1" x14ac:dyDescent="0.2">
      <c r="A71" s="5"/>
      <c r="B71" s="75" t="s">
        <v>63</v>
      </c>
      <c r="C71" s="75"/>
      <c r="D71" s="75"/>
      <c r="E71" s="75"/>
      <c r="F71" s="75"/>
      <c r="G71" s="75"/>
      <c r="H71" s="6"/>
      <c r="I71" s="4"/>
    </row>
    <row r="72" spans="1:12" ht="30" customHeight="1" x14ac:dyDescent="0.2">
      <c r="A72" s="5"/>
      <c r="B72" s="14">
        <v>2.0099999999999998</v>
      </c>
      <c r="C72" s="24" t="s">
        <v>21</v>
      </c>
      <c r="D72" s="26" t="s">
        <v>22</v>
      </c>
      <c r="E72" s="21">
        <v>4455</v>
      </c>
      <c r="F72" s="18"/>
      <c r="G72" s="19"/>
      <c r="H72" s="6"/>
      <c r="I72" s="4"/>
    </row>
    <row r="73" spans="1:12" ht="20" customHeight="1" x14ac:dyDescent="0.2">
      <c r="A73" s="5"/>
      <c r="B73" s="76" t="str">
        <f>B71</f>
        <v xml:space="preserve">2.   PINTURAS Y ESMALTES						</v>
      </c>
      <c r="C73" s="76"/>
      <c r="D73" s="76"/>
      <c r="E73" s="76"/>
      <c r="F73" s="76"/>
      <c r="G73" s="20"/>
      <c r="H73" s="6"/>
      <c r="I73" s="4"/>
    </row>
    <row r="74" spans="1:12" ht="20" customHeight="1" x14ac:dyDescent="0.2">
      <c r="A74" s="5"/>
      <c r="B74" s="75" t="s">
        <v>64</v>
      </c>
      <c r="C74" s="75"/>
      <c r="D74" s="75"/>
      <c r="E74" s="75"/>
      <c r="F74" s="75"/>
      <c r="G74" s="75"/>
      <c r="H74" s="6"/>
      <c r="I74" s="4"/>
      <c r="K74" s="23"/>
    </row>
    <row r="75" spans="1:12" ht="30" customHeight="1" x14ac:dyDescent="0.2">
      <c r="A75" s="5"/>
      <c r="B75" s="14">
        <v>3.01</v>
      </c>
      <c r="C75" s="34" t="s">
        <v>65</v>
      </c>
      <c r="D75" s="26" t="s">
        <v>22</v>
      </c>
      <c r="E75" s="21">
        <v>4455</v>
      </c>
      <c r="F75" s="18"/>
      <c r="G75" s="19"/>
      <c r="H75" s="6"/>
      <c r="I75" s="4"/>
    </row>
    <row r="76" spans="1:12" ht="21.75" customHeight="1" x14ac:dyDescent="0.2">
      <c r="A76" s="5"/>
      <c r="B76" s="14">
        <v>3.02</v>
      </c>
      <c r="C76" s="24" t="s">
        <v>66</v>
      </c>
      <c r="D76" s="26" t="s">
        <v>22</v>
      </c>
      <c r="E76" s="21">
        <v>4455</v>
      </c>
      <c r="F76" s="18"/>
      <c r="G76" s="19"/>
      <c r="H76" s="6"/>
      <c r="I76" s="4"/>
    </row>
    <row r="77" spans="1:12" ht="20" customHeight="1" x14ac:dyDescent="0.2">
      <c r="A77" s="5"/>
      <c r="B77" s="76" t="str">
        <f>B74</f>
        <v xml:space="preserve">3.    ACTIVIDADES PRELIMINARES (VÍAS)					</v>
      </c>
      <c r="C77" s="76"/>
      <c r="D77" s="76"/>
      <c r="E77" s="76"/>
      <c r="F77" s="76"/>
      <c r="G77" s="20"/>
      <c r="H77" s="6"/>
      <c r="I77" s="4"/>
    </row>
    <row r="78" spans="1:12" s="39" customFormat="1" ht="25" customHeight="1" x14ac:dyDescent="0.2">
      <c r="A78" s="35"/>
      <c r="B78" s="71" t="s">
        <v>67</v>
      </c>
      <c r="C78" s="71"/>
      <c r="D78" s="71"/>
      <c r="E78" s="71"/>
      <c r="F78" s="71"/>
      <c r="G78" s="36"/>
      <c r="H78" s="37"/>
      <c r="I78" s="38"/>
      <c r="K78" s="40"/>
      <c r="L78" s="41"/>
    </row>
    <row r="79" spans="1:12" s="39" customFormat="1" ht="16" x14ac:dyDescent="0.2">
      <c r="A79" s="35"/>
      <c r="B79" s="72" t="s">
        <v>68</v>
      </c>
      <c r="C79" s="72"/>
      <c r="D79" s="72"/>
      <c r="E79" s="72"/>
      <c r="F79" s="72"/>
      <c r="G79" s="42"/>
      <c r="H79" s="37"/>
      <c r="I79" s="38"/>
    </row>
    <row r="80" spans="1:12" ht="30" customHeight="1" x14ac:dyDescent="0.2">
      <c r="A80" s="5"/>
      <c r="B80" s="14">
        <v>1</v>
      </c>
      <c r="C80" s="25" t="s">
        <v>69</v>
      </c>
      <c r="D80" s="33" t="s">
        <v>70</v>
      </c>
      <c r="E80" s="21">
        <v>4</v>
      </c>
      <c r="F80" s="18"/>
      <c r="G80" s="19"/>
      <c r="H80" s="6"/>
      <c r="I80" s="4"/>
    </row>
    <row r="81" spans="1:12" ht="30" customHeight="1" x14ac:dyDescent="0.2">
      <c r="A81" s="5"/>
      <c r="B81" s="73" t="s">
        <v>71</v>
      </c>
      <c r="C81" s="73"/>
      <c r="D81" s="73"/>
      <c r="E81" s="73"/>
      <c r="F81" s="43">
        <v>0.19</v>
      </c>
      <c r="G81" s="19"/>
      <c r="H81" s="6"/>
      <c r="I81" s="4"/>
    </row>
    <row r="82" spans="1:12" s="39" customFormat="1" ht="25" customHeight="1" x14ac:dyDescent="0.2">
      <c r="A82" s="35"/>
      <c r="B82" s="71" t="s">
        <v>72</v>
      </c>
      <c r="C82" s="71"/>
      <c r="D82" s="71"/>
      <c r="E82" s="71"/>
      <c r="F82" s="71"/>
      <c r="G82" s="36"/>
      <c r="H82" s="37"/>
      <c r="I82" s="38"/>
      <c r="K82" s="40"/>
      <c r="L82" s="41"/>
    </row>
    <row r="83" spans="1:12" s="39" customFormat="1" ht="16" x14ac:dyDescent="0.2">
      <c r="A83" s="35"/>
      <c r="B83" s="44"/>
      <c r="C83" s="44"/>
      <c r="D83" s="44"/>
      <c r="E83" s="44"/>
      <c r="F83" s="44"/>
      <c r="G83" s="45"/>
      <c r="H83" s="37"/>
      <c r="I83" s="38"/>
    </row>
    <row r="84" spans="1:12" s="39" customFormat="1" ht="30" customHeight="1" x14ac:dyDescent="0.2">
      <c r="A84" s="35"/>
      <c r="B84" s="74" t="s">
        <v>87</v>
      </c>
      <c r="C84" s="74"/>
      <c r="D84" s="74"/>
      <c r="E84" s="74"/>
      <c r="F84" s="74"/>
      <c r="G84" s="36"/>
      <c r="H84" s="37"/>
      <c r="I84" s="38"/>
    </row>
    <row r="85" spans="1:12" s="39" customFormat="1" ht="11.25" customHeight="1" x14ac:dyDescent="0.2">
      <c r="A85" s="35"/>
      <c r="B85" s="46"/>
      <c r="C85" s="46"/>
      <c r="D85" s="46"/>
      <c r="E85" s="47"/>
      <c r="F85" s="48"/>
      <c r="G85" s="49"/>
      <c r="H85" s="37"/>
      <c r="I85" s="38"/>
    </row>
    <row r="86" spans="1:12" s="39" customFormat="1" ht="31" customHeight="1" x14ac:dyDescent="0.2">
      <c r="A86" s="35"/>
      <c r="B86" s="65" t="s">
        <v>74</v>
      </c>
      <c r="C86" s="65"/>
      <c r="D86" s="70" t="s">
        <v>9</v>
      </c>
      <c r="E86" s="70"/>
      <c r="F86" s="70"/>
      <c r="G86" s="50" t="s">
        <v>75</v>
      </c>
      <c r="H86" s="51"/>
      <c r="I86" s="38"/>
    </row>
    <row r="87" spans="1:12" s="39" customFormat="1" ht="51" customHeight="1" x14ac:dyDescent="0.2">
      <c r="A87" s="35"/>
      <c r="B87" s="65" t="s">
        <v>76</v>
      </c>
      <c r="C87" s="65"/>
      <c r="D87" s="66" t="s">
        <v>77</v>
      </c>
      <c r="E87" s="66"/>
      <c r="F87" s="50" t="s">
        <v>78</v>
      </c>
      <c r="G87" s="52"/>
      <c r="H87" s="51"/>
      <c r="I87" s="38"/>
    </row>
    <row r="88" spans="1:12" s="39" customFormat="1" ht="27.75" customHeight="1" x14ac:dyDescent="0.2">
      <c r="A88" s="35"/>
      <c r="B88" s="65" t="s">
        <v>79</v>
      </c>
      <c r="C88" s="65"/>
      <c r="D88" s="67" t="s">
        <v>80</v>
      </c>
      <c r="E88" s="68"/>
      <c r="F88" s="50" t="s">
        <v>81</v>
      </c>
      <c r="G88" s="52"/>
      <c r="H88" s="51"/>
      <c r="I88" s="38"/>
    </row>
    <row r="89" spans="1:12" s="53" customFormat="1" ht="27.75" customHeight="1" x14ac:dyDescent="0.2">
      <c r="A89" s="35"/>
      <c r="B89" s="69"/>
      <c r="C89" s="69"/>
      <c r="D89" s="70" t="s">
        <v>82</v>
      </c>
      <c r="E89" s="66"/>
      <c r="F89" s="50" t="s">
        <v>83</v>
      </c>
      <c r="G89" s="52"/>
      <c r="H89" s="37"/>
      <c r="I89" s="38"/>
    </row>
    <row r="90" spans="1:12" ht="27.75" customHeight="1" x14ac:dyDescent="0.2">
      <c r="A90" s="5"/>
      <c r="B90" s="69"/>
      <c r="C90" s="69"/>
      <c r="D90" s="66" t="s">
        <v>84</v>
      </c>
      <c r="E90" s="66"/>
      <c r="F90" s="50" t="s">
        <v>85</v>
      </c>
      <c r="G90" s="54"/>
      <c r="H90" s="6"/>
      <c r="I90" s="4"/>
    </row>
    <row r="91" spans="1:12" ht="27.75" customHeight="1" x14ac:dyDescent="0.2">
      <c r="A91" s="5"/>
      <c r="B91" s="86" t="s">
        <v>88</v>
      </c>
      <c r="C91" s="86"/>
      <c r="D91" s="86"/>
      <c r="E91" s="86"/>
      <c r="F91" s="86"/>
      <c r="G91" s="86"/>
      <c r="H91" s="6"/>
      <c r="I91" s="4"/>
    </row>
    <row r="92" spans="1:12" ht="27.75" customHeight="1" x14ac:dyDescent="0.2">
      <c r="A92" s="5"/>
      <c r="B92" s="87" t="s">
        <v>89</v>
      </c>
      <c r="C92" s="87"/>
      <c r="D92" s="87"/>
      <c r="E92" s="87"/>
      <c r="F92" s="87"/>
      <c r="G92" s="87"/>
      <c r="H92" s="6"/>
      <c r="I92" s="4"/>
    </row>
    <row r="93" spans="1:12" ht="17" thickBot="1" x14ac:dyDescent="0.25">
      <c r="A93" s="55"/>
      <c r="B93" s="56"/>
      <c r="C93" s="57"/>
      <c r="D93" s="56"/>
      <c r="E93" s="56"/>
      <c r="F93" s="56"/>
      <c r="G93" s="56"/>
      <c r="H93" s="58"/>
      <c r="I93" s="4"/>
    </row>
    <row r="94" spans="1:12" ht="17" thickTop="1" x14ac:dyDescent="0.2">
      <c r="A94" s="4"/>
      <c r="H94" s="4"/>
      <c r="I94" s="4"/>
    </row>
  </sheetData>
  <mergeCells count="53">
    <mergeCell ref="B11:G11"/>
    <mergeCell ref="A2:H2"/>
    <mergeCell ref="B3:D3"/>
    <mergeCell ref="B6:G6"/>
    <mergeCell ref="B7:G7"/>
    <mergeCell ref="B8:G9"/>
    <mergeCell ref="B10:G10"/>
    <mergeCell ref="B37:G37"/>
    <mergeCell ref="B13:G13"/>
    <mergeCell ref="B14:G14"/>
    <mergeCell ref="B16:F16"/>
    <mergeCell ref="B17:G17"/>
    <mergeCell ref="B22:F22"/>
    <mergeCell ref="B23:G23"/>
    <mergeCell ref="B26:F26"/>
    <mergeCell ref="B27:G27"/>
    <mergeCell ref="B31:F31"/>
    <mergeCell ref="B32:G32"/>
    <mergeCell ref="B36:F36"/>
    <mergeCell ref="B67:G67"/>
    <mergeCell ref="B39:F39"/>
    <mergeCell ref="B40:G40"/>
    <mergeCell ref="B53:F53"/>
    <mergeCell ref="B54:G54"/>
    <mergeCell ref="B56:F56"/>
    <mergeCell ref="B57:G57"/>
    <mergeCell ref="B60:F60"/>
    <mergeCell ref="B61:G61"/>
    <mergeCell ref="B63:F63"/>
    <mergeCell ref="B64:G64"/>
    <mergeCell ref="B66:F66"/>
    <mergeCell ref="B86:C86"/>
    <mergeCell ref="D86:F86"/>
    <mergeCell ref="B68:G68"/>
    <mergeCell ref="B70:F70"/>
    <mergeCell ref="B71:G71"/>
    <mergeCell ref="B73:F73"/>
    <mergeCell ref="B74:G74"/>
    <mergeCell ref="B77:F77"/>
    <mergeCell ref="B78:F78"/>
    <mergeCell ref="B79:F79"/>
    <mergeCell ref="B81:E81"/>
    <mergeCell ref="B82:F82"/>
    <mergeCell ref="B84:F84"/>
    <mergeCell ref="B91:G91"/>
    <mergeCell ref="B92:G92"/>
    <mergeCell ref="B87:C87"/>
    <mergeCell ref="D87:E87"/>
    <mergeCell ref="B88:C88"/>
    <mergeCell ref="D88:E88"/>
    <mergeCell ref="B89:C90"/>
    <mergeCell ref="D89:E89"/>
    <mergeCell ref="D90:E9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ECONOMICA(PROPONENTE)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2025-11-14T19:48:44Z</dcterms:created>
  <dcterms:modified xsi:type="dcterms:W3CDTF">2025-11-27T00:16:00Z</dcterms:modified>
</cp:coreProperties>
</file>