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barranquilla-my.sharepoint.com/personal/bllanos_barranquilla_gov_co/Documents/4. GOBER 2026/LP-0004-2026 - PAE/5. ADENDA 1/"/>
    </mc:Choice>
  </mc:AlternateContent>
  <xr:revisionPtr revIDLastSave="0" documentId="8_{17B1911B-ADFE-48FF-AC07-D108972C159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/>
  <c r="C21" i="1"/>
  <c r="E21" i="1" s="1"/>
  <c r="C20" i="1"/>
  <c r="E20" i="1" s="1"/>
  <c r="C19" i="1"/>
  <c r="E19" i="1" s="1"/>
  <c r="C18" i="1"/>
  <c r="E18" i="1" s="1"/>
  <c r="C17" i="1"/>
  <c r="E17" i="1" s="1"/>
  <c r="E22" i="1" s="1"/>
  <c r="H14" i="1"/>
  <c r="D14" i="1"/>
  <c r="G13" i="1"/>
  <c r="I13" i="1" s="1"/>
  <c r="I14" i="1" s="1"/>
  <c r="C13" i="1"/>
  <c r="E13" i="1" s="1"/>
  <c r="E14" i="1" s="1"/>
  <c r="H10" i="1"/>
  <c r="D10" i="1"/>
  <c r="G9" i="1"/>
  <c r="I9" i="1" s="1"/>
  <c r="C9" i="1"/>
  <c r="E9" i="1" s="1"/>
  <c r="G8" i="1"/>
  <c r="I8" i="1" s="1"/>
  <c r="C8" i="1"/>
  <c r="E8" i="1" s="1"/>
  <c r="G7" i="1"/>
  <c r="I7" i="1" s="1"/>
  <c r="C7" i="1"/>
  <c r="E7" i="1" s="1"/>
  <c r="G6" i="1"/>
  <c r="I6" i="1" s="1"/>
  <c r="C6" i="1"/>
  <c r="E6" i="1" s="1"/>
  <c r="G5" i="1"/>
  <c r="I5" i="1" s="1"/>
  <c r="I10" i="1" s="1"/>
  <c r="C5" i="1"/>
  <c r="E5" i="1" s="1"/>
  <c r="E10" i="1" s="1"/>
  <c r="I23" i="1" l="1"/>
  <c r="I24" i="1" s="1"/>
</calcChain>
</file>

<file path=xl/sharedStrings.xml><?xml version="1.0" encoding="utf-8"?>
<sst xmlns="http://schemas.openxmlformats.org/spreadsheetml/2006/main" count="50" uniqueCount="18">
  <si>
    <t>PRESUPUESTO  PAE</t>
  </si>
  <si>
    <t>ALMUERZO PREPARADO EN SITIO</t>
  </si>
  <si>
    <t>ALMUERZO COMIDA TRANSPORTADA EN CALIENTE</t>
  </si>
  <si>
    <t>GRUPO</t>
  </si>
  <si>
    <t>VALOR PROMEDIO</t>
  </si>
  <si>
    <t>CANTIDAD</t>
  </si>
  <si>
    <t>TOTAL</t>
  </si>
  <si>
    <t>GRUPO A</t>
  </si>
  <si>
    <t>GRUPO B</t>
  </si>
  <si>
    <t>GRUPO C</t>
  </si>
  <si>
    <t>GRUPO D</t>
  </si>
  <si>
    <t>GRUPO E</t>
  </si>
  <si>
    <t>SUBTOTAL</t>
  </si>
  <si>
    <t>COMPLEMENTOS PREPARADO EN SITIO</t>
  </si>
  <si>
    <t>COMPLEMENTOS  COMIDA TRANSPORTADA EN CALIENTE</t>
  </si>
  <si>
    <t>RACION INDUSTRIAL</t>
  </si>
  <si>
    <t>TOTAL DÍA</t>
  </si>
  <si>
    <t>PRESUPUESTO OFICIAL (74 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</si>
</sst>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3" borderId="7" xfId="0" applyFont="1" applyFill="1" applyBorder="1" applyAlignment="1">
      <alignment horizontal="center" vertical="center"/>
    </xf>
    <xf numFmtId="164" fontId="3" fillId="3" borderId="7" xfId="2" applyNumberFormat="1" applyFont="1" applyFill="1" applyBorder="1" applyAlignment="1">
      <alignment horizontal="center" vertical="center"/>
    </xf>
    <xf numFmtId="42" fontId="3" fillId="3" borderId="7" xfId="2" applyFont="1" applyFill="1" applyBorder="1" applyAlignment="1">
      <alignment horizontal="center" vertical="center"/>
    </xf>
    <xf numFmtId="0" fontId="2" fillId="0" borderId="7" xfId="0" applyFont="1" applyBorder="1"/>
    <xf numFmtId="164" fontId="2" fillId="0" borderId="7" xfId="2" applyNumberFormat="1" applyFont="1" applyBorder="1"/>
    <xf numFmtId="165" fontId="2" fillId="0" borderId="7" xfId="1" applyNumberFormat="1" applyFont="1" applyFill="1" applyBorder="1" applyAlignment="1">
      <alignment horizontal="center" vertical="center"/>
    </xf>
    <xf numFmtId="164" fontId="2" fillId="0" borderId="7" xfId="2" applyNumberFormat="1" applyFont="1" applyFill="1" applyBorder="1"/>
    <xf numFmtId="0" fontId="2" fillId="3" borderId="7" xfId="0" applyFont="1" applyFill="1" applyBorder="1"/>
    <xf numFmtId="165" fontId="3" fillId="3" borderId="7" xfId="1" applyNumberFormat="1" applyFont="1" applyFill="1" applyBorder="1" applyAlignment="1">
      <alignment horizontal="center" vertical="center"/>
    </xf>
    <xf numFmtId="42" fontId="2" fillId="0" borderId="7" xfId="2" applyFont="1" applyFill="1" applyBorder="1"/>
    <xf numFmtId="42" fontId="2" fillId="0" borderId="7" xfId="2" applyFont="1" applyBorder="1"/>
    <xf numFmtId="164" fontId="3" fillId="3" borderId="7" xfId="2" applyNumberFormat="1" applyFont="1" applyFill="1" applyBorder="1"/>
    <xf numFmtId="164" fontId="2" fillId="0" borderId="0" xfId="2" applyNumberFormat="1" applyFont="1"/>
    <xf numFmtId="42" fontId="2" fillId="0" borderId="0" xfId="2" applyFont="1"/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9" xfId="0" applyFont="1" applyFill="1" applyBorder="1" applyAlignment="1">
      <alignment horizontal="center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QUIPO\Downloads\P.O.%20GRUPO%2001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UPO 01 CONVENCIONAL"/>
      <sheetName val="GRUPO 02 CONVENCIONAL"/>
      <sheetName val="ALMUERZO (A)"/>
      <sheetName val="ALMUERZO (B)"/>
      <sheetName val="ALMUERZO (C)"/>
      <sheetName val="ALMUERZO (D)"/>
      <sheetName val="ALMUERZO (E)"/>
      <sheetName val="COMPLEMENTO (A)"/>
      <sheetName val="R. INDUST (A)"/>
      <sheetName val="R. INDUST (B)"/>
      <sheetName val="R. INDUST (C)"/>
      <sheetName val="R. INDUST (D)"/>
      <sheetName val="R. INDUST (E)"/>
    </sheetNames>
    <sheetDataSet>
      <sheetData sheetId="0"/>
      <sheetData sheetId="1"/>
      <sheetData sheetId="2">
        <row r="292">
          <cell r="D292">
            <v>8274</v>
          </cell>
          <cell r="E292">
            <v>9343</v>
          </cell>
        </row>
      </sheetData>
      <sheetData sheetId="3">
        <row r="292">
          <cell r="D292">
            <v>8814</v>
          </cell>
          <cell r="E292">
            <v>9952</v>
          </cell>
        </row>
      </sheetData>
      <sheetData sheetId="4">
        <row r="292">
          <cell r="D292">
            <v>9465</v>
          </cell>
          <cell r="E292">
            <v>10354</v>
          </cell>
        </row>
      </sheetData>
      <sheetData sheetId="5">
        <row r="292">
          <cell r="D292">
            <v>10229</v>
          </cell>
          <cell r="E292">
            <v>11382</v>
          </cell>
        </row>
      </sheetData>
      <sheetData sheetId="6">
        <row r="292">
          <cell r="D292">
            <v>11109</v>
          </cell>
          <cell r="E292">
            <v>12269</v>
          </cell>
        </row>
      </sheetData>
      <sheetData sheetId="7">
        <row r="247">
          <cell r="E247">
            <v>6795</v>
          </cell>
          <cell r="F247">
            <v>7494</v>
          </cell>
        </row>
      </sheetData>
      <sheetData sheetId="8">
        <row r="199">
          <cell r="E199">
            <v>8243</v>
          </cell>
        </row>
      </sheetData>
      <sheetData sheetId="9">
        <row r="199">
          <cell r="E199">
            <v>9068</v>
          </cell>
        </row>
      </sheetData>
      <sheetData sheetId="10">
        <row r="199">
          <cell r="E199">
            <v>9553</v>
          </cell>
        </row>
      </sheetData>
      <sheetData sheetId="11">
        <row r="199">
          <cell r="E199">
            <v>10098</v>
          </cell>
        </row>
      </sheetData>
      <sheetData sheetId="12">
        <row r="199">
          <cell r="E199">
            <v>11708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>
      <selection activeCell="J7" sqref="J7"/>
    </sheetView>
  </sheetViews>
  <sheetFormatPr baseColWidth="10" defaultRowHeight="15" x14ac:dyDescent="0.25"/>
  <cols>
    <col min="2" max="2" width="9.5703125" bestFit="1" customWidth="1"/>
    <col min="3" max="3" width="19.28515625" bestFit="1" customWidth="1"/>
    <col min="4" max="4" width="10.42578125" bestFit="1" customWidth="1"/>
    <col min="5" max="5" width="15.42578125" bestFit="1" customWidth="1"/>
    <col min="6" max="6" width="9.5703125" bestFit="1" customWidth="1"/>
    <col min="7" max="7" width="19.28515625" bestFit="1" customWidth="1"/>
    <col min="8" max="8" width="10.42578125" bestFit="1" customWidth="1"/>
    <col min="9" max="9" width="19.140625" bestFit="1" customWidth="1"/>
  </cols>
  <sheetData>
    <row r="1" spans="1:10" x14ac:dyDescent="0.25">
      <c r="A1" s="1"/>
      <c r="B1" s="20" t="s">
        <v>0</v>
      </c>
      <c r="C1" s="21"/>
      <c r="D1" s="21"/>
      <c r="E1" s="21"/>
      <c r="F1" s="21"/>
      <c r="G1" s="21"/>
      <c r="H1" s="21"/>
      <c r="I1" s="22"/>
      <c r="J1" s="1"/>
    </row>
    <row r="2" spans="1:10" x14ac:dyDescent="0.25">
      <c r="A2" s="1"/>
      <c r="B2" s="23"/>
      <c r="C2" s="24"/>
      <c r="D2" s="24"/>
      <c r="E2" s="24"/>
      <c r="F2" s="24"/>
      <c r="G2" s="24"/>
      <c r="H2" s="24"/>
      <c r="I2" s="25"/>
      <c r="J2" s="1"/>
    </row>
    <row r="3" spans="1:10" x14ac:dyDescent="0.25">
      <c r="A3" s="1"/>
      <c r="B3" s="26" t="s">
        <v>1</v>
      </c>
      <c r="C3" s="26"/>
      <c r="D3" s="26"/>
      <c r="E3" s="26"/>
      <c r="F3" s="26" t="s">
        <v>2</v>
      </c>
      <c r="G3" s="26"/>
      <c r="H3" s="26"/>
      <c r="I3" s="26"/>
      <c r="J3" s="1"/>
    </row>
    <row r="4" spans="1:10" x14ac:dyDescent="0.25">
      <c r="A4" s="1"/>
      <c r="B4" s="2" t="s">
        <v>3</v>
      </c>
      <c r="C4" s="3" t="s">
        <v>4</v>
      </c>
      <c r="D4" s="2" t="s">
        <v>5</v>
      </c>
      <c r="E4" s="4" t="s">
        <v>6</v>
      </c>
      <c r="F4" s="2" t="s">
        <v>3</v>
      </c>
      <c r="G4" s="3" t="s">
        <v>4</v>
      </c>
      <c r="H4" s="2" t="s">
        <v>5</v>
      </c>
      <c r="I4" s="4" t="s">
        <v>6</v>
      </c>
      <c r="J4" s="1"/>
    </row>
    <row r="5" spans="1:10" x14ac:dyDescent="0.25">
      <c r="A5" s="1"/>
      <c r="B5" s="5" t="s">
        <v>7</v>
      </c>
      <c r="C5" s="6">
        <f>'[1]ALMUERZO (A)'!D292</f>
        <v>8274</v>
      </c>
      <c r="D5" s="7">
        <v>1096</v>
      </c>
      <c r="E5" s="8">
        <f>C5*D5</f>
        <v>9068304</v>
      </c>
      <c r="F5" s="5" t="s">
        <v>7</v>
      </c>
      <c r="G5" s="8">
        <f>'[1]ALMUERZO (A)'!E292</f>
        <v>9343</v>
      </c>
      <c r="H5" s="7">
        <v>1208</v>
      </c>
      <c r="I5" s="6">
        <f>+H5*G5</f>
        <v>11286344</v>
      </c>
      <c r="J5" s="1"/>
    </row>
    <row r="6" spans="1:10" x14ac:dyDescent="0.25">
      <c r="A6" s="1"/>
      <c r="B6" s="5" t="s">
        <v>8</v>
      </c>
      <c r="C6" s="6">
        <f>'[1]ALMUERZO (B)'!D292</f>
        <v>8814</v>
      </c>
      <c r="D6" s="7">
        <v>1904</v>
      </c>
      <c r="E6" s="8">
        <f t="shared" ref="E6:E9" si="0">C6*D6</f>
        <v>16781856</v>
      </c>
      <c r="F6" s="5" t="s">
        <v>8</v>
      </c>
      <c r="G6" s="8">
        <f>'[1]ALMUERZO (B)'!E292</f>
        <v>9952</v>
      </c>
      <c r="H6" s="7">
        <v>2504</v>
      </c>
      <c r="I6" s="6">
        <f t="shared" ref="I6:I9" si="1">+H6*G6</f>
        <v>24919808</v>
      </c>
      <c r="J6" s="1"/>
    </row>
    <row r="7" spans="1:10" x14ac:dyDescent="0.25">
      <c r="A7" s="1"/>
      <c r="B7" s="5" t="s">
        <v>9</v>
      </c>
      <c r="C7" s="6">
        <f>'[1]ALMUERZO (C)'!D292</f>
        <v>9465</v>
      </c>
      <c r="D7" s="7">
        <v>1293</v>
      </c>
      <c r="E7" s="8">
        <f t="shared" si="0"/>
        <v>12238245</v>
      </c>
      <c r="F7" s="5" t="s">
        <v>9</v>
      </c>
      <c r="G7" s="8">
        <f>'[1]ALMUERZO (C)'!E292</f>
        <v>10354</v>
      </c>
      <c r="H7" s="7">
        <v>1263</v>
      </c>
      <c r="I7" s="6">
        <f t="shared" si="1"/>
        <v>13077102</v>
      </c>
      <c r="J7" s="1"/>
    </row>
    <row r="8" spans="1:10" x14ac:dyDescent="0.25">
      <c r="A8" s="1"/>
      <c r="B8" s="5" t="s">
        <v>10</v>
      </c>
      <c r="C8" s="6">
        <f>'[1]ALMUERZO (D)'!D292</f>
        <v>10229</v>
      </c>
      <c r="D8" s="7">
        <v>4162</v>
      </c>
      <c r="E8" s="8">
        <f t="shared" si="0"/>
        <v>42573098</v>
      </c>
      <c r="F8" s="5" t="s">
        <v>10</v>
      </c>
      <c r="G8" s="8">
        <f>'[1]ALMUERZO (D)'!E292</f>
        <v>11382</v>
      </c>
      <c r="H8" s="7">
        <v>1915</v>
      </c>
      <c r="I8" s="6">
        <f t="shared" si="1"/>
        <v>21796530</v>
      </c>
      <c r="J8" s="1"/>
    </row>
    <row r="9" spans="1:10" x14ac:dyDescent="0.25">
      <c r="A9" s="1"/>
      <c r="B9" s="5" t="s">
        <v>11</v>
      </c>
      <c r="C9" s="6">
        <f>'[1]ALMUERZO (E)'!D292</f>
        <v>11109</v>
      </c>
      <c r="D9" s="7">
        <v>2246</v>
      </c>
      <c r="E9" s="8">
        <f t="shared" si="0"/>
        <v>24950814</v>
      </c>
      <c r="F9" s="5" t="s">
        <v>11</v>
      </c>
      <c r="G9" s="8">
        <f>'[1]ALMUERZO (E)'!E292</f>
        <v>12269</v>
      </c>
      <c r="H9" s="7">
        <v>1742</v>
      </c>
      <c r="I9" s="6">
        <f t="shared" si="1"/>
        <v>21372598</v>
      </c>
      <c r="J9" s="1"/>
    </row>
    <row r="10" spans="1:10" x14ac:dyDescent="0.25">
      <c r="A10" s="1"/>
      <c r="B10" s="9"/>
      <c r="C10" s="3" t="s">
        <v>12</v>
      </c>
      <c r="D10" s="10">
        <f>SUM(D5:D9)</f>
        <v>10701</v>
      </c>
      <c r="E10" s="4">
        <f>SUM(E5:E9)</f>
        <v>105612317</v>
      </c>
      <c r="F10" s="9"/>
      <c r="G10" s="3" t="s">
        <v>12</v>
      </c>
      <c r="H10" s="10">
        <f>SUM(H5:H9)</f>
        <v>8632</v>
      </c>
      <c r="I10" s="4">
        <f>SUM(I5:I9)</f>
        <v>92452382</v>
      </c>
      <c r="J10" s="1"/>
    </row>
    <row r="11" spans="1:10" x14ac:dyDescent="0.25">
      <c r="A11" s="1"/>
      <c r="B11" s="26" t="s">
        <v>13</v>
      </c>
      <c r="C11" s="26"/>
      <c r="D11" s="26"/>
      <c r="E11" s="26"/>
      <c r="F11" s="26" t="s">
        <v>14</v>
      </c>
      <c r="G11" s="26"/>
      <c r="H11" s="26"/>
      <c r="I11" s="26"/>
      <c r="J11" s="1"/>
    </row>
    <row r="12" spans="1:10" x14ac:dyDescent="0.25">
      <c r="A12" s="1"/>
      <c r="B12" s="2" t="s">
        <v>3</v>
      </c>
      <c r="C12" s="3" t="s">
        <v>4</v>
      </c>
      <c r="D12" s="2" t="s">
        <v>5</v>
      </c>
      <c r="E12" s="4" t="s">
        <v>6</v>
      </c>
      <c r="F12" s="2" t="s">
        <v>3</v>
      </c>
      <c r="G12" s="3" t="s">
        <v>4</v>
      </c>
      <c r="H12" s="2" t="s">
        <v>5</v>
      </c>
      <c r="I12" s="4" t="s">
        <v>6</v>
      </c>
      <c r="J12" s="1"/>
    </row>
    <row r="13" spans="1:10" x14ac:dyDescent="0.25">
      <c r="A13" s="1"/>
      <c r="B13" s="5" t="s">
        <v>7</v>
      </c>
      <c r="C13" s="6">
        <f>'[1]COMPLEMENTO (A)'!E247</f>
        <v>6795</v>
      </c>
      <c r="D13" s="7">
        <v>141</v>
      </c>
      <c r="E13" s="11">
        <f>D13*C13</f>
        <v>958095</v>
      </c>
      <c r="F13" s="5" t="s">
        <v>7</v>
      </c>
      <c r="G13" s="8">
        <f>'[1]COMPLEMENTO (A)'!F247</f>
        <v>7494</v>
      </c>
      <c r="H13" s="7">
        <v>673</v>
      </c>
      <c r="I13" s="12">
        <f>H13*G13</f>
        <v>5043462</v>
      </c>
      <c r="J13" s="1"/>
    </row>
    <row r="14" spans="1:10" x14ac:dyDescent="0.25">
      <c r="A14" s="1"/>
      <c r="B14" s="9"/>
      <c r="C14" s="3" t="s">
        <v>12</v>
      </c>
      <c r="D14" s="10">
        <f>SUM(D13:D13)</f>
        <v>141</v>
      </c>
      <c r="E14" s="4">
        <f>SUM(E13:E13)</f>
        <v>958095</v>
      </c>
      <c r="F14" s="9"/>
      <c r="G14" s="3" t="s">
        <v>12</v>
      </c>
      <c r="H14" s="10">
        <f>SUM(H13:H13)</f>
        <v>673</v>
      </c>
      <c r="I14" s="4">
        <f>SUM(I13:I13)</f>
        <v>5043462</v>
      </c>
      <c r="J14" s="1"/>
    </row>
    <row r="15" spans="1:10" x14ac:dyDescent="0.25">
      <c r="A15" s="1"/>
      <c r="B15" s="26" t="s">
        <v>15</v>
      </c>
      <c r="C15" s="26"/>
      <c r="D15" s="26"/>
      <c r="E15" s="26"/>
      <c r="F15" s="27"/>
      <c r="G15" s="28"/>
      <c r="H15" s="28"/>
      <c r="I15" s="29"/>
      <c r="J15" s="1"/>
    </row>
    <row r="16" spans="1:10" x14ac:dyDescent="0.25">
      <c r="A16" s="1"/>
      <c r="B16" s="2" t="s">
        <v>3</v>
      </c>
      <c r="C16" s="3" t="s">
        <v>4</v>
      </c>
      <c r="D16" s="2" t="s">
        <v>5</v>
      </c>
      <c r="E16" s="4" t="s">
        <v>6</v>
      </c>
      <c r="F16" s="30"/>
      <c r="G16" s="31"/>
      <c r="H16" s="31"/>
      <c r="I16" s="32"/>
      <c r="J16" s="1"/>
    </row>
    <row r="17" spans="1:10" x14ac:dyDescent="0.25">
      <c r="A17" s="1"/>
      <c r="B17" s="5" t="s">
        <v>7</v>
      </c>
      <c r="C17" s="6">
        <f>'[1]R. INDUST (A)'!E199</f>
        <v>8243</v>
      </c>
      <c r="D17" s="7">
        <v>306</v>
      </c>
      <c r="E17" s="12">
        <f>C17*D17</f>
        <v>2522358</v>
      </c>
      <c r="F17" s="30"/>
      <c r="G17" s="31"/>
      <c r="H17" s="31"/>
      <c r="I17" s="32"/>
      <c r="J17" s="1"/>
    </row>
    <row r="18" spans="1:10" x14ac:dyDescent="0.25">
      <c r="A18" s="1"/>
      <c r="B18" s="5" t="s">
        <v>8</v>
      </c>
      <c r="C18" s="6">
        <f>'[1]R. INDUST (B)'!E199</f>
        <v>9068</v>
      </c>
      <c r="D18" s="7">
        <v>109</v>
      </c>
      <c r="E18" s="12">
        <f t="shared" ref="E18:E21" si="2">C18*D18</f>
        <v>988412</v>
      </c>
      <c r="F18" s="30"/>
      <c r="G18" s="31"/>
      <c r="H18" s="31"/>
      <c r="I18" s="32"/>
      <c r="J18" s="1"/>
    </row>
    <row r="19" spans="1:10" x14ac:dyDescent="0.25">
      <c r="A19" s="1"/>
      <c r="B19" s="5" t="s">
        <v>9</v>
      </c>
      <c r="C19" s="6">
        <f>'[1]R. INDUST (C)'!E199</f>
        <v>9553</v>
      </c>
      <c r="D19" s="7">
        <v>140</v>
      </c>
      <c r="E19" s="12">
        <f t="shared" si="2"/>
        <v>1337420</v>
      </c>
      <c r="F19" s="30"/>
      <c r="G19" s="31"/>
      <c r="H19" s="31"/>
      <c r="I19" s="32"/>
      <c r="J19" s="1"/>
    </row>
    <row r="20" spans="1:10" x14ac:dyDescent="0.25">
      <c r="A20" s="1"/>
      <c r="B20" s="5" t="s">
        <v>10</v>
      </c>
      <c r="C20" s="6">
        <f>'[1]R. INDUST (D)'!E199</f>
        <v>10098</v>
      </c>
      <c r="D20" s="7"/>
      <c r="E20" s="12">
        <f t="shared" si="2"/>
        <v>0</v>
      </c>
      <c r="F20" s="30"/>
      <c r="G20" s="31"/>
      <c r="H20" s="31"/>
      <c r="I20" s="32"/>
      <c r="J20" s="1"/>
    </row>
    <row r="21" spans="1:10" x14ac:dyDescent="0.25">
      <c r="A21" s="1"/>
      <c r="B21" s="5" t="s">
        <v>11</v>
      </c>
      <c r="C21" s="6">
        <f>'[1]R. INDUST (E)'!E199</f>
        <v>11708</v>
      </c>
      <c r="D21" s="7"/>
      <c r="E21" s="12">
        <f t="shared" si="2"/>
        <v>0</v>
      </c>
      <c r="F21" s="30"/>
      <c r="G21" s="31"/>
      <c r="H21" s="31"/>
      <c r="I21" s="32"/>
      <c r="J21" s="1"/>
    </row>
    <row r="22" spans="1:10" x14ac:dyDescent="0.25">
      <c r="A22" s="1"/>
      <c r="B22" s="9"/>
      <c r="C22" s="3" t="s">
        <v>12</v>
      </c>
      <c r="D22" s="10">
        <f>SUM(D17:D21)</f>
        <v>555</v>
      </c>
      <c r="E22" s="4">
        <f>SUM(E17:E21)</f>
        <v>4848190</v>
      </c>
      <c r="F22" s="30"/>
      <c r="G22" s="31"/>
      <c r="H22" s="31"/>
      <c r="I22" s="32"/>
      <c r="J22" s="1"/>
    </row>
    <row r="23" spans="1:10" x14ac:dyDescent="0.25">
      <c r="A23" s="1"/>
      <c r="B23" s="16" t="s">
        <v>16</v>
      </c>
      <c r="C23" s="17"/>
      <c r="D23" s="17"/>
      <c r="E23" s="17"/>
      <c r="F23" s="17"/>
      <c r="G23" s="17"/>
      <c r="H23" s="17"/>
      <c r="I23" s="13">
        <f>E22+E14+I14+I10+E10</f>
        <v>208914446</v>
      </c>
      <c r="J23" s="1"/>
    </row>
    <row r="24" spans="1:10" x14ac:dyDescent="0.25">
      <c r="A24" s="1"/>
      <c r="B24" s="18" t="s">
        <v>17</v>
      </c>
      <c r="C24" s="19"/>
      <c r="D24" s="19"/>
      <c r="E24" s="19"/>
      <c r="F24" s="19"/>
      <c r="G24" s="19"/>
      <c r="H24" s="19"/>
      <c r="I24" s="13">
        <f>I23*74</f>
        <v>15459669004</v>
      </c>
      <c r="J24" s="1"/>
    </row>
    <row r="25" spans="1:10" x14ac:dyDescent="0.25">
      <c r="A25" s="1"/>
      <c r="B25" s="1"/>
      <c r="C25" s="14"/>
      <c r="D25" s="1"/>
      <c r="E25" s="15"/>
      <c r="F25" s="1"/>
      <c r="G25" s="1"/>
      <c r="H25" s="1"/>
      <c r="I25" s="1"/>
      <c r="J25" s="1"/>
    </row>
  </sheetData>
  <mergeCells count="9">
    <mergeCell ref="B23:H23"/>
    <mergeCell ref="B24:H24"/>
    <mergeCell ref="B1:I2"/>
    <mergeCell ref="B3:E3"/>
    <mergeCell ref="F3:I3"/>
    <mergeCell ref="B11:E11"/>
    <mergeCell ref="F11:I11"/>
    <mergeCell ref="B15:E15"/>
    <mergeCell ref="F15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Breyner Alberto Llanos Polo</cp:lastModifiedBy>
  <dcterms:created xsi:type="dcterms:W3CDTF">2026-02-23T16:56:35Z</dcterms:created>
  <dcterms:modified xsi:type="dcterms:W3CDTF">2026-02-24T17:53:30Z</dcterms:modified>
</cp:coreProperties>
</file>